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X:\Data\Prislistor\Huvudprislista 2026\"/>
    </mc:Choice>
  </mc:AlternateContent>
  <xr:revisionPtr revIDLastSave="0" documentId="13_ncr:1_{EE4F665B-2CA4-41B8-AAA8-23DD726E0AA8}" xr6:coauthVersionLast="47" xr6:coauthVersionMax="47" xr10:uidLastSave="{00000000-0000-0000-0000-000000000000}"/>
  <bookViews>
    <workbookView xWindow="-120" yWindow="-120" windowWidth="29040" windowHeight="15720" xr2:uid="{00000000-000D-0000-FFFF-FFFF00000000}"/>
  </bookViews>
  <sheets>
    <sheet name="NAF" sheetId="1" r:id="rId1"/>
    <sheet name="Shires inkl ARMA" sheetId="2" r:id="rId2"/>
    <sheet name="ASKER" sheetId="18" r:id="rId3"/>
    <sheet name="Likit  BIZZY  Stud Muffins" sheetId="16" r:id="rId4"/>
    <sheet name="Quick Knot " sheetId="19" r:id="rId5"/>
    <sheet name="Re Claim " sheetId="5" r:id="rId6"/>
    <sheet name="2GO" sheetId="8" r:id="rId7"/>
    <sheet name="Lev villkor Sverige" sheetId="9" r:id="rId8"/>
    <sheet name="Lev villkor Norge " sheetId="20" r:id="rId9"/>
  </sheets>
  <definedNames>
    <definedName name="_xlnm._FilterDatabase" localSheetId="1" hidden="1">'Shires inkl ARMA'!$A$9:$BB$1842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179" i="1" l="1"/>
  <c r="M180" i="1"/>
  <c r="M181" i="1"/>
  <c r="M182" i="1"/>
  <c r="M183" i="1"/>
  <c r="M184" i="1"/>
  <c r="M178" i="1"/>
  <c r="Q927" i="2"/>
  <c r="Q928" i="2"/>
  <c r="Q929" i="2"/>
  <c r="Q930" i="2"/>
  <c r="Q931" i="2"/>
  <c r="Q932" i="2"/>
  <c r="Q933" i="2"/>
  <c r="Q934" i="2"/>
  <c r="Q935" i="2"/>
  <c r="Q936" i="2"/>
  <c r="Q937" i="2"/>
  <c r="Q938" i="2"/>
  <c r="Q939" i="2"/>
  <c r="Q940" i="2"/>
  <c r="Q941" i="2"/>
  <c r="Q942" i="2"/>
  <c r="Q943" i="2"/>
  <c r="Q944" i="2"/>
  <c r="Q945" i="2"/>
  <c r="Q946" i="2"/>
  <c r="Q947" i="2"/>
  <c r="Q948" i="2"/>
  <c r="Q949" i="2"/>
  <c r="Q950" i="2"/>
  <c r="Q951" i="2"/>
  <c r="Q952" i="2"/>
  <c r="Q953" i="2"/>
  <c r="Q954" i="2"/>
  <c r="Q955" i="2"/>
  <c r="Q956" i="2"/>
  <c r="Q957" i="2"/>
  <c r="Q958" i="2"/>
  <c r="Q959" i="2"/>
  <c r="Q960" i="2"/>
  <c r="Q961" i="2"/>
  <c r="Q962" i="2"/>
  <c r="Q963" i="2"/>
  <c r="Q964" i="2"/>
  <c r="Q965" i="2"/>
  <c r="Q966" i="2"/>
  <c r="Q967" i="2"/>
  <c r="Q968" i="2"/>
  <c r="Q969" i="2"/>
  <c r="Q970" i="2"/>
  <c r="Q971" i="2"/>
  <c r="Q972" i="2"/>
  <c r="Q973" i="2"/>
  <c r="Q974" i="2"/>
  <c r="Q975" i="2"/>
  <c r="Q976" i="2"/>
  <c r="Q977" i="2"/>
  <c r="Q978" i="2"/>
  <c r="Q979" i="2"/>
  <c r="Q980" i="2"/>
  <c r="Q981" i="2"/>
  <c r="Q982" i="2"/>
  <c r="Q983" i="2"/>
  <c r="Q984" i="2"/>
  <c r="Q985" i="2"/>
  <c r="Q986" i="2"/>
  <c r="Q987" i="2"/>
  <c r="Q988" i="2"/>
  <c r="Q989" i="2"/>
  <c r="Q990" i="2"/>
  <c r="Q991" i="2"/>
  <c r="Q992" i="2"/>
  <c r="Q993" i="2"/>
  <c r="Q994" i="2"/>
  <c r="Q995" i="2"/>
  <c r="Q996" i="2"/>
  <c r="Q997" i="2"/>
  <c r="Q998" i="2"/>
  <c r="Q999" i="2"/>
  <c r="Q1000" i="2"/>
  <c r="Q1001" i="2"/>
  <c r="Q1002" i="2"/>
  <c r="Q1003" i="2"/>
  <c r="Q1004" i="2"/>
  <c r="Q1005" i="2"/>
  <c r="Q1006" i="2"/>
  <c r="Q1007" i="2"/>
  <c r="Q1008" i="2"/>
  <c r="Q1009" i="2"/>
  <c r="Q1010" i="2"/>
  <c r="Q1011" i="2"/>
  <c r="Q1012" i="2"/>
  <c r="Q1013" i="2"/>
  <c r="Q1014" i="2"/>
  <c r="Q1015" i="2"/>
  <c r="Q1016" i="2"/>
  <c r="Q1017" i="2"/>
  <c r="Q1018" i="2"/>
  <c r="Q1019" i="2"/>
  <c r="Q1020" i="2"/>
  <c r="Q1021" i="2"/>
  <c r="Q1022" i="2"/>
  <c r="Q1023" i="2"/>
  <c r="Q1024" i="2"/>
  <c r="Q1025" i="2"/>
  <c r="Q1026" i="2"/>
  <c r="Q1027" i="2"/>
  <c r="Q1028" i="2"/>
  <c r="Q1029" i="2"/>
  <c r="Q1030" i="2"/>
  <c r="Q1031" i="2"/>
  <c r="Q1032" i="2"/>
  <c r="Q1033" i="2"/>
  <c r="Q1034" i="2"/>
  <c r="Q1035" i="2"/>
  <c r="Q1036" i="2"/>
  <c r="Q1037" i="2"/>
  <c r="Q1038" i="2"/>
  <c r="Q1039" i="2"/>
  <c r="Q1040" i="2"/>
  <c r="Q1041" i="2"/>
  <c r="Q1042" i="2"/>
  <c r="Q1043" i="2"/>
  <c r="Q1044" i="2"/>
  <c r="Q1045" i="2"/>
  <c r="Q1046" i="2"/>
  <c r="Q1047" i="2"/>
  <c r="Q1048" i="2"/>
  <c r="Q1049" i="2"/>
  <c r="Q1050" i="2"/>
  <c r="Q1051" i="2"/>
  <c r="Q1052" i="2"/>
  <c r="Q1053" i="2"/>
  <c r="Q1054" i="2"/>
  <c r="Q1055" i="2"/>
  <c r="Q1056" i="2"/>
  <c r="Q1057" i="2"/>
  <c r="Q1058" i="2"/>
  <c r="Q1059" i="2"/>
  <c r="Q1060" i="2"/>
  <c r="Q1061" i="2"/>
  <c r="Q1062" i="2"/>
  <c r="Q1063" i="2"/>
  <c r="Q1064" i="2"/>
  <c r="Q1065" i="2"/>
  <c r="Q1066" i="2"/>
  <c r="Q1067" i="2"/>
  <c r="Q1068" i="2"/>
  <c r="Q1069" i="2"/>
  <c r="Q1070" i="2"/>
  <c r="Q1071" i="2"/>
  <c r="Q1072" i="2"/>
  <c r="Q1073" i="2"/>
  <c r="Q1074" i="2"/>
  <c r="Q1075" i="2"/>
  <c r="Q1076" i="2"/>
  <c r="Q1077" i="2"/>
  <c r="Q1078" i="2"/>
  <c r="Q1079" i="2"/>
  <c r="Q1080" i="2"/>
  <c r="Q1081" i="2"/>
  <c r="Q1082" i="2"/>
  <c r="Q1083" i="2"/>
  <c r="Q1084" i="2"/>
  <c r="Q1085" i="2"/>
  <c r="Q1086" i="2"/>
  <c r="Q1087" i="2"/>
  <c r="Q1088" i="2"/>
  <c r="Q1089" i="2"/>
  <c r="Q1090" i="2"/>
  <c r="Q1091" i="2"/>
  <c r="Q1092" i="2"/>
  <c r="Q1093" i="2"/>
  <c r="Q1094" i="2"/>
  <c r="Q1095" i="2"/>
  <c r="Q1096" i="2"/>
  <c r="Q1097" i="2"/>
  <c r="Q1098" i="2"/>
  <c r="Q1099" i="2"/>
  <c r="Q1100" i="2"/>
  <c r="Q1101" i="2"/>
  <c r="Q1102" i="2"/>
  <c r="Q1103" i="2"/>
  <c r="Q1104" i="2"/>
  <c r="Q1105" i="2"/>
  <c r="Q1106" i="2"/>
  <c r="Q1107" i="2"/>
  <c r="Q1108" i="2"/>
  <c r="Q1109" i="2"/>
  <c r="Q1110" i="2"/>
  <c r="Q1111" i="2"/>
  <c r="Q1112" i="2"/>
  <c r="Q1113" i="2"/>
  <c r="Q1114" i="2"/>
  <c r="Q1115" i="2"/>
  <c r="Q1116" i="2"/>
  <c r="Q1117" i="2"/>
  <c r="Q1118" i="2"/>
  <c r="Q1119" i="2"/>
  <c r="Q1120" i="2"/>
  <c r="Q1121" i="2"/>
  <c r="Q1122" i="2"/>
  <c r="Q1123" i="2"/>
  <c r="Q1124" i="2"/>
  <c r="Q1125" i="2"/>
  <c r="Q1126" i="2"/>
  <c r="Q1127" i="2"/>
  <c r="Q1128" i="2"/>
  <c r="Q1129" i="2"/>
  <c r="Q1130" i="2"/>
  <c r="Q1131" i="2"/>
  <c r="Q1132" i="2"/>
  <c r="Q1133" i="2"/>
  <c r="Q1134" i="2"/>
  <c r="Q1135" i="2"/>
  <c r="Q1136" i="2"/>
  <c r="Q1137" i="2"/>
  <c r="Q1138" i="2"/>
  <c r="Q1139" i="2"/>
  <c r="Q1140" i="2"/>
  <c r="Q1141" i="2"/>
  <c r="Q1142" i="2"/>
  <c r="Q1143" i="2"/>
  <c r="Q1144" i="2"/>
  <c r="Q1145" i="2"/>
  <c r="Q1146" i="2"/>
  <c r="Q1147" i="2"/>
  <c r="Q1148" i="2"/>
  <c r="Q1149" i="2"/>
  <c r="Q1150" i="2"/>
  <c r="Q1151" i="2"/>
  <c r="Q1152" i="2"/>
  <c r="Q1153" i="2"/>
  <c r="Q1154" i="2"/>
  <c r="Q1155" i="2"/>
  <c r="Q1156" i="2"/>
  <c r="Q1157" i="2"/>
  <c r="Q1158" i="2"/>
  <c r="Q1159" i="2"/>
  <c r="Q1160" i="2"/>
  <c r="Q1161" i="2"/>
  <c r="Q1162" i="2"/>
  <c r="Q1163" i="2"/>
  <c r="Q1164" i="2"/>
  <c r="Q1165" i="2"/>
  <c r="Q1166" i="2"/>
  <c r="Q1167" i="2"/>
  <c r="Q1168" i="2"/>
  <c r="Q1169" i="2"/>
  <c r="Q1170" i="2"/>
  <c r="Q1171" i="2"/>
  <c r="Q1172" i="2"/>
  <c r="Q1173" i="2"/>
  <c r="Q1174" i="2"/>
  <c r="Q1175" i="2"/>
  <c r="Q1176" i="2"/>
  <c r="Q1177" i="2"/>
  <c r="Q1178" i="2"/>
  <c r="Q1179" i="2"/>
  <c r="Q1180" i="2"/>
  <c r="Q1181" i="2"/>
  <c r="Q1182" i="2"/>
  <c r="Q1183" i="2"/>
  <c r="Q1184" i="2"/>
  <c r="Q1185" i="2"/>
  <c r="Q1186" i="2"/>
  <c r="Q1187" i="2"/>
  <c r="Q1188" i="2"/>
  <c r="Q1189" i="2"/>
  <c r="Q1190" i="2"/>
  <c r="Q1191" i="2"/>
  <c r="Q1192" i="2"/>
  <c r="Q1193" i="2"/>
  <c r="Q1194" i="2"/>
  <c r="Q1195" i="2"/>
  <c r="Q1196" i="2"/>
  <c r="Q1197" i="2"/>
  <c r="Q1198" i="2"/>
  <c r="Q1199" i="2"/>
  <c r="Q1200" i="2"/>
  <c r="Q1201" i="2"/>
  <c r="Q1202" i="2"/>
  <c r="Q1203" i="2"/>
  <c r="Q1204" i="2"/>
  <c r="Q1205" i="2"/>
  <c r="Q1206" i="2"/>
  <c r="Q1207" i="2"/>
  <c r="Q1208" i="2"/>
  <c r="Q1209" i="2"/>
  <c r="Q1210" i="2"/>
  <c r="Q1211" i="2"/>
  <c r="Q1212" i="2"/>
  <c r="Q1213" i="2"/>
  <c r="Q1214" i="2"/>
  <c r="Q1215" i="2"/>
  <c r="Q1216" i="2"/>
  <c r="Q1217" i="2"/>
  <c r="Q1218" i="2"/>
  <c r="Q1219" i="2"/>
  <c r="Q1220" i="2"/>
  <c r="Q1221" i="2"/>
  <c r="Q1222" i="2"/>
  <c r="Q1223" i="2"/>
  <c r="Q1224" i="2"/>
  <c r="Q1225" i="2"/>
  <c r="Q1226" i="2"/>
  <c r="Q1227" i="2"/>
  <c r="Q1228" i="2"/>
  <c r="Q1229" i="2"/>
  <c r="Q1230" i="2"/>
  <c r="Q1231" i="2"/>
  <c r="Q1232" i="2"/>
  <c r="Q1233" i="2"/>
  <c r="Q1234" i="2"/>
  <c r="Q1235" i="2"/>
  <c r="Q1236" i="2"/>
  <c r="Q1237" i="2"/>
  <c r="Q1238" i="2"/>
  <c r="Q1239" i="2"/>
  <c r="Q1240" i="2"/>
  <c r="Q1241" i="2"/>
  <c r="Q1242" i="2"/>
  <c r="Q1243" i="2"/>
  <c r="Q1244" i="2"/>
  <c r="Q1245" i="2"/>
  <c r="Q1246" i="2"/>
  <c r="Q1247" i="2"/>
  <c r="Q1248" i="2"/>
  <c r="Q1249" i="2"/>
  <c r="Q1250" i="2"/>
  <c r="Q1251" i="2"/>
  <c r="Q1252" i="2"/>
  <c r="Q1253" i="2"/>
  <c r="Q1254" i="2"/>
  <c r="Q1255" i="2"/>
  <c r="Q1256" i="2"/>
  <c r="Q1257" i="2"/>
  <c r="Q1258" i="2"/>
  <c r="Q1259" i="2"/>
  <c r="Q1260" i="2"/>
  <c r="Q1261" i="2"/>
  <c r="Q1262" i="2"/>
  <c r="Q1263" i="2"/>
  <c r="Q1264" i="2"/>
  <c r="Q1265" i="2"/>
  <c r="Q1266" i="2"/>
  <c r="Q1267" i="2"/>
  <c r="Q1268" i="2"/>
  <c r="Q1269" i="2"/>
  <c r="Q1270" i="2"/>
  <c r="Q1271" i="2"/>
  <c r="Q1272" i="2"/>
  <c r="Q1273" i="2"/>
  <c r="Q1274" i="2"/>
  <c r="Q1275" i="2"/>
  <c r="Q1276" i="2"/>
  <c r="Q1277" i="2"/>
  <c r="Q1278" i="2"/>
  <c r="Q1279" i="2"/>
  <c r="Q1280" i="2"/>
  <c r="Q1281" i="2"/>
  <c r="Q1282" i="2"/>
  <c r="Q1283" i="2"/>
  <c r="Q1284" i="2"/>
  <c r="Q1285" i="2"/>
  <c r="Q1286" i="2"/>
  <c r="Q1287" i="2"/>
  <c r="Q1288" i="2"/>
  <c r="Q1289" i="2"/>
  <c r="Q1290" i="2"/>
  <c r="Q1291" i="2"/>
  <c r="Q1292" i="2"/>
  <c r="Q1293" i="2"/>
  <c r="Q1294" i="2"/>
  <c r="Q1295" i="2"/>
  <c r="Q1296" i="2"/>
  <c r="Q1297" i="2"/>
  <c r="Q1298" i="2"/>
  <c r="Q1299" i="2"/>
  <c r="Q1300" i="2"/>
  <c r="Q1301" i="2"/>
  <c r="Q1302" i="2"/>
  <c r="Q1303" i="2"/>
  <c r="Q1304" i="2"/>
  <c r="Q1305" i="2"/>
  <c r="Q1306" i="2"/>
  <c r="Q1307" i="2"/>
  <c r="Q1308" i="2"/>
  <c r="Q1309" i="2"/>
  <c r="Q1310" i="2"/>
  <c r="Q1311" i="2"/>
  <c r="Q1312" i="2"/>
  <c r="Q1313" i="2"/>
  <c r="Q1314" i="2"/>
  <c r="Q1315" i="2"/>
  <c r="Q1316" i="2"/>
  <c r="Q1317" i="2"/>
  <c r="Q1318" i="2"/>
  <c r="Q1319" i="2"/>
  <c r="Q1320" i="2"/>
  <c r="Q1321" i="2"/>
  <c r="Q1322" i="2"/>
  <c r="Q1323" i="2"/>
  <c r="Q1324" i="2"/>
  <c r="Q1325" i="2"/>
  <c r="Q1326" i="2"/>
  <c r="Q1327" i="2"/>
  <c r="Q1328" i="2"/>
  <c r="Q1329" i="2"/>
  <c r="Q1330" i="2"/>
  <c r="Q1331" i="2"/>
  <c r="Q1332" i="2"/>
  <c r="Q1333" i="2"/>
  <c r="Q1334" i="2"/>
  <c r="Q1335" i="2"/>
  <c r="Q1336" i="2"/>
  <c r="Q1337" i="2"/>
  <c r="Q1338" i="2"/>
  <c r="Q1339" i="2"/>
  <c r="Q1340" i="2"/>
  <c r="Q1341" i="2"/>
  <c r="Q1342" i="2"/>
  <c r="Q1343" i="2"/>
  <c r="Q1344" i="2"/>
  <c r="Q1345" i="2"/>
  <c r="Q1346" i="2"/>
  <c r="Q1347" i="2"/>
  <c r="Q1348" i="2"/>
  <c r="Q1349" i="2"/>
  <c r="Q1350" i="2"/>
  <c r="Q1351" i="2"/>
  <c r="Q1352" i="2"/>
  <c r="Q1353" i="2"/>
  <c r="Q1354" i="2"/>
  <c r="Q1355" i="2"/>
  <c r="Q1356" i="2"/>
  <c r="Q1357" i="2"/>
  <c r="Q1358" i="2"/>
  <c r="Q1359" i="2"/>
  <c r="Q1360" i="2"/>
  <c r="Q1361" i="2"/>
  <c r="Q1362" i="2"/>
  <c r="Q1363" i="2"/>
  <c r="Q1364" i="2"/>
  <c r="Q1365" i="2"/>
  <c r="Q1366" i="2"/>
  <c r="Q1367" i="2"/>
  <c r="Q1368" i="2"/>
  <c r="Q1369" i="2"/>
  <c r="Q1370" i="2"/>
  <c r="Q1371" i="2"/>
  <c r="Q1372" i="2"/>
  <c r="Q1373" i="2"/>
  <c r="Q1374" i="2"/>
  <c r="Q1375" i="2"/>
  <c r="Q1376" i="2"/>
  <c r="Q1377" i="2"/>
  <c r="Q1378" i="2"/>
  <c r="Q1379" i="2"/>
  <c r="Q1380" i="2"/>
  <c r="Q1381" i="2"/>
  <c r="Q1382" i="2"/>
  <c r="Q1383" i="2"/>
  <c r="Q1384" i="2"/>
  <c r="Q1385" i="2"/>
  <c r="Q1386" i="2"/>
  <c r="Q1387" i="2"/>
  <c r="Q1388" i="2"/>
  <c r="Q1389" i="2"/>
  <c r="Q1390" i="2"/>
  <c r="Q1391" i="2"/>
  <c r="Q1392" i="2"/>
  <c r="Q1393" i="2"/>
  <c r="Q1394" i="2"/>
  <c r="Q1395" i="2"/>
  <c r="Q1396" i="2"/>
  <c r="Q1397" i="2"/>
  <c r="Q1398" i="2"/>
  <c r="Q1399" i="2"/>
  <c r="Q1400" i="2"/>
  <c r="Q1401" i="2"/>
  <c r="Q1402" i="2"/>
  <c r="Q1403" i="2"/>
  <c r="Q1404" i="2"/>
  <c r="Q1405" i="2"/>
  <c r="Q1406" i="2"/>
  <c r="Q1407" i="2"/>
  <c r="Q1408" i="2"/>
  <c r="Q1409" i="2"/>
  <c r="Q1410" i="2"/>
  <c r="Q1411" i="2"/>
  <c r="Q1412" i="2"/>
  <c r="Q1413" i="2"/>
  <c r="Q1414" i="2"/>
  <c r="Q1415" i="2"/>
  <c r="Q1416" i="2"/>
  <c r="Q1417" i="2"/>
  <c r="Q1418" i="2"/>
  <c r="Q1419" i="2"/>
  <c r="Q1420" i="2"/>
  <c r="Q1421" i="2"/>
  <c r="Q1422" i="2"/>
  <c r="Q1423" i="2"/>
  <c r="Q1424" i="2"/>
  <c r="Q1425" i="2"/>
  <c r="Q1426" i="2"/>
  <c r="Q1427" i="2"/>
  <c r="Q1428" i="2"/>
  <c r="Q1429" i="2"/>
  <c r="Q1430" i="2"/>
  <c r="Q1431" i="2"/>
  <c r="Q1432" i="2"/>
  <c r="Q1433" i="2"/>
  <c r="Q1434" i="2"/>
  <c r="Q1435" i="2"/>
  <c r="Q1436" i="2"/>
  <c r="Q1437" i="2"/>
  <c r="Q1438" i="2"/>
  <c r="Q1439" i="2"/>
  <c r="Q1440" i="2"/>
  <c r="Q1441" i="2"/>
  <c r="Q1442" i="2"/>
  <c r="Q1443" i="2"/>
  <c r="Q1444" i="2"/>
  <c r="Q1445" i="2"/>
  <c r="Q1446" i="2"/>
  <c r="Q1447" i="2"/>
  <c r="Q1448" i="2"/>
  <c r="Q1449" i="2"/>
  <c r="Q1450" i="2"/>
  <c r="Q1451" i="2"/>
  <c r="Q1452" i="2"/>
  <c r="Q1453" i="2"/>
  <c r="Q1454" i="2"/>
  <c r="Q1455" i="2"/>
  <c r="Q1456" i="2"/>
  <c r="Q1457" i="2"/>
  <c r="Q1458" i="2"/>
  <c r="Q1459" i="2"/>
  <c r="Q1460" i="2"/>
  <c r="Q1461" i="2"/>
  <c r="Q1462" i="2"/>
  <c r="Q1463" i="2"/>
  <c r="Q1464" i="2"/>
  <c r="Q1465" i="2"/>
  <c r="Q1466" i="2"/>
  <c r="Q1467" i="2"/>
  <c r="Q1468" i="2"/>
  <c r="Q1469" i="2"/>
  <c r="Q1470" i="2"/>
  <c r="Q1471" i="2"/>
  <c r="Q1472" i="2"/>
  <c r="Q1473" i="2"/>
  <c r="Q1474" i="2"/>
  <c r="Q1475" i="2"/>
  <c r="Q1476" i="2"/>
  <c r="Q1477" i="2"/>
  <c r="Q1478" i="2"/>
  <c r="Q1479" i="2"/>
  <c r="Q1480" i="2"/>
  <c r="Q1481" i="2"/>
  <c r="Q1482" i="2"/>
  <c r="Q1483" i="2"/>
  <c r="Q1484" i="2"/>
  <c r="Q1485" i="2"/>
  <c r="Q1486" i="2"/>
  <c r="Q1487" i="2"/>
  <c r="Q1488" i="2"/>
  <c r="Q1489" i="2"/>
  <c r="Q1490" i="2"/>
  <c r="Q1491" i="2"/>
  <c r="Q1492" i="2"/>
  <c r="Q1493" i="2"/>
  <c r="Q1494" i="2"/>
  <c r="Q1495" i="2"/>
  <c r="Q1496" i="2"/>
  <c r="Q1497" i="2"/>
  <c r="Q1498" i="2"/>
  <c r="Q1499" i="2"/>
  <c r="Q1500" i="2"/>
  <c r="Q1501" i="2"/>
  <c r="Q1502" i="2"/>
  <c r="Q1503" i="2"/>
  <c r="Q1504" i="2"/>
  <c r="Q1505" i="2"/>
  <c r="Q1506" i="2"/>
  <c r="Q1507" i="2"/>
  <c r="Q1508" i="2"/>
  <c r="Q1509" i="2"/>
  <c r="Q1510" i="2"/>
  <c r="Q1511" i="2"/>
  <c r="Q1512" i="2"/>
  <c r="Q1513" i="2"/>
  <c r="Q1514" i="2"/>
  <c r="Q1515" i="2"/>
  <c r="Q1516" i="2"/>
  <c r="Q1517" i="2"/>
  <c r="Q1518" i="2"/>
  <c r="Q1519" i="2"/>
  <c r="Q1520" i="2"/>
  <c r="Q1521" i="2"/>
  <c r="Q1522" i="2"/>
  <c r="Q1523" i="2"/>
  <c r="Q1524" i="2"/>
  <c r="Q1525" i="2"/>
  <c r="Q1526" i="2"/>
  <c r="Q1527" i="2"/>
  <c r="Q1528" i="2"/>
  <c r="Q1529" i="2"/>
  <c r="Q1530" i="2"/>
  <c r="Q1531" i="2"/>
  <c r="Q1532" i="2"/>
  <c r="Q1533" i="2"/>
  <c r="Q1534" i="2"/>
  <c r="Q1535" i="2"/>
  <c r="Q1536" i="2"/>
  <c r="Q1537" i="2"/>
  <c r="Q1538" i="2"/>
  <c r="Q1539" i="2"/>
  <c r="Q1540" i="2"/>
  <c r="Q1541" i="2"/>
  <c r="Q1542" i="2"/>
  <c r="Q1543" i="2"/>
  <c r="Q1544" i="2"/>
  <c r="Q1545" i="2"/>
  <c r="Q1546" i="2"/>
  <c r="Q1547" i="2"/>
  <c r="Q1548" i="2"/>
  <c r="Q1549" i="2"/>
  <c r="Q1550" i="2"/>
  <c r="Q1551" i="2"/>
  <c r="Q1552" i="2"/>
  <c r="Q1553" i="2"/>
  <c r="Q1554" i="2"/>
  <c r="Q1555" i="2"/>
  <c r="Q1556" i="2"/>
  <c r="Q1557" i="2"/>
  <c r="Q1558" i="2"/>
  <c r="Q1559" i="2"/>
  <c r="Q1560" i="2"/>
  <c r="Q1561" i="2"/>
  <c r="Q1562" i="2"/>
  <c r="Q1563" i="2"/>
  <c r="Q1564" i="2"/>
  <c r="Q1565" i="2"/>
  <c r="Q1566" i="2"/>
  <c r="Q1567" i="2"/>
  <c r="Q1568" i="2"/>
  <c r="Q1569" i="2"/>
  <c r="Q1570" i="2"/>
  <c r="Q1571" i="2"/>
  <c r="Q1572" i="2"/>
  <c r="Q1573" i="2"/>
  <c r="Q1574" i="2"/>
  <c r="Q1575" i="2"/>
  <c r="Q1576" i="2"/>
  <c r="Q1577" i="2"/>
  <c r="Q1578" i="2"/>
  <c r="Q1579" i="2"/>
  <c r="Q1580" i="2"/>
  <c r="Q1581" i="2"/>
  <c r="Q1582" i="2"/>
  <c r="Q1583" i="2"/>
  <c r="Q1584" i="2"/>
  <c r="Q1585" i="2"/>
  <c r="Q1586" i="2"/>
  <c r="Q1587" i="2"/>
  <c r="Q1588" i="2"/>
  <c r="Q1589" i="2"/>
  <c r="Q1590" i="2"/>
  <c r="Q1591" i="2"/>
  <c r="Q1592" i="2"/>
  <c r="Q1593" i="2"/>
  <c r="Q1594" i="2"/>
  <c r="Q1595" i="2"/>
  <c r="Q1596" i="2"/>
  <c r="Q1597" i="2"/>
  <c r="Q1598" i="2"/>
  <c r="Q1599" i="2"/>
  <c r="Q1600" i="2"/>
  <c r="Q1601" i="2"/>
  <c r="Q1602" i="2"/>
  <c r="Q1603" i="2"/>
  <c r="Q1604" i="2"/>
  <c r="Q1605" i="2"/>
  <c r="Q1606" i="2"/>
  <c r="Q1607" i="2"/>
  <c r="Q1608" i="2"/>
  <c r="Q1609" i="2"/>
  <c r="Q1610" i="2"/>
  <c r="Q1611" i="2"/>
  <c r="Q1612" i="2"/>
  <c r="Q1613" i="2"/>
  <c r="Q1614" i="2"/>
  <c r="Q1615" i="2"/>
  <c r="Q1616" i="2"/>
  <c r="Q1617" i="2"/>
  <c r="Q1618" i="2"/>
  <c r="Q1619" i="2"/>
  <c r="Q1620" i="2"/>
  <c r="Q1621" i="2"/>
  <c r="Q1622" i="2"/>
  <c r="Q1623" i="2"/>
  <c r="Q1624" i="2"/>
  <c r="Q1625" i="2"/>
  <c r="Q1626" i="2"/>
  <c r="Q1627" i="2"/>
  <c r="Q1628" i="2"/>
  <c r="Q1629" i="2"/>
  <c r="Q1630" i="2"/>
  <c r="Q1631" i="2"/>
  <c r="Q1632" i="2"/>
  <c r="Q1633" i="2"/>
  <c r="Q1634" i="2"/>
  <c r="Q1635" i="2"/>
  <c r="Q1636" i="2"/>
  <c r="Q1637" i="2"/>
  <c r="Q1638" i="2"/>
  <c r="Q1639" i="2"/>
  <c r="Q1640" i="2"/>
  <c r="Q1641" i="2"/>
  <c r="Q1642" i="2"/>
  <c r="Q1643" i="2"/>
  <c r="Q1644" i="2"/>
  <c r="Q1645" i="2"/>
  <c r="Q1646" i="2"/>
  <c r="Q1647" i="2"/>
  <c r="Q1648" i="2"/>
  <c r="Q1649" i="2"/>
  <c r="Q1650" i="2"/>
  <c r="Q1651" i="2"/>
  <c r="Q1652" i="2"/>
  <c r="Q1653" i="2"/>
  <c r="Q1654" i="2"/>
  <c r="Q1655" i="2"/>
  <c r="Q1656" i="2"/>
  <c r="Q1657" i="2"/>
  <c r="Q1658" i="2"/>
  <c r="Q1659" i="2"/>
  <c r="Q1660" i="2"/>
  <c r="Q1661" i="2"/>
  <c r="Q1662" i="2"/>
  <c r="Q1663" i="2"/>
  <c r="Q1664" i="2"/>
  <c r="Q1665" i="2"/>
  <c r="Q1666" i="2"/>
  <c r="Q1667" i="2"/>
  <c r="Q1668" i="2"/>
  <c r="Q1669" i="2"/>
  <c r="Q1670" i="2"/>
  <c r="Q1671" i="2"/>
  <c r="Q1672" i="2"/>
  <c r="Q1673" i="2"/>
  <c r="Q1674" i="2"/>
  <c r="Q1675" i="2"/>
  <c r="Q1676" i="2"/>
  <c r="Q1677" i="2"/>
  <c r="Q1678" i="2"/>
  <c r="Q1679" i="2"/>
  <c r="Q1680" i="2"/>
  <c r="Q1681" i="2"/>
  <c r="Q1682" i="2"/>
  <c r="Q1683" i="2"/>
  <c r="Q1684" i="2"/>
  <c r="Q1685" i="2"/>
  <c r="Q1686" i="2"/>
  <c r="Q1687" i="2"/>
  <c r="Q1688" i="2"/>
  <c r="Q1689" i="2"/>
  <c r="Q1690" i="2"/>
  <c r="Q1691" i="2"/>
  <c r="Q1692" i="2"/>
  <c r="Q1693" i="2"/>
  <c r="Q1694" i="2"/>
  <c r="Q1695" i="2"/>
  <c r="Q1696" i="2"/>
  <c r="Q1697" i="2"/>
  <c r="Q1698" i="2"/>
  <c r="Q1699" i="2"/>
  <c r="Q1700" i="2"/>
  <c r="Q1701" i="2"/>
  <c r="Q1702" i="2"/>
  <c r="Q1703" i="2"/>
  <c r="Q1704" i="2"/>
  <c r="Q1705" i="2"/>
  <c r="Q1706" i="2"/>
  <c r="Q1707" i="2"/>
  <c r="Q1708" i="2"/>
  <c r="Q1709" i="2"/>
  <c r="Q1710" i="2"/>
  <c r="Q1711" i="2"/>
  <c r="Q1712" i="2"/>
  <c r="Q1713" i="2"/>
  <c r="Q1714" i="2"/>
  <c r="Q1715" i="2"/>
  <c r="Q1716" i="2"/>
  <c r="Q1717" i="2"/>
  <c r="Q1718" i="2"/>
  <c r="Q1719" i="2"/>
  <c r="Q1720" i="2"/>
  <c r="Q1721" i="2"/>
  <c r="Q1722" i="2"/>
  <c r="Q1723" i="2"/>
  <c r="Q1724" i="2"/>
  <c r="Q1725" i="2"/>
  <c r="Q1726" i="2"/>
  <c r="Q1727" i="2"/>
  <c r="Q1728" i="2"/>
  <c r="Q1729" i="2"/>
  <c r="Q1730" i="2"/>
  <c r="Q1731" i="2"/>
  <c r="Q1732" i="2"/>
  <c r="Q1733" i="2"/>
  <c r="Q1734" i="2"/>
  <c r="Q1735" i="2"/>
  <c r="Q1736" i="2"/>
  <c r="Q1737" i="2"/>
  <c r="Q1738" i="2"/>
  <c r="Q1739" i="2"/>
  <c r="Q1740" i="2"/>
  <c r="Q1741" i="2"/>
  <c r="Q1742" i="2"/>
  <c r="Q1743" i="2"/>
  <c r="Q1744" i="2"/>
  <c r="Q1745" i="2"/>
  <c r="Q1746" i="2"/>
  <c r="Q1747" i="2"/>
  <c r="Q1748" i="2"/>
  <c r="Q1749" i="2"/>
  <c r="Q1750" i="2"/>
  <c r="Q1751" i="2"/>
  <c r="Q1752" i="2"/>
  <c r="Q1753" i="2"/>
  <c r="Q1754" i="2"/>
  <c r="Q1755" i="2"/>
  <c r="Q1756" i="2"/>
  <c r="Q1757" i="2"/>
  <c r="Q1758" i="2"/>
  <c r="Q1759" i="2"/>
  <c r="Q1760" i="2"/>
  <c r="Q1761" i="2"/>
  <c r="Q1762" i="2"/>
  <c r="Q1763" i="2"/>
  <c r="Q1764" i="2"/>
  <c r="Q1765" i="2"/>
  <c r="Q1766" i="2"/>
  <c r="Q1767" i="2"/>
  <c r="Q1768" i="2"/>
  <c r="Q1769" i="2"/>
  <c r="Q1770" i="2"/>
  <c r="Q1771" i="2"/>
  <c r="Q1772" i="2"/>
  <c r="Q1773" i="2"/>
  <c r="Q1774" i="2"/>
  <c r="Q1775" i="2"/>
  <c r="Q1776" i="2"/>
  <c r="Q1777" i="2"/>
  <c r="Q1778" i="2"/>
  <c r="Q1779" i="2"/>
  <c r="Q1780" i="2"/>
  <c r="Q1781" i="2"/>
  <c r="Q1782" i="2"/>
  <c r="Q1783" i="2"/>
  <c r="Q1784" i="2"/>
  <c r="Q1785" i="2"/>
  <c r="Q1786" i="2"/>
  <c r="Q1787" i="2"/>
  <c r="Q1788" i="2"/>
  <c r="Q1789" i="2"/>
  <c r="Q1790" i="2"/>
  <c r="Q1791" i="2"/>
  <c r="Q1792" i="2"/>
  <c r="Q1793" i="2"/>
  <c r="Q1794" i="2"/>
  <c r="Q1795" i="2"/>
  <c r="Q1796" i="2"/>
  <c r="Q1797" i="2"/>
  <c r="Q1798" i="2"/>
  <c r="Q1799" i="2"/>
  <c r="Q1800" i="2"/>
  <c r="Q1801" i="2"/>
  <c r="Q1802" i="2"/>
  <c r="Q1803" i="2"/>
  <c r="Q1804" i="2"/>
  <c r="Q1805" i="2"/>
  <c r="Q1806" i="2"/>
  <c r="Q1807" i="2"/>
  <c r="Q1808" i="2"/>
  <c r="Q1809" i="2"/>
  <c r="Q1810" i="2"/>
  <c r="Q1811" i="2"/>
  <c r="Q1812" i="2"/>
  <c r="Q1813" i="2"/>
  <c r="Q1814" i="2"/>
  <c r="Q1815" i="2"/>
  <c r="Q1816" i="2"/>
  <c r="Q1817" i="2"/>
  <c r="Q1818" i="2"/>
  <c r="Q1819" i="2"/>
  <c r="Q1820" i="2"/>
  <c r="Q1821" i="2"/>
  <c r="Q1822" i="2"/>
  <c r="Q1823" i="2"/>
  <c r="Q1824" i="2"/>
  <c r="Q1825" i="2"/>
  <c r="Q1826" i="2"/>
  <c r="Q1827" i="2"/>
  <c r="Q1828" i="2"/>
  <c r="Q1829" i="2"/>
  <c r="Q1830" i="2"/>
  <c r="Q1831" i="2"/>
  <c r="Q1832" i="2"/>
  <c r="Q1833" i="2"/>
  <c r="Q1834" i="2"/>
  <c r="Q1835" i="2"/>
  <c r="Q1836" i="2"/>
  <c r="Q1837" i="2"/>
  <c r="Q1838" i="2"/>
  <c r="Q1839" i="2"/>
  <c r="Q1840" i="2"/>
  <c r="Q1841" i="2"/>
  <c r="Q1842" i="2"/>
  <c r="Q63" i="2"/>
  <c r="Q62" i="2"/>
  <c r="Q61" i="2"/>
  <c r="Q60" i="2"/>
  <c r="Q59" i="2"/>
  <c r="Q78" i="2"/>
  <c r="Q77" i="2"/>
  <c r="Q76" i="2"/>
  <c r="Q75" i="2"/>
  <c r="Q74" i="2"/>
  <c r="U1838" i="2"/>
  <c r="U1839" i="2"/>
  <c r="U1840" i="2"/>
  <c r="U1841" i="2"/>
  <c r="U1842" i="2"/>
  <c r="U1837" i="2"/>
  <c r="P10" i="19"/>
  <c r="P11" i="19"/>
  <c r="P12" i="19"/>
  <c r="P13" i="19"/>
  <c r="P14" i="19"/>
  <c r="P15" i="19"/>
  <c r="P16" i="19"/>
  <c r="P17" i="19"/>
  <c r="P9" i="19"/>
  <c r="Q128" i="2"/>
  <c r="Q129" i="2"/>
  <c r="Q130" i="2"/>
  <c r="Q131" i="2"/>
  <c r="Q132" i="2"/>
  <c r="Q133" i="2"/>
  <c r="Q134" i="2"/>
  <c r="Q135" i="2"/>
  <c r="Q136" i="2"/>
  <c r="Q137" i="2"/>
  <c r="Q138" i="2"/>
  <c r="Q648" i="2"/>
  <c r="Q647" i="2"/>
  <c r="Q646" i="2"/>
  <c r="Q747" i="2"/>
  <c r="Q748" i="2"/>
  <c r="Q749" i="2"/>
  <c r="Q750" i="2"/>
  <c r="Q751" i="2"/>
  <c r="Q752" i="2"/>
  <c r="Q753" i="2"/>
  <c r="Q754" i="2"/>
  <c r="Q755" i="2"/>
  <c r="Q756" i="2"/>
  <c r="Q757" i="2"/>
  <c r="Q746" i="2"/>
  <c r="Q745" i="2"/>
  <c r="Q741" i="2"/>
  <c r="Q742" i="2"/>
  <c r="Q743" i="2"/>
  <c r="Q744" i="2"/>
  <c r="Q740" i="2"/>
  <c r="Q704" i="2"/>
  <c r="Q705" i="2"/>
  <c r="Q706" i="2"/>
  <c r="Q707" i="2"/>
  <c r="Q708" i="2"/>
  <c r="Q709" i="2"/>
  <c r="Q710" i="2"/>
  <c r="Q711" i="2"/>
  <c r="Q712" i="2"/>
  <c r="Q713" i="2"/>
  <c r="Q714" i="2"/>
  <c r="Q715" i="2"/>
  <c r="Q716" i="2"/>
  <c r="Q717" i="2"/>
  <c r="Q718" i="2"/>
  <c r="Q719" i="2"/>
  <c r="Q720" i="2"/>
  <c r="Q721" i="2"/>
  <c r="Q722" i="2"/>
  <c r="Q723" i="2"/>
  <c r="Q724" i="2"/>
  <c r="Q725" i="2"/>
  <c r="Q726" i="2"/>
  <c r="Q727" i="2"/>
  <c r="Q728" i="2"/>
  <c r="Q729" i="2"/>
  <c r="Q730" i="2"/>
  <c r="Q731" i="2"/>
  <c r="Q732" i="2"/>
  <c r="Q733" i="2"/>
  <c r="Q734" i="2"/>
  <c r="Q735" i="2"/>
  <c r="Q736" i="2"/>
  <c r="Q737" i="2"/>
  <c r="Q738" i="2"/>
  <c r="Q739" i="2"/>
  <c r="Q845" i="2"/>
  <c r="Q846" i="2"/>
  <c r="Q847" i="2"/>
  <c r="Q848" i="2"/>
  <c r="Q849" i="2"/>
  <c r="Q850" i="2"/>
  <c r="Q851" i="2"/>
  <c r="Q852" i="2"/>
  <c r="Q853" i="2"/>
  <c r="Q854" i="2"/>
  <c r="Q855" i="2"/>
  <c r="Q856" i="2"/>
  <c r="Q857" i="2"/>
  <c r="Q858" i="2"/>
  <c r="Q859" i="2"/>
  <c r="Q860" i="2"/>
  <c r="Q861" i="2"/>
  <c r="Q862" i="2"/>
  <c r="Q863" i="2"/>
  <c r="Q864" i="2"/>
  <c r="Q865" i="2"/>
  <c r="Q866" i="2"/>
  <c r="Q867" i="2"/>
  <c r="Q868" i="2"/>
  <c r="Q869" i="2"/>
  <c r="Q870" i="2"/>
  <c r="Q871" i="2"/>
  <c r="Q872" i="2"/>
  <c r="Q873" i="2"/>
  <c r="Q874" i="2"/>
  <c r="Q875" i="2"/>
  <c r="Q876" i="2"/>
  <c r="Q877" i="2"/>
  <c r="Q878" i="2"/>
  <c r="Q879" i="2"/>
  <c r="Q880" i="2"/>
  <c r="Q881" i="2"/>
  <c r="Q882" i="2"/>
  <c r="Q883" i="2"/>
  <c r="Q884" i="2"/>
  <c r="Q885" i="2"/>
  <c r="Q886" i="2"/>
  <c r="Q887" i="2"/>
  <c r="Q888" i="2"/>
  <c r="Q889" i="2"/>
  <c r="Q890" i="2"/>
  <c r="Q891" i="2"/>
  <c r="Q892" i="2"/>
  <c r="Q893" i="2"/>
  <c r="Q894" i="2"/>
  <c r="Q895" i="2"/>
  <c r="Q896" i="2"/>
  <c r="Q897" i="2"/>
  <c r="Q898" i="2"/>
  <c r="Q899" i="2"/>
  <c r="Q900" i="2"/>
  <c r="Q901" i="2"/>
  <c r="Q902" i="2"/>
  <c r="Q903" i="2"/>
  <c r="Q904" i="2"/>
  <c r="Q905" i="2"/>
  <c r="Q906" i="2"/>
  <c r="Q907" i="2"/>
  <c r="Q908" i="2"/>
  <c r="Q909" i="2"/>
  <c r="Q910" i="2"/>
  <c r="Q911" i="2"/>
  <c r="Q912" i="2"/>
  <c r="Q913" i="2"/>
  <c r="Q914" i="2"/>
  <c r="Q915" i="2"/>
  <c r="Q916" i="2"/>
  <c r="Q917" i="2"/>
  <c r="Q918" i="2"/>
  <c r="Q919" i="2"/>
  <c r="Q920" i="2"/>
  <c r="Q921" i="2"/>
  <c r="Q922" i="2"/>
  <c r="Q589" i="2" l="1"/>
  <c r="Q588" i="2"/>
  <c r="Q587" i="2"/>
  <c r="Q586" i="2"/>
  <c r="Q585" i="2"/>
  <c r="Q584" i="2"/>
  <c r="Q567" i="2"/>
  <c r="Q568" i="2"/>
  <c r="Q569" i="2"/>
  <c r="Q570" i="2"/>
  <c r="Q571" i="2"/>
  <c r="Q572" i="2"/>
  <c r="Q573" i="2"/>
  <c r="Q574" i="2"/>
  <c r="Q575" i="2"/>
  <c r="Q576" i="2"/>
  <c r="Q577" i="2"/>
  <c r="Q566" i="2"/>
  <c r="U1683" i="2"/>
  <c r="U1684" i="2"/>
  <c r="U1685" i="2"/>
  <c r="U1686" i="2"/>
  <c r="U1687" i="2"/>
  <c r="U1688" i="2"/>
  <c r="U1689" i="2"/>
  <c r="U1690" i="2"/>
  <c r="U1691" i="2"/>
  <c r="U1692" i="2"/>
  <c r="U1693" i="2"/>
  <c r="U1694" i="2"/>
  <c r="U1695" i="2"/>
  <c r="U1696" i="2"/>
  <c r="U1697" i="2"/>
  <c r="U1682" i="2"/>
  <c r="U1661" i="2"/>
  <c r="U1662" i="2"/>
  <c r="U1663" i="2"/>
  <c r="U1664" i="2"/>
  <c r="U1665" i="2"/>
  <c r="U1666" i="2"/>
  <c r="U1667" i="2"/>
  <c r="U1668" i="2"/>
  <c r="U1669" i="2"/>
  <c r="U1670" i="2"/>
  <c r="U1671" i="2"/>
  <c r="U1672" i="2"/>
  <c r="U1673" i="2"/>
  <c r="U1674" i="2"/>
  <c r="U1675" i="2"/>
  <c r="U1676" i="2"/>
  <c r="U1677" i="2"/>
  <c r="U1678" i="2"/>
  <c r="U1679" i="2"/>
  <c r="U1680" i="2"/>
  <c r="U1681" i="2"/>
  <c r="U1660" i="2"/>
  <c r="U82" i="1"/>
  <c r="M82" i="1"/>
  <c r="U54" i="1"/>
  <c r="M54" i="1"/>
  <c r="U53" i="1" l="1"/>
  <c r="AB53" i="1" s="1"/>
  <c r="M53" i="1"/>
  <c r="U52" i="1"/>
  <c r="AB52" i="1" s="1"/>
  <c r="M52" i="1"/>
  <c r="W820" i="2"/>
  <c r="W821" i="2"/>
  <c r="W822" i="2"/>
  <c r="W823" i="2"/>
  <c r="W824" i="2"/>
  <c r="W825" i="2"/>
  <c r="W826" i="2"/>
  <c r="W827" i="2"/>
  <c r="W828" i="2"/>
  <c r="W829" i="2"/>
  <c r="Q805" i="2"/>
  <c r="Q806" i="2"/>
  <c r="Q807" i="2"/>
  <c r="Q808" i="2"/>
  <c r="Q809" i="2"/>
  <c r="Q804" i="2"/>
  <c r="Q620" i="2"/>
  <c r="Q619" i="2"/>
  <c r="Q826" i="2"/>
  <c r="Q827" i="2"/>
  <c r="Q828" i="2"/>
  <c r="Q829" i="2"/>
  <c r="Q825" i="2"/>
  <c r="W1350" i="2"/>
  <c r="Q141" i="2"/>
  <c r="Q140" i="2"/>
  <c r="Q122" i="2"/>
  <c r="Q119" i="2"/>
  <c r="W1817" i="2"/>
  <c r="W1816" i="2"/>
  <c r="W1628" i="2"/>
  <c r="W1627" i="2"/>
  <c r="W1626" i="2"/>
  <c r="W1625" i="2"/>
  <c r="W1624" i="2"/>
  <c r="W1623" i="2"/>
  <c r="W1622" i="2"/>
  <c r="Q530" i="2"/>
  <c r="Q506" i="2"/>
  <c r="Q507" i="2"/>
  <c r="Q508" i="2"/>
  <c r="Q509" i="2"/>
  <c r="Q505" i="2"/>
  <c r="W338" i="2"/>
  <c r="W339" i="2"/>
  <c r="W340" i="2"/>
  <c r="Q339" i="2"/>
  <c r="Q340" i="2"/>
  <c r="Q338" i="2"/>
  <c r="Q780" i="2"/>
  <c r="Q781" i="2"/>
  <c r="Q782" i="2"/>
  <c r="Q783" i="2"/>
  <c r="Q784" i="2"/>
  <c r="Q785" i="2"/>
  <c r="Q773" i="2"/>
  <c r="Q774" i="2"/>
  <c r="Q775" i="2"/>
  <c r="Q776" i="2"/>
  <c r="Q777" i="2"/>
  <c r="Q778" i="2"/>
  <c r="Q779" i="2"/>
  <c r="Q772" i="2"/>
  <c r="Q766" i="2"/>
  <c r="Q767" i="2"/>
  <c r="Q768" i="2"/>
  <c r="Q769" i="2"/>
  <c r="Q770" i="2"/>
  <c r="Q771" i="2"/>
  <c r="Q786" i="2"/>
  <c r="W786" i="2"/>
  <c r="Q764" i="2"/>
  <c r="Q759" i="2"/>
  <c r="Q760" i="2"/>
  <c r="Q761" i="2"/>
  <c r="Q762" i="2"/>
  <c r="Q763" i="2"/>
  <c r="Q765" i="2"/>
  <c r="Q758" i="2"/>
  <c r="Q524" i="2"/>
  <c r="Q515" i="2"/>
  <c r="Q513" i="2"/>
  <c r="Q512" i="2"/>
  <c r="Q511" i="2"/>
  <c r="U60" i="16" l="1"/>
  <c r="P60" i="16"/>
  <c r="P19" i="16"/>
  <c r="P20" i="16"/>
  <c r="P77" i="16"/>
  <c r="Q127" i="2"/>
  <c r="Q121" i="2"/>
  <c r="Q120" i="2"/>
  <c r="Q112" i="2"/>
  <c r="Q111" i="2"/>
  <c r="Q108" i="2"/>
  <c r="Q107" i="2"/>
  <c r="U36" i="1"/>
  <c r="AB36" i="1" s="1"/>
  <c r="M36" i="1"/>
  <c r="P130" i="8"/>
  <c r="P129" i="8"/>
  <c r="P128" i="8"/>
  <c r="P127" i="8"/>
  <c r="U78" i="8"/>
  <c r="U79" i="8"/>
  <c r="U80" i="8"/>
  <c r="U81" i="8"/>
  <c r="U82" i="8"/>
  <c r="U83" i="8"/>
  <c r="U84" i="8"/>
  <c r="U85" i="8"/>
  <c r="U86" i="8"/>
  <c r="U87" i="8"/>
  <c r="P86" i="8"/>
  <c r="P87" i="8"/>
  <c r="P137" i="8"/>
  <c r="P136" i="8"/>
  <c r="P135" i="8"/>
  <c r="W387" i="2"/>
  <c r="Q387" i="2"/>
  <c r="W386" i="2"/>
  <c r="Q386" i="2"/>
  <c r="W447" i="2"/>
  <c r="Q447" i="2"/>
  <c r="W446" i="2"/>
  <c r="Q446" i="2"/>
  <c r="W442" i="2"/>
  <c r="Q442" i="2"/>
  <c r="W441" i="2"/>
  <c r="Q441" i="2"/>
  <c r="W438" i="2"/>
  <c r="Q438" i="2"/>
  <c r="W437" i="2"/>
  <c r="Q437" i="2"/>
  <c r="W436" i="2"/>
  <c r="Q436" i="2"/>
  <c r="W435" i="2"/>
  <c r="Q435" i="2"/>
  <c r="W434" i="2"/>
  <c r="Q434" i="2"/>
  <c r="W431" i="2"/>
  <c r="Q431" i="2"/>
  <c r="W432" i="2"/>
  <c r="Q432" i="2"/>
  <c r="W428" i="2"/>
  <c r="Q428" i="2"/>
  <c r="W427" i="2"/>
  <c r="Q427" i="2"/>
  <c r="W426" i="2"/>
  <c r="Q426" i="2"/>
  <c r="W425" i="2"/>
  <c r="Q425" i="2"/>
  <c r="W424" i="2"/>
  <c r="Q424" i="2"/>
  <c r="W408" i="2"/>
  <c r="Q408" i="2"/>
  <c r="W407" i="2"/>
  <c r="Q407" i="2"/>
  <c r="W406" i="2"/>
  <c r="Q406" i="2"/>
  <c r="W405" i="2"/>
  <c r="Q405" i="2"/>
  <c r="W404" i="2"/>
  <c r="Q404" i="2"/>
  <c r="W413" i="2"/>
  <c r="Q413" i="2"/>
  <c r="W412" i="2"/>
  <c r="Q412" i="2"/>
  <c r="W411" i="2"/>
  <c r="Q411" i="2"/>
  <c r="W410" i="2"/>
  <c r="Q410" i="2"/>
  <c r="W409" i="2"/>
  <c r="Q409" i="2"/>
  <c r="W403" i="2"/>
  <c r="Q403" i="2"/>
  <c r="W402" i="2"/>
  <c r="Q402" i="2"/>
  <c r="W401" i="2"/>
  <c r="Q401" i="2"/>
  <c r="W400" i="2"/>
  <c r="Q400" i="2"/>
  <c r="W399" i="2"/>
  <c r="Q399" i="2"/>
  <c r="W398" i="2"/>
  <c r="Q398" i="2"/>
  <c r="W397" i="2"/>
  <c r="Q397" i="2"/>
  <c r="W396" i="2"/>
  <c r="Q396" i="2"/>
  <c r="W395" i="2"/>
  <c r="Q395" i="2"/>
  <c r="W394" i="2"/>
  <c r="Q394" i="2"/>
  <c r="Q393" i="2"/>
  <c r="W393" i="2"/>
  <c r="Q143" i="2"/>
  <c r="W310" i="2"/>
  <c r="Q310" i="2"/>
  <c r="W309" i="2"/>
  <c r="Q309" i="2"/>
  <c r="W308" i="2"/>
  <c r="Q308" i="2"/>
  <c r="W307" i="2"/>
  <c r="Q307" i="2"/>
  <c r="W306" i="2"/>
  <c r="Q306" i="2"/>
  <c r="W305" i="2"/>
  <c r="Q305" i="2"/>
  <c r="W304" i="2"/>
  <c r="Q304" i="2"/>
  <c r="W303" i="2"/>
  <c r="Q303" i="2"/>
  <c r="W302" i="2"/>
  <c r="Q302" i="2"/>
  <c r="W301" i="2"/>
  <c r="Q301" i="2"/>
  <c r="W300" i="2"/>
  <c r="Q300" i="2"/>
  <c r="W299" i="2"/>
  <c r="Q299" i="2"/>
  <c r="W298" i="2"/>
  <c r="Q298" i="2"/>
  <c r="W297" i="2"/>
  <c r="Q297" i="2"/>
  <c r="W296" i="2"/>
  <c r="Q296" i="2"/>
  <c r="W295" i="2"/>
  <c r="Q295" i="2"/>
  <c r="W294" i="2"/>
  <c r="Q294" i="2"/>
  <c r="W293" i="2"/>
  <c r="Q293" i="2"/>
  <c r="W292" i="2"/>
  <c r="Q292" i="2"/>
  <c r="W291" i="2"/>
  <c r="Q291" i="2"/>
  <c r="W290" i="2"/>
  <c r="Q290" i="2"/>
  <c r="W289" i="2"/>
  <c r="Q289" i="2"/>
  <c r="W288" i="2"/>
  <c r="Q288" i="2"/>
  <c r="W287" i="2"/>
  <c r="Q287" i="2"/>
  <c r="W286" i="2"/>
  <c r="Q286" i="2"/>
  <c r="W285" i="2"/>
  <c r="Q285" i="2"/>
  <c r="W284" i="2"/>
  <c r="Q284" i="2"/>
  <c r="W283" i="2"/>
  <c r="Q283" i="2"/>
  <c r="W282" i="2"/>
  <c r="Q282" i="2"/>
  <c r="W281" i="2"/>
  <c r="Q281" i="2"/>
  <c r="W280" i="2"/>
  <c r="Q280" i="2"/>
  <c r="W279" i="2"/>
  <c r="Q279" i="2"/>
  <c r="W278" i="2"/>
  <c r="Q278" i="2"/>
  <c r="W277" i="2"/>
  <c r="Q277" i="2"/>
  <c r="W276" i="2"/>
  <c r="Q276" i="2"/>
  <c r="W275" i="2"/>
  <c r="Q275" i="2"/>
  <c r="W250" i="2"/>
  <c r="Q250" i="2"/>
  <c r="W249" i="2"/>
  <c r="Q249" i="2"/>
  <c r="W248" i="2"/>
  <c r="Q248" i="2"/>
  <c r="W247" i="2"/>
  <c r="Q247" i="2"/>
  <c r="Q251" i="2"/>
  <c r="W251" i="2"/>
  <c r="Q252" i="2"/>
  <c r="W252" i="2"/>
  <c r="Q253" i="2"/>
  <c r="W253" i="2"/>
  <c r="Q254" i="2"/>
  <c r="W254" i="2"/>
  <c r="W238" i="2"/>
  <c r="Q238" i="2"/>
  <c r="W237" i="2"/>
  <c r="Q237" i="2"/>
  <c r="W236" i="2"/>
  <c r="Q236" i="2"/>
  <c r="W235" i="2"/>
  <c r="Q235" i="2"/>
  <c r="W234" i="2"/>
  <c r="Q234" i="2"/>
  <c r="W233" i="2"/>
  <c r="Q233" i="2"/>
  <c r="W232" i="2"/>
  <c r="Q232" i="2"/>
  <c r="W231" i="2"/>
  <c r="Q231" i="2"/>
  <c r="W189" i="2"/>
  <c r="Q189" i="2"/>
  <c r="W188" i="2"/>
  <c r="Q188" i="2"/>
  <c r="W187" i="2"/>
  <c r="Q187" i="2"/>
  <c r="W186" i="2"/>
  <c r="Q186" i="2"/>
  <c r="W185" i="2"/>
  <c r="Q185" i="2"/>
  <c r="W184" i="2"/>
  <c r="Q184" i="2"/>
  <c r="W183" i="2"/>
  <c r="Q183" i="2"/>
  <c r="W182" i="2"/>
  <c r="Q182" i="2"/>
  <c r="W88" i="2"/>
  <c r="Q88" i="2"/>
  <c r="W82" i="2"/>
  <c r="Q82" i="2"/>
  <c r="W85" i="2"/>
  <c r="Q85" i="2"/>
  <c r="W79" i="2"/>
  <c r="Q79" i="2"/>
  <c r="U88" i="18"/>
  <c r="U10" i="18"/>
  <c r="U11" i="18"/>
  <c r="U12" i="18"/>
  <c r="U13" i="18"/>
  <c r="U14" i="18"/>
  <c r="U15" i="18"/>
  <c r="U16" i="18"/>
  <c r="U17" i="18"/>
  <c r="U18" i="18"/>
  <c r="U19" i="18"/>
  <c r="U20" i="18"/>
  <c r="U21" i="18"/>
  <c r="U22" i="18"/>
  <c r="U23" i="18"/>
  <c r="U24" i="18"/>
  <c r="U25" i="18"/>
  <c r="U26" i="18"/>
  <c r="U27" i="18"/>
  <c r="U28" i="18"/>
  <c r="U29" i="18"/>
  <c r="U30" i="18"/>
  <c r="U31" i="18"/>
  <c r="U32" i="18"/>
  <c r="U33" i="18"/>
  <c r="U34" i="18"/>
  <c r="U35" i="18"/>
  <c r="U36" i="18"/>
  <c r="U37" i="18"/>
  <c r="U38" i="18"/>
  <c r="U39" i="18"/>
  <c r="U40" i="18"/>
  <c r="U41" i="18"/>
  <c r="U42" i="18"/>
  <c r="U43" i="18"/>
  <c r="U44" i="18"/>
  <c r="U45" i="18"/>
  <c r="U46" i="18"/>
  <c r="U47" i="18"/>
  <c r="U48" i="18"/>
  <c r="U49" i="18"/>
  <c r="U50" i="18"/>
  <c r="U51" i="18"/>
  <c r="U52" i="18"/>
  <c r="U53" i="18"/>
  <c r="U54" i="18"/>
  <c r="U55" i="18"/>
  <c r="U56" i="18"/>
  <c r="U57" i="18"/>
  <c r="U58" i="18"/>
  <c r="U59" i="18"/>
  <c r="U60" i="18"/>
  <c r="U61" i="18"/>
  <c r="U62" i="18"/>
  <c r="U63" i="18"/>
  <c r="U64" i="18"/>
  <c r="U65" i="18"/>
  <c r="U66" i="18"/>
  <c r="U67" i="18"/>
  <c r="U68" i="18"/>
  <c r="U69" i="18"/>
  <c r="U70" i="18"/>
  <c r="U71" i="18"/>
  <c r="U72" i="18"/>
  <c r="U73" i="18"/>
  <c r="U74" i="18"/>
  <c r="U75" i="18"/>
  <c r="U76" i="18"/>
  <c r="U77" i="18"/>
  <c r="U78" i="18"/>
  <c r="U79" i="18"/>
  <c r="U80" i="18"/>
  <c r="U81" i="18"/>
  <c r="U82" i="18"/>
  <c r="U83" i="18"/>
  <c r="U84" i="18"/>
  <c r="U85" i="18"/>
  <c r="U86" i="18"/>
  <c r="U87" i="18"/>
  <c r="U9" i="18"/>
  <c r="R85" i="18"/>
  <c r="R86" i="18"/>
  <c r="R87" i="18"/>
  <c r="R88" i="18"/>
  <c r="R84" i="18"/>
  <c r="R83" i="18"/>
  <c r="R79" i="18"/>
  <c r="R80" i="18"/>
  <c r="R81" i="18"/>
  <c r="R82" i="18"/>
  <c r="R78" i="18"/>
  <c r="R77" i="18"/>
  <c r="R73" i="18"/>
  <c r="R74" i="18"/>
  <c r="R75" i="18"/>
  <c r="R76" i="18"/>
  <c r="R72" i="18"/>
  <c r="R71" i="18"/>
  <c r="R67" i="18"/>
  <c r="R68" i="18"/>
  <c r="R69" i="18"/>
  <c r="R70" i="18"/>
  <c r="R66" i="18"/>
  <c r="R65" i="18"/>
  <c r="R61" i="18"/>
  <c r="R62" i="18"/>
  <c r="R63" i="18"/>
  <c r="R64" i="18"/>
  <c r="R60" i="18"/>
  <c r="R59" i="18"/>
  <c r="R52" i="18"/>
  <c r="R53" i="18"/>
  <c r="R54" i="18"/>
  <c r="R55" i="18"/>
  <c r="R56" i="18"/>
  <c r="R57" i="18"/>
  <c r="R58" i="18"/>
  <c r="R51" i="18"/>
  <c r="R50" i="18"/>
  <c r="R42" i="18"/>
  <c r="R43" i="18"/>
  <c r="R44" i="18"/>
  <c r="R45" i="18"/>
  <c r="R46" i="18"/>
  <c r="R47" i="18"/>
  <c r="R48" i="18"/>
  <c r="R49" i="18"/>
  <c r="R36" i="18"/>
  <c r="R37" i="18"/>
  <c r="R38" i="18"/>
  <c r="R39" i="18"/>
  <c r="R40" i="18"/>
  <c r="R41" i="18"/>
  <c r="R29" i="18"/>
  <c r="R30" i="18"/>
  <c r="R31" i="18"/>
  <c r="R32" i="18"/>
  <c r="R33" i="18"/>
  <c r="R34" i="18"/>
  <c r="R35" i="18"/>
  <c r="R28" i="18"/>
  <c r="R27" i="18"/>
  <c r="R20" i="18"/>
  <c r="R21" i="18"/>
  <c r="R22" i="18"/>
  <c r="R23" i="18"/>
  <c r="R24" i="18"/>
  <c r="R25" i="18"/>
  <c r="R26" i="18"/>
  <c r="R19" i="18"/>
  <c r="R18" i="18"/>
  <c r="R10" i="18"/>
  <c r="R11" i="18"/>
  <c r="R12" i="18"/>
  <c r="R13" i="18"/>
  <c r="R14" i="18"/>
  <c r="R15" i="18"/>
  <c r="R16" i="18"/>
  <c r="R17" i="18"/>
  <c r="R9" i="18"/>
  <c r="Q483" i="2" l="1"/>
  <c r="Q484" i="2"/>
  <c r="Q485" i="2"/>
  <c r="Q486" i="2"/>
  <c r="Q482" i="2"/>
  <c r="Q481" i="2"/>
  <c r="Q454" i="2"/>
  <c r="Q455" i="2"/>
  <c r="Q456" i="2"/>
  <c r="Q453" i="2"/>
  <c r="Q452" i="2"/>
  <c r="W1789" i="2"/>
  <c r="W1790" i="2"/>
  <c r="W1791" i="2"/>
  <c r="W1792" i="2"/>
  <c r="W1793" i="2"/>
  <c r="W1794" i="2"/>
  <c r="W1795" i="2"/>
  <c r="W1796" i="2"/>
  <c r="W1788" i="2"/>
  <c r="W1787" i="2"/>
  <c r="W1046" i="2"/>
  <c r="W1047" i="2"/>
  <c r="W1048" i="2"/>
  <c r="W1049" i="2"/>
  <c r="W1050" i="2"/>
  <c r="W1051" i="2"/>
  <c r="W1052" i="2"/>
  <c r="W1053" i="2"/>
  <c r="W1054" i="2"/>
  <c r="W1055" i="2"/>
  <c r="W1056" i="2"/>
  <c r="W1057" i="2"/>
  <c r="Q793" i="2"/>
  <c r="Q794" i="2"/>
  <c r="Q795" i="2"/>
  <c r="Q796" i="2"/>
  <c r="Q797" i="2"/>
  <c r="Q798" i="2"/>
  <c r="Q799" i="2"/>
  <c r="Q800" i="2"/>
  <c r="Q801" i="2"/>
  <c r="Q802" i="2"/>
  <c r="Q803" i="2"/>
  <c r="Q792" i="2"/>
  <c r="W793" i="2"/>
  <c r="W794" i="2"/>
  <c r="W795" i="2"/>
  <c r="W796" i="2"/>
  <c r="W797" i="2"/>
  <c r="W798" i="2"/>
  <c r="W799" i="2"/>
  <c r="W800" i="2"/>
  <c r="W801" i="2"/>
  <c r="W802" i="2"/>
  <c r="W803" i="2"/>
  <c r="W792" i="2"/>
  <c r="W567" i="2"/>
  <c r="W568" i="2"/>
  <c r="W569" i="2"/>
  <c r="W570" i="2"/>
  <c r="W571" i="2"/>
  <c r="W572" i="2"/>
  <c r="W573" i="2"/>
  <c r="W574" i="2"/>
  <c r="W575" i="2"/>
  <c r="W576" i="2"/>
  <c r="W566"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Q25" i="2" l="1"/>
  <c r="Q26" i="2"/>
  <c r="Q27" i="2"/>
  <c r="Q28" i="2"/>
  <c r="Q29" i="2"/>
  <c r="Q30" i="2"/>
  <c r="Q31" i="2"/>
  <c r="Q32" i="2"/>
  <c r="Q33" i="2"/>
  <c r="Q34" i="2"/>
  <c r="Q35" i="2"/>
  <c r="Q36" i="2"/>
  <c r="Q37" i="2"/>
  <c r="Q38" i="2"/>
  <c r="Q39" i="2"/>
  <c r="Q40" i="2"/>
  <c r="Q41" i="2"/>
  <c r="Q42" i="2"/>
  <c r="Q43" i="2"/>
  <c r="Q44" i="2"/>
  <c r="Q45" i="2"/>
  <c r="Q46" i="2"/>
  <c r="Q47" i="2"/>
  <c r="Q48" i="2"/>
  <c r="Q49" i="2"/>
  <c r="Q50" i="2"/>
  <c r="Q51" i="2"/>
  <c r="Q52" i="2"/>
  <c r="Q53" i="2"/>
  <c r="Q24" i="2"/>
  <c r="U22" i="1"/>
  <c r="AB22" i="1" s="1"/>
  <c r="M22" i="1"/>
  <c r="M159" i="1"/>
  <c r="U159" i="1"/>
  <c r="AB159" i="1" s="1"/>
  <c r="U75" i="1"/>
  <c r="AB75" i="1" s="1"/>
  <c r="M75" i="1"/>
  <c r="M136" i="1"/>
  <c r="U136" i="1"/>
  <c r="AB136" i="1" s="1"/>
  <c r="P28" i="16"/>
  <c r="P33" i="16"/>
  <c r="M173" i="1"/>
  <c r="M93" i="1"/>
  <c r="U123" i="1"/>
  <c r="AB123" i="1" s="1"/>
  <c r="P8" i="16" l="1"/>
  <c r="U19" i="1" l="1"/>
  <c r="AB19" i="1" s="1"/>
  <c r="U18" i="1"/>
  <c r="AB18" i="1" s="1"/>
  <c r="M19" i="1"/>
  <c r="M18" i="1"/>
  <c r="Q10" i="2"/>
  <c r="Q11" i="2"/>
  <c r="Q12" i="2"/>
  <c r="Q13" i="2"/>
  <c r="Q14" i="2"/>
  <c r="Q15" i="2"/>
  <c r="Q16" i="2"/>
  <c r="Q17" i="2"/>
  <c r="Q18" i="2"/>
  <c r="Q19" i="2"/>
  <c r="Q20" i="2"/>
  <c r="Q21" i="2"/>
  <c r="Q22" i="2"/>
  <c r="Q23" i="2"/>
  <c r="Q54" i="2"/>
  <c r="Q55" i="2"/>
  <c r="Q56" i="2"/>
  <c r="Q57" i="2"/>
  <c r="Q58" i="2"/>
  <c r="Q64" i="2"/>
  <c r="Q65" i="2"/>
  <c r="Q66" i="2"/>
  <c r="Q67" i="2"/>
  <c r="Q68" i="2"/>
  <c r="Q69" i="2"/>
  <c r="Q70" i="2"/>
  <c r="Q71" i="2"/>
  <c r="Q72" i="2"/>
  <c r="Q73" i="2"/>
  <c r="Q80" i="2"/>
  <c r="Q81" i="2"/>
  <c r="Q83" i="2"/>
  <c r="Q84" i="2"/>
  <c r="Q86" i="2"/>
  <c r="Q87" i="2"/>
  <c r="Q89" i="2"/>
  <c r="Q90" i="2"/>
  <c r="Q91" i="2"/>
  <c r="Q92" i="2"/>
  <c r="Q93" i="2"/>
  <c r="Q94" i="2"/>
  <c r="Q95" i="2"/>
  <c r="Q96" i="2"/>
  <c r="Q97" i="2"/>
  <c r="Q98" i="2"/>
  <c r="Q99" i="2"/>
  <c r="Q100" i="2"/>
  <c r="Q101" i="2"/>
  <c r="Q102" i="2"/>
  <c r="Q103" i="2"/>
  <c r="Q104" i="2"/>
  <c r="Q105" i="2"/>
  <c r="Q106" i="2"/>
  <c r="Q109" i="2"/>
  <c r="Q110" i="2"/>
  <c r="Q113" i="2"/>
  <c r="Q114" i="2"/>
  <c r="Q115" i="2"/>
  <c r="Q116" i="2"/>
  <c r="Q117" i="2"/>
  <c r="Q118" i="2"/>
  <c r="Q123" i="2"/>
  <c r="Q124" i="2"/>
  <c r="Q125" i="2"/>
  <c r="Q126" i="2"/>
  <c r="Q139" i="2"/>
  <c r="Q142" i="2"/>
  <c r="Q144" i="2"/>
  <c r="Q145" i="2"/>
  <c r="Q146" i="2"/>
  <c r="Q147" i="2"/>
  <c r="Q148" i="2"/>
  <c r="Q149" i="2"/>
  <c r="Q150" i="2"/>
  <c r="Q151" i="2"/>
  <c r="Q152" i="2"/>
  <c r="Q153" i="2"/>
  <c r="Q154" i="2"/>
  <c r="Q155" i="2"/>
  <c r="Q156" i="2"/>
  <c r="Q157" i="2"/>
  <c r="Q158" i="2"/>
  <c r="Q159" i="2"/>
  <c r="Q160" i="2"/>
  <c r="Q161" i="2"/>
  <c r="Q162" i="2"/>
  <c r="Q163" i="2"/>
  <c r="Q164" i="2"/>
  <c r="Q165" i="2"/>
  <c r="Q166" i="2"/>
  <c r="Q167" i="2"/>
  <c r="Q168" i="2"/>
  <c r="Q169" i="2"/>
  <c r="Q170" i="2"/>
  <c r="Q171" i="2"/>
  <c r="Q172" i="2"/>
  <c r="Q173" i="2"/>
  <c r="Q174" i="2"/>
  <c r="Q175" i="2"/>
  <c r="Q176" i="2"/>
  <c r="Q177" i="2"/>
  <c r="Q178" i="2"/>
  <c r="Q179" i="2"/>
  <c r="Q180" i="2"/>
  <c r="Q181" i="2"/>
  <c r="Q190" i="2"/>
  <c r="Q191" i="2"/>
  <c r="Q192" i="2"/>
  <c r="Q193" i="2"/>
  <c r="Q194" i="2"/>
  <c r="Q195" i="2"/>
  <c r="Q196" i="2"/>
  <c r="Q197" i="2"/>
  <c r="Q198" i="2"/>
  <c r="Q199" i="2"/>
  <c r="Q200" i="2"/>
  <c r="Q201" i="2"/>
  <c r="Q202" i="2"/>
  <c r="Q203" i="2"/>
  <c r="Q204" i="2"/>
  <c r="Q205" i="2"/>
  <c r="Q206" i="2"/>
  <c r="Q207" i="2"/>
  <c r="Q208" i="2"/>
  <c r="Q209" i="2"/>
  <c r="Q210" i="2"/>
  <c r="Q211" i="2"/>
  <c r="Q212" i="2"/>
  <c r="Q213" i="2"/>
  <c r="Q214" i="2"/>
  <c r="Q215" i="2"/>
  <c r="Q216" i="2"/>
  <c r="Q217" i="2"/>
  <c r="Q218" i="2"/>
  <c r="Q219" i="2"/>
  <c r="Q220" i="2"/>
  <c r="Q221" i="2"/>
  <c r="Q222" i="2"/>
  <c r="Q223" i="2"/>
  <c r="Q224" i="2"/>
  <c r="Q225" i="2"/>
  <c r="Q226" i="2"/>
  <c r="Q227" i="2"/>
  <c r="Q228" i="2"/>
  <c r="Q229" i="2"/>
  <c r="Q230" i="2"/>
  <c r="Q239" i="2"/>
  <c r="Q240" i="2"/>
  <c r="Q241" i="2"/>
  <c r="Q242" i="2"/>
  <c r="Q243" i="2"/>
  <c r="Q244" i="2"/>
  <c r="Q245" i="2"/>
  <c r="Q246" i="2"/>
  <c r="Q255" i="2"/>
  <c r="Q256" i="2"/>
  <c r="Q257" i="2"/>
  <c r="Q258" i="2"/>
  <c r="Q259" i="2"/>
  <c r="Q260" i="2"/>
  <c r="Q261" i="2"/>
  <c r="Q262" i="2"/>
  <c r="Q263" i="2"/>
  <c r="Q264" i="2"/>
  <c r="Q265" i="2"/>
  <c r="Q266" i="2"/>
  <c r="Q267" i="2"/>
  <c r="Q268" i="2"/>
  <c r="Q269" i="2"/>
  <c r="Q270" i="2"/>
  <c r="Q271" i="2"/>
  <c r="Q272" i="2"/>
  <c r="Q273" i="2"/>
  <c r="Q274" i="2"/>
  <c r="Q311" i="2"/>
  <c r="Q312" i="2"/>
  <c r="Q313" i="2"/>
  <c r="Q314" i="2"/>
  <c r="Q315" i="2"/>
  <c r="Q316" i="2"/>
  <c r="Q317" i="2"/>
  <c r="Q318" i="2"/>
  <c r="Q319" i="2"/>
  <c r="Q320" i="2"/>
  <c r="Q321" i="2"/>
  <c r="Q322" i="2"/>
  <c r="Q323" i="2"/>
  <c r="Q324" i="2"/>
  <c r="Q325" i="2"/>
  <c r="Q326" i="2"/>
  <c r="Q327" i="2"/>
  <c r="Q328" i="2"/>
  <c r="Q329" i="2"/>
  <c r="Q330" i="2"/>
  <c r="Q331" i="2"/>
  <c r="Q332" i="2"/>
  <c r="Q333" i="2"/>
  <c r="Q334" i="2"/>
  <c r="Q335" i="2"/>
  <c r="Q336" i="2"/>
  <c r="Q337" i="2"/>
  <c r="Q341" i="2"/>
  <c r="Q342" i="2"/>
  <c r="Q343" i="2"/>
  <c r="Q344" i="2"/>
  <c r="Q345" i="2"/>
  <c r="Q346" i="2"/>
  <c r="Q347" i="2"/>
  <c r="Q348" i="2"/>
  <c r="Q349" i="2"/>
  <c r="Q350" i="2"/>
  <c r="Q351" i="2"/>
  <c r="Q352" i="2"/>
  <c r="Q353" i="2"/>
  <c r="Q354" i="2"/>
  <c r="Q355" i="2"/>
  <c r="Q356" i="2"/>
  <c r="Q357" i="2"/>
  <c r="Q358" i="2"/>
  <c r="Q359" i="2"/>
  <c r="Q360" i="2"/>
  <c r="Q361" i="2"/>
  <c r="Q362" i="2"/>
  <c r="Q363" i="2"/>
  <c r="Q364" i="2"/>
  <c r="Q365" i="2"/>
  <c r="Q366" i="2"/>
  <c r="Q367" i="2"/>
  <c r="Q368" i="2"/>
  <c r="Q369" i="2"/>
  <c r="Q370" i="2"/>
  <c r="Q371" i="2"/>
  <c r="Q372" i="2"/>
  <c r="Q373" i="2"/>
  <c r="Q374" i="2"/>
  <c r="Q375" i="2"/>
  <c r="Q376" i="2"/>
  <c r="Q377" i="2"/>
  <c r="Q378" i="2"/>
  <c r="Q379" i="2"/>
  <c r="Q380" i="2"/>
  <c r="Q381" i="2"/>
  <c r="Q382" i="2"/>
  <c r="Q383" i="2"/>
  <c r="Q384" i="2"/>
  <c r="Q385" i="2"/>
  <c r="Q388" i="2"/>
  <c r="Q389" i="2"/>
  <c r="Q390" i="2"/>
  <c r="Q391" i="2"/>
  <c r="Q392" i="2"/>
  <c r="Q414" i="2"/>
  <c r="Q415" i="2"/>
  <c r="Q416" i="2"/>
  <c r="Q417" i="2"/>
  <c r="Q418" i="2"/>
  <c r="Q419" i="2"/>
  <c r="Q420" i="2"/>
  <c r="Q421" i="2"/>
  <c r="Q422" i="2"/>
  <c r="Q423" i="2"/>
  <c r="Q429" i="2"/>
  <c r="Q430" i="2"/>
  <c r="Q433" i="2"/>
  <c r="Q439" i="2"/>
  <c r="Q440" i="2"/>
  <c r="Q443" i="2"/>
  <c r="Q444" i="2"/>
  <c r="Q445" i="2"/>
  <c r="Q448" i="2"/>
  <c r="Q449" i="2"/>
  <c r="Q450" i="2"/>
  <c r="Q451" i="2"/>
  <c r="Q457" i="2"/>
  <c r="Q458" i="2"/>
  <c r="Q459" i="2"/>
  <c r="Q460" i="2"/>
  <c r="Q461" i="2"/>
  <c r="Q462" i="2"/>
  <c r="Q463" i="2"/>
  <c r="Q464" i="2"/>
  <c r="Q465" i="2"/>
  <c r="Q466" i="2"/>
  <c r="Q467" i="2"/>
  <c r="Q468" i="2"/>
  <c r="Q469" i="2"/>
  <c r="Q470" i="2"/>
  <c r="Q471" i="2"/>
  <c r="Q472" i="2"/>
  <c r="Q473" i="2"/>
  <c r="Q474" i="2"/>
  <c r="Q475" i="2"/>
  <c r="Q476" i="2"/>
  <c r="Q477" i="2"/>
  <c r="Q478" i="2"/>
  <c r="Q479" i="2"/>
  <c r="Q480" i="2"/>
  <c r="Q487" i="2"/>
  <c r="Q488" i="2"/>
  <c r="Q489" i="2"/>
  <c r="Q490" i="2"/>
  <c r="Q491" i="2"/>
  <c r="Q492" i="2"/>
  <c r="Q493" i="2"/>
  <c r="Q494" i="2"/>
  <c r="Q495" i="2"/>
  <c r="Q496" i="2"/>
  <c r="Q497" i="2"/>
  <c r="Q498" i="2"/>
  <c r="Q499" i="2"/>
  <c r="Q500" i="2"/>
  <c r="Q501" i="2"/>
  <c r="Q502" i="2"/>
  <c r="Q503" i="2"/>
  <c r="Q504" i="2"/>
  <c r="Q510" i="2"/>
  <c r="Q514" i="2"/>
  <c r="Q516" i="2"/>
  <c r="Q517" i="2"/>
  <c r="Q518" i="2"/>
  <c r="Q519" i="2"/>
  <c r="Q520" i="2"/>
  <c r="Q521" i="2"/>
  <c r="Q522" i="2"/>
  <c r="Q523" i="2"/>
  <c r="Q525" i="2"/>
  <c r="Q526" i="2"/>
  <c r="Q527" i="2"/>
  <c r="Q528" i="2"/>
  <c r="Q529" i="2"/>
  <c r="Q531" i="2"/>
  <c r="Q532" i="2"/>
  <c r="Q533" i="2"/>
  <c r="Q534" i="2"/>
  <c r="Q535" i="2"/>
  <c r="Q536" i="2"/>
  <c r="Q537" i="2"/>
  <c r="Q538" i="2"/>
  <c r="Q539" i="2"/>
  <c r="Q540" i="2"/>
  <c r="Q541" i="2"/>
  <c r="Q542" i="2"/>
  <c r="Q543" i="2"/>
  <c r="Q544" i="2"/>
  <c r="Q545" i="2"/>
  <c r="Q546" i="2"/>
  <c r="Q547" i="2"/>
  <c r="Q548" i="2"/>
  <c r="Q549" i="2"/>
  <c r="Q550" i="2"/>
  <c r="Q551" i="2"/>
  <c r="Q552" i="2"/>
  <c r="Q553" i="2"/>
  <c r="Q554" i="2"/>
  <c r="Q555" i="2"/>
  <c r="Q556" i="2"/>
  <c r="Q557" i="2"/>
  <c r="Q558" i="2"/>
  <c r="Q559" i="2"/>
  <c r="Q560" i="2"/>
  <c r="Q561" i="2"/>
  <c r="Q562" i="2"/>
  <c r="Q563" i="2"/>
  <c r="Q564" i="2"/>
  <c r="Q565" i="2"/>
  <c r="Q578" i="2"/>
  <c r="Q579" i="2"/>
  <c r="Q580" i="2"/>
  <c r="Q581" i="2"/>
  <c r="Q582" i="2"/>
  <c r="Q583" i="2"/>
  <c r="Q590" i="2"/>
  <c r="Q591" i="2"/>
  <c r="Q592" i="2"/>
  <c r="Q593" i="2"/>
  <c r="Q594" i="2"/>
  <c r="Q595" i="2"/>
  <c r="Q596" i="2"/>
  <c r="Q597" i="2"/>
  <c r="Q598" i="2"/>
  <c r="Q599" i="2"/>
  <c r="Q600" i="2"/>
  <c r="Q601" i="2"/>
  <c r="Q602" i="2"/>
  <c r="Q603" i="2"/>
  <c r="Q604" i="2"/>
  <c r="Q605" i="2"/>
  <c r="Q606" i="2"/>
  <c r="Q607" i="2"/>
  <c r="Q608" i="2"/>
  <c r="Q609" i="2"/>
  <c r="Q610" i="2"/>
  <c r="Q611" i="2"/>
  <c r="Q612" i="2"/>
  <c r="Q613" i="2"/>
  <c r="Q614" i="2"/>
  <c r="Q615" i="2"/>
  <c r="Q616" i="2"/>
  <c r="Q617" i="2"/>
  <c r="Q618" i="2"/>
  <c r="Q621" i="2"/>
  <c r="Q622" i="2"/>
  <c r="Q623" i="2"/>
  <c r="Q624" i="2"/>
  <c r="Q625" i="2"/>
  <c r="Q626" i="2"/>
  <c r="Q627" i="2"/>
  <c r="Q628" i="2"/>
  <c r="Q629" i="2"/>
  <c r="Q630" i="2"/>
  <c r="Q631" i="2"/>
  <c r="Q632" i="2"/>
  <c r="Q633" i="2"/>
  <c r="Q634" i="2"/>
  <c r="Q635" i="2"/>
  <c r="Q636" i="2"/>
  <c r="Q637" i="2"/>
  <c r="Q638" i="2"/>
  <c r="Q639" i="2"/>
  <c r="Q640" i="2"/>
  <c r="Q641" i="2"/>
  <c r="Q642" i="2"/>
  <c r="Q643" i="2"/>
  <c r="Q644" i="2"/>
  <c r="Q645" i="2"/>
  <c r="Q649" i="2"/>
  <c r="Q650" i="2"/>
  <c r="Q651" i="2"/>
  <c r="Q652" i="2"/>
  <c r="Q653" i="2"/>
  <c r="Q654" i="2"/>
  <c r="Q655" i="2"/>
  <c r="Q656" i="2"/>
  <c r="Q657" i="2"/>
  <c r="Q658" i="2"/>
  <c r="Q659" i="2"/>
  <c r="Q660" i="2"/>
  <c r="Q661" i="2"/>
  <c r="Q662" i="2"/>
  <c r="Q663" i="2"/>
  <c r="Q664" i="2"/>
  <c r="Q665" i="2"/>
  <c r="Q666" i="2"/>
  <c r="Q667" i="2"/>
  <c r="Q668" i="2"/>
  <c r="Q669" i="2"/>
  <c r="Q670" i="2"/>
  <c r="Q671" i="2"/>
  <c r="Q672" i="2"/>
  <c r="Q673" i="2"/>
  <c r="Q674" i="2"/>
  <c r="Q675" i="2"/>
  <c r="Q676" i="2"/>
  <c r="Q677" i="2"/>
  <c r="Q678" i="2"/>
  <c r="Q679" i="2"/>
  <c r="Q680" i="2"/>
  <c r="Q681" i="2"/>
  <c r="Q682" i="2"/>
  <c r="Q683" i="2"/>
  <c r="Q684" i="2"/>
  <c r="Q685" i="2"/>
  <c r="Q686" i="2"/>
  <c r="Q687" i="2"/>
  <c r="Q688" i="2"/>
  <c r="Q689" i="2"/>
  <c r="Q690" i="2"/>
  <c r="Q691" i="2"/>
  <c r="Q692" i="2"/>
  <c r="Q693" i="2"/>
  <c r="Q694" i="2"/>
  <c r="Q695" i="2"/>
  <c r="Q696" i="2"/>
  <c r="Q697" i="2"/>
  <c r="Q698" i="2"/>
  <c r="Q699" i="2"/>
  <c r="Q700" i="2"/>
  <c r="Q701" i="2"/>
  <c r="Q702" i="2"/>
  <c r="Q703" i="2"/>
  <c r="Q787" i="2"/>
  <c r="Q788" i="2"/>
  <c r="Q789" i="2"/>
  <c r="Q790" i="2"/>
  <c r="Q791" i="2"/>
  <c r="Q810" i="2"/>
  <c r="Q811" i="2"/>
  <c r="Q812" i="2"/>
  <c r="Q813" i="2"/>
  <c r="Q814" i="2"/>
  <c r="Q815" i="2"/>
  <c r="Q816" i="2"/>
  <c r="Q817" i="2"/>
  <c r="Q818" i="2"/>
  <c r="Q819" i="2"/>
  <c r="Q820" i="2"/>
  <c r="Q821" i="2"/>
  <c r="Q822" i="2"/>
  <c r="Q823" i="2"/>
  <c r="Q824" i="2"/>
  <c r="Q830" i="2"/>
  <c r="Q831" i="2"/>
  <c r="Q832" i="2"/>
  <c r="Q833" i="2"/>
  <c r="Q834" i="2"/>
  <c r="Q835" i="2"/>
  <c r="Q836" i="2"/>
  <c r="Q837" i="2"/>
  <c r="Q838" i="2"/>
  <c r="Q839" i="2"/>
  <c r="Q840" i="2"/>
  <c r="Q841" i="2"/>
  <c r="Q842" i="2"/>
  <c r="Q843" i="2"/>
  <c r="Q844" i="2"/>
  <c r="Q923" i="2"/>
  <c r="Q924" i="2"/>
  <c r="Q925" i="2"/>
  <c r="Q926" i="2"/>
  <c r="Q9" i="2"/>
  <c r="O114" i="8"/>
  <c r="O99" i="8"/>
  <c r="P115" i="8"/>
  <c r="O164" i="1" l="1"/>
  <c r="O33" i="1"/>
  <c r="U46" i="16" l="1"/>
  <c r="AB46" i="16" s="1"/>
  <c r="O170" i="1"/>
  <c r="W1748" i="2" l="1"/>
  <c r="W1749" i="2"/>
  <c r="W1750" i="2"/>
  <c r="W1751" i="2"/>
  <c r="W1752" i="2"/>
  <c r="W1753" i="2"/>
  <c r="W1754" i="2"/>
  <c r="W1755" i="2"/>
  <c r="W1756" i="2"/>
  <c r="W1757" i="2"/>
  <c r="W1758" i="2"/>
  <c r="W1759" i="2"/>
  <c r="W1760" i="2"/>
  <c r="W1761" i="2"/>
  <c r="W1762" i="2"/>
  <c r="W1763" i="2"/>
  <c r="W1764" i="2"/>
  <c r="W1765" i="2"/>
  <c r="W1766" i="2"/>
  <c r="W1767" i="2"/>
  <c r="W1768" i="2"/>
  <c r="W1769" i="2"/>
  <c r="W1770" i="2"/>
  <c r="W1771" i="2"/>
  <c r="W1772" i="2"/>
  <c r="W1773" i="2"/>
  <c r="W1774" i="2"/>
  <c r="W1775" i="2"/>
  <c r="W1776" i="2"/>
  <c r="W1777" i="2"/>
  <c r="W1778" i="2"/>
  <c r="W1779" i="2"/>
  <c r="W1780" i="2"/>
  <c r="W1781" i="2"/>
  <c r="W1782" i="2"/>
  <c r="W1783" i="2"/>
  <c r="W1784" i="2"/>
  <c r="W1785" i="2"/>
  <c r="W1786" i="2"/>
  <c r="W1742" i="2"/>
  <c r="W1743" i="2"/>
  <c r="W1744" i="2"/>
  <c r="W1745" i="2"/>
  <c r="W1746" i="2"/>
  <c r="W1747" i="2"/>
  <c r="W1655" i="2"/>
  <c r="W1656" i="2"/>
  <c r="W1657" i="2"/>
  <c r="W1658" i="2"/>
  <c r="W1659" i="2"/>
  <c r="W1650" i="2"/>
  <c r="W1651" i="2"/>
  <c r="W1652" i="2"/>
  <c r="W1653" i="2"/>
  <c r="W1654" i="2"/>
  <c r="W1644" i="2"/>
  <c r="W1645" i="2"/>
  <c r="W1646" i="2"/>
  <c r="W1647" i="2"/>
  <c r="W1648" i="2"/>
  <c r="W1649" i="2"/>
  <c r="W1638" i="2"/>
  <c r="W1639" i="2"/>
  <c r="W1640" i="2"/>
  <c r="W1641" i="2"/>
  <c r="W1642" i="2"/>
  <c r="W1643" i="2"/>
  <c r="W1633" i="2"/>
  <c r="W1634" i="2"/>
  <c r="W1635" i="2"/>
  <c r="W1636" i="2"/>
  <c r="W1637" i="2"/>
  <c r="W1629" i="2"/>
  <c r="W1630" i="2"/>
  <c r="W1631" i="2"/>
  <c r="W1632" i="2"/>
  <c r="W1613" i="2"/>
  <c r="W1614" i="2"/>
  <c r="W1615" i="2"/>
  <c r="W1616" i="2"/>
  <c r="W1617" i="2"/>
  <c r="W1618" i="2"/>
  <c r="W1619" i="2"/>
  <c r="W1620" i="2"/>
  <c r="W1621" i="2"/>
  <c r="W1612" i="2"/>
  <c r="W1603" i="2"/>
  <c r="W1604" i="2"/>
  <c r="W1605" i="2"/>
  <c r="W1606" i="2"/>
  <c r="W1607" i="2"/>
  <c r="W1608" i="2"/>
  <c r="W1609" i="2"/>
  <c r="W1610" i="2"/>
  <c r="W1611" i="2"/>
  <c r="W1797" i="2"/>
  <c r="W1798" i="2"/>
  <c r="W1799" i="2"/>
  <c r="W1800" i="2"/>
  <c r="W1801" i="2"/>
  <c r="W1802" i="2"/>
  <c r="W1803" i="2"/>
  <c r="W1804" i="2"/>
  <c r="W1805" i="2"/>
  <c r="W1806" i="2"/>
  <c r="W1807" i="2"/>
  <c r="W1808" i="2"/>
  <c r="W1741" i="2"/>
  <c r="W1737" i="2"/>
  <c r="W1738" i="2"/>
  <c r="W1739" i="2"/>
  <c r="W1740" i="2"/>
  <c r="M21" i="1"/>
  <c r="W475" i="2"/>
  <c r="W480" i="2"/>
  <c r="W479" i="2"/>
  <c r="W478" i="2"/>
  <c r="W477" i="2"/>
  <c r="W476" i="2"/>
  <c r="W1705" i="2" l="1"/>
  <c r="W1706" i="2"/>
  <c r="W1707" i="2"/>
  <c r="W1708" i="2"/>
  <c r="W1709" i="2"/>
  <c r="W1710" i="2"/>
  <c r="W1711" i="2"/>
  <c r="W1712" i="2"/>
  <c r="W1713" i="2"/>
  <c r="W1714" i="2"/>
  <c r="W1715" i="2"/>
  <c r="W1716" i="2"/>
  <c r="W1717" i="2"/>
  <c r="W1718" i="2"/>
  <c r="W1719" i="2"/>
  <c r="W1720" i="2"/>
  <c r="W1721" i="2"/>
  <c r="W1722" i="2"/>
  <c r="W1723" i="2"/>
  <c r="W1724" i="2"/>
  <c r="W1725" i="2"/>
  <c r="W1726" i="2"/>
  <c r="W1727" i="2"/>
  <c r="W1728" i="2"/>
  <c r="W1729" i="2"/>
  <c r="W1730" i="2"/>
  <c r="W1731" i="2"/>
  <c r="W1732" i="2"/>
  <c r="W1733" i="2"/>
  <c r="W1734" i="2"/>
  <c r="W1735" i="2"/>
  <c r="W1736" i="2"/>
  <c r="W1698" i="2"/>
  <c r="W1699" i="2"/>
  <c r="W1700" i="2"/>
  <c r="W1701" i="2"/>
  <c r="W1702" i="2"/>
  <c r="W1703" i="2"/>
  <c r="W1573" i="2"/>
  <c r="W1580" i="2"/>
  <c r="W1581" i="2"/>
  <c r="W1582" i="2"/>
  <c r="W1583" i="2"/>
  <c r="W1584" i="2"/>
  <c r="W1585" i="2"/>
  <c r="W1586" i="2"/>
  <c r="W1587" i="2"/>
  <c r="W1588" i="2"/>
  <c r="W1589" i="2"/>
  <c r="W1572" i="2"/>
  <c r="W1567" i="2"/>
  <c r="W1109" i="2"/>
  <c r="W1110" i="2"/>
  <c r="W1111" i="2"/>
  <c r="W1112" i="2"/>
  <c r="W1113" i="2"/>
  <c r="W450" i="2"/>
  <c r="W451" i="2"/>
  <c r="W449" i="2"/>
  <c r="W384" i="2"/>
  <c r="W385" i="2"/>
  <c r="W388" i="2"/>
  <c r="W241" i="2"/>
  <c r="W242" i="2"/>
  <c r="W243" i="2"/>
  <c r="W244" i="2"/>
  <c r="W245" i="2"/>
  <c r="W246" i="2"/>
  <c r="W255" i="2"/>
  <c r="W256" i="2"/>
  <c r="W257" i="2"/>
  <c r="W258" i="2"/>
  <c r="W259" i="2"/>
  <c r="W260" i="2"/>
  <c r="W261" i="2"/>
  <c r="W262" i="2"/>
  <c r="W263" i="2"/>
  <c r="W264" i="2"/>
  <c r="W265" i="2"/>
  <c r="W266" i="2"/>
  <c r="W267" i="2"/>
  <c r="W268" i="2"/>
  <c r="W269" i="2"/>
  <c r="W270" i="2"/>
  <c r="W271" i="2"/>
  <c r="W272" i="2"/>
  <c r="W273" i="2"/>
  <c r="W274" i="2"/>
  <c r="W239" i="2"/>
  <c r="W240" i="2"/>
  <c r="P85" i="8"/>
  <c r="P84" i="8"/>
  <c r="P83" i="8"/>
  <c r="P82" i="8"/>
  <c r="P81" i="8"/>
  <c r="P80" i="8"/>
  <c r="P79" i="8"/>
  <c r="P78" i="8"/>
  <c r="W1704" i="2"/>
  <c r="W1081" i="2" l="1"/>
  <c r="W1080" i="2"/>
  <c r="W1079" i="2"/>
  <c r="W1078" i="2"/>
  <c r="W1077" i="2"/>
  <c r="W1076" i="2"/>
  <c r="W1075" i="2"/>
  <c r="W1074" i="2"/>
  <c r="W1073" i="2"/>
  <c r="W1072" i="2"/>
  <c r="W1071" i="2"/>
  <c r="W1070" i="2"/>
  <c r="W1069" i="2"/>
  <c r="W1068" i="2"/>
  <c r="W1067" i="2"/>
  <c r="W1066" i="2"/>
  <c r="W1065" i="2"/>
  <c r="W1064" i="2"/>
  <c r="W1063" i="2"/>
  <c r="W1062" i="2"/>
  <c r="W1061" i="2"/>
  <c r="W1060" i="2"/>
  <c r="W1059" i="2"/>
  <c r="W1058" i="2"/>
  <c r="M170" i="1"/>
  <c r="M165" i="1"/>
  <c r="P101" i="8"/>
  <c r="W173" i="2"/>
  <c r="W168" i="2"/>
  <c r="W163" i="2"/>
  <c r="W158" i="2"/>
  <c r="M11" i="1"/>
  <c r="M12" i="1"/>
  <c r="M13" i="1"/>
  <c r="M14" i="1"/>
  <c r="M15" i="1"/>
  <c r="M16" i="1"/>
  <c r="M17" i="1"/>
  <c r="M20" i="1"/>
  <c r="M23" i="1"/>
  <c r="M24" i="1"/>
  <c r="M25" i="1"/>
  <c r="M27" i="1"/>
  <c r="M28" i="1"/>
  <c r="M29" i="1"/>
  <c r="M30" i="1"/>
  <c r="M31" i="1"/>
  <c r="M32" i="1"/>
  <c r="M33" i="1"/>
  <c r="M34" i="1"/>
  <c r="M35" i="1"/>
  <c r="M37" i="1"/>
  <c r="M38" i="1"/>
  <c r="M40" i="1"/>
  <c r="M41" i="1"/>
  <c r="M42" i="1"/>
  <c r="M43" i="1"/>
  <c r="M44" i="1"/>
  <c r="M45" i="1"/>
  <c r="M46" i="1"/>
  <c r="M47" i="1"/>
  <c r="M48" i="1"/>
  <c r="M49" i="1"/>
  <c r="M50" i="1"/>
  <c r="M56" i="1"/>
  <c r="M57" i="1"/>
  <c r="M58" i="1"/>
  <c r="M59" i="1"/>
  <c r="M60" i="1"/>
  <c r="M61" i="1"/>
  <c r="M62" i="1"/>
  <c r="M63" i="1"/>
  <c r="M64" i="1"/>
  <c r="M65" i="1"/>
  <c r="M66" i="1"/>
  <c r="M67" i="1"/>
  <c r="M68" i="1"/>
  <c r="M69" i="1"/>
  <c r="M71" i="1"/>
  <c r="M72" i="1"/>
  <c r="M74" i="1"/>
  <c r="M76" i="1"/>
  <c r="M77" i="1"/>
  <c r="M78" i="1"/>
  <c r="M79" i="1"/>
  <c r="M80" i="1"/>
  <c r="M81" i="1"/>
  <c r="M84" i="1"/>
  <c r="M85" i="1"/>
  <c r="M86" i="1"/>
  <c r="M88" i="1"/>
  <c r="M89" i="1"/>
  <c r="M90" i="1"/>
  <c r="M91" i="1"/>
  <c r="M92" i="1"/>
  <c r="M95" i="1"/>
  <c r="M96" i="1"/>
  <c r="M97" i="1"/>
  <c r="M98" i="1"/>
  <c r="M99" i="1"/>
  <c r="M100" i="1"/>
  <c r="M101" i="1"/>
  <c r="M102" i="1"/>
  <c r="M103" i="1"/>
  <c r="M104" i="1"/>
  <c r="M105" i="1"/>
  <c r="M106" i="1"/>
  <c r="M108" i="1"/>
  <c r="M109" i="1"/>
  <c r="M110" i="1"/>
  <c r="M111" i="1"/>
  <c r="M112" i="1"/>
  <c r="M113" i="1"/>
  <c r="M115" i="1"/>
  <c r="M116" i="1"/>
  <c r="M117" i="1"/>
  <c r="M118" i="1"/>
  <c r="M119" i="1"/>
  <c r="M120" i="1"/>
  <c r="M121" i="1"/>
  <c r="M122" i="1"/>
  <c r="M124" i="1"/>
  <c r="M125" i="1"/>
  <c r="M126" i="1"/>
  <c r="M127" i="1"/>
  <c r="M128" i="1"/>
  <c r="M129" i="1"/>
  <c r="M130" i="1"/>
  <c r="M132" i="1"/>
  <c r="M133" i="1"/>
  <c r="M134" i="1"/>
  <c r="M135" i="1"/>
  <c r="M138" i="1"/>
  <c r="M139" i="1"/>
  <c r="M140" i="1"/>
  <c r="M142" i="1"/>
  <c r="M143" i="1"/>
  <c r="M144" i="1"/>
  <c r="M145" i="1"/>
  <c r="M146" i="1"/>
  <c r="M147" i="1"/>
  <c r="M148" i="1"/>
  <c r="M150" i="1"/>
  <c r="M151" i="1"/>
  <c r="M152" i="1"/>
  <c r="M153" i="1"/>
  <c r="M154" i="1"/>
  <c r="M155" i="1"/>
  <c r="M156" i="1"/>
  <c r="M158" i="1"/>
  <c r="M161" i="1"/>
  <c r="M162" i="1"/>
  <c r="M163" i="1"/>
  <c r="M166" i="1"/>
  <c r="M167" i="1"/>
  <c r="M168" i="1"/>
  <c r="M169" i="1"/>
  <c r="M172" i="1"/>
  <c r="M174" i="1"/>
  <c r="M176" i="1"/>
  <c r="M175" i="1"/>
  <c r="M186" i="1"/>
  <c r="M10" i="1"/>
  <c r="M164" i="1" l="1"/>
  <c r="U85" i="16"/>
  <c r="P85" i="16"/>
  <c r="U84" i="16"/>
  <c r="AB84" i="16" s="1"/>
  <c r="P84" i="16"/>
  <c r="U83" i="16"/>
  <c r="AB83" i="16" s="1"/>
  <c r="P83" i="16"/>
  <c r="U82" i="16"/>
  <c r="AB82" i="16" s="1"/>
  <c r="P82" i="16"/>
  <c r="U81" i="16"/>
  <c r="U80" i="16"/>
  <c r="P80" i="16"/>
  <c r="U79" i="16"/>
  <c r="P79" i="16"/>
  <c r="U76" i="16"/>
  <c r="AB76" i="16" s="1"/>
  <c r="P76" i="16"/>
  <c r="U75" i="16"/>
  <c r="AB75" i="16" s="1"/>
  <c r="P75" i="16"/>
  <c r="U74" i="16"/>
  <c r="AB74" i="16" s="1"/>
  <c r="P74" i="16"/>
  <c r="U69" i="16"/>
  <c r="U68" i="16"/>
  <c r="P68" i="16"/>
  <c r="U67" i="16"/>
  <c r="U66" i="16"/>
  <c r="U65" i="16"/>
  <c r="U64" i="16"/>
  <c r="U63" i="16"/>
  <c r="U62" i="16"/>
  <c r="AB62" i="16" s="1"/>
  <c r="P62" i="16"/>
  <c r="U61" i="16"/>
  <c r="AB61" i="16" s="1"/>
  <c r="P61" i="16"/>
  <c r="U59" i="16"/>
  <c r="AB59" i="16" s="1"/>
  <c r="P59" i="16"/>
  <c r="U58" i="16"/>
  <c r="AB58" i="16" s="1"/>
  <c r="P58" i="16"/>
  <c r="U57" i="16"/>
  <c r="AB57" i="16" s="1"/>
  <c r="P57" i="16"/>
  <c r="U56" i="16"/>
  <c r="AB56" i="16" s="1"/>
  <c r="P56" i="16"/>
  <c r="U55" i="16"/>
  <c r="AB55" i="16" s="1"/>
  <c r="P55" i="16"/>
  <c r="U54" i="16"/>
  <c r="AB54" i="16" s="1"/>
  <c r="P54" i="16"/>
  <c r="U53" i="16"/>
  <c r="AB53" i="16" s="1"/>
  <c r="P53" i="16"/>
  <c r="U52" i="16"/>
  <c r="AB52" i="16" s="1"/>
  <c r="P52" i="16"/>
  <c r="U51" i="16"/>
  <c r="P51" i="16"/>
  <c r="U50" i="16"/>
  <c r="P50" i="16"/>
  <c r="U49" i="16"/>
  <c r="AB49" i="16" s="1"/>
  <c r="P49" i="16"/>
  <c r="T48" i="16"/>
  <c r="U48" i="16" s="1"/>
  <c r="AB48" i="16" s="1"/>
  <c r="P48" i="16"/>
  <c r="U47" i="16"/>
  <c r="AB47" i="16" s="1"/>
  <c r="P47" i="16"/>
  <c r="U45" i="16"/>
  <c r="AB45" i="16" s="1"/>
  <c r="P45" i="16"/>
  <c r="U44" i="16"/>
  <c r="AB44" i="16" s="1"/>
  <c r="P44" i="16"/>
  <c r="U43" i="16"/>
  <c r="AB43" i="16" s="1"/>
  <c r="P43" i="16"/>
  <c r="U42" i="16"/>
  <c r="AB42" i="16" s="1"/>
  <c r="P42" i="16"/>
  <c r="U41" i="16"/>
  <c r="AB41" i="16" s="1"/>
  <c r="P41" i="16"/>
  <c r="U40" i="16"/>
  <c r="AB40" i="16" s="1"/>
  <c r="P40" i="16"/>
  <c r="U39" i="16"/>
  <c r="AB39" i="16" s="1"/>
  <c r="P39" i="16"/>
  <c r="U38" i="16"/>
  <c r="AB38" i="16" s="1"/>
  <c r="P38" i="16"/>
  <c r="U37" i="16"/>
  <c r="AB37" i="16" s="1"/>
  <c r="P37" i="16"/>
  <c r="U36" i="16"/>
  <c r="AB36" i="16" s="1"/>
  <c r="P36" i="16"/>
  <c r="U35" i="16"/>
  <c r="AB35" i="16" s="1"/>
  <c r="P35" i="16"/>
  <c r="U34" i="16"/>
  <c r="AB34" i="16" s="1"/>
  <c r="P34" i="16"/>
  <c r="U32" i="16"/>
  <c r="AB32" i="16" s="1"/>
  <c r="P32" i="16"/>
  <c r="U31" i="16"/>
  <c r="AB31" i="16" s="1"/>
  <c r="P31" i="16"/>
  <c r="U30" i="16"/>
  <c r="AB30" i="16" s="1"/>
  <c r="P30" i="16"/>
  <c r="U29" i="16"/>
  <c r="AB29" i="16" s="1"/>
  <c r="P29" i="16"/>
  <c r="U27" i="16"/>
  <c r="AB27" i="16" s="1"/>
  <c r="P27" i="16"/>
  <c r="U26" i="16"/>
  <c r="AB26" i="16" s="1"/>
  <c r="P26" i="16"/>
  <c r="U25" i="16"/>
  <c r="AB25" i="16" s="1"/>
  <c r="P25" i="16"/>
  <c r="U24" i="16"/>
  <c r="AB24" i="16" s="1"/>
  <c r="P24" i="16"/>
  <c r="U23" i="16"/>
  <c r="AB23" i="16" s="1"/>
  <c r="P23" i="16"/>
  <c r="U22" i="16"/>
  <c r="AB22" i="16" s="1"/>
  <c r="P22" i="16"/>
  <c r="U18" i="16"/>
  <c r="AB18" i="16" s="1"/>
  <c r="P18" i="16"/>
  <c r="U17" i="16"/>
  <c r="AB17" i="16" s="1"/>
  <c r="P17" i="16"/>
  <c r="U16" i="16"/>
  <c r="AB16" i="16" s="1"/>
  <c r="P16" i="16"/>
  <c r="U15" i="16"/>
  <c r="AB15" i="16" s="1"/>
  <c r="P15" i="16"/>
  <c r="U14" i="16"/>
  <c r="AB14" i="16" s="1"/>
  <c r="P14" i="16"/>
  <c r="U13" i="16"/>
  <c r="AB13" i="16" s="1"/>
  <c r="P13" i="16"/>
  <c r="U12" i="16"/>
  <c r="AB12" i="16" s="1"/>
  <c r="P12" i="16"/>
  <c r="U11" i="16"/>
  <c r="P11" i="16"/>
  <c r="U10" i="16"/>
  <c r="P10" i="16"/>
  <c r="U9" i="16"/>
  <c r="P9" i="16"/>
  <c r="U8" i="16"/>
  <c r="W1554" i="2" l="1"/>
  <c r="W1515" i="2"/>
  <c r="W1514" i="2"/>
  <c r="W1513" i="2"/>
  <c r="W1512" i="2"/>
  <c r="W1511" i="2"/>
  <c r="W1385" i="2"/>
  <c r="W1372" i="2"/>
  <c r="W1371" i="2"/>
  <c r="W194" i="2"/>
  <c r="W58" i="2"/>
  <c r="AB78" i="1" l="1"/>
  <c r="U80" i="1"/>
  <c r="AB80" i="1" s="1"/>
  <c r="U79" i="1"/>
  <c r="AB79" i="1" s="1"/>
  <c r="W448" i="2"/>
  <c r="W445" i="2"/>
  <c r="W444" i="2"/>
  <c r="U76" i="1" l="1"/>
  <c r="U74" i="1"/>
  <c r="AB74" i="1" s="1"/>
  <c r="P126" i="8" l="1"/>
  <c r="P123" i="8"/>
  <c r="P120" i="8"/>
  <c r="P121" i="8"/>
  <c r="P124" i="8"/>
  <c r="P125" i="8"/>
  <c r="P132" i="8"/>
  <c r="P133" i="8"/>
  <c r="P134" i="8"/>
  <c r="W1384" i="2" l="1"/>
  <c r="W1383" i="2"/>
  <c r="W1382" i="2"/>
  <c r="W1381" i="2"/>
  <c r="W1380" i="2"/>
  <c r="W1379" i="2"/>
  <c r="W1364" i="2"/>
  <c r="W1369" i="2"/>
  <c r="W1368" i="2"/>
  <c r="W1367" i="2"/>
  <c r="W1366" i="2"/>
  <c r="W1365" i="2"/>
  <c r="W1370" i="2"/>
  <c r="W1373" i="2"/>
  <c r="W1374" i="2"/>
  <c r="W1375" i="2"/>
  <c r="W1134" i="2" l="1"/>
  <c r="W1135" i="2"/>
  <c r="U66" i="1"/>
  <c r="AB66" i="1" s="1"/>
  <c r="W1139" i="2"/>
  <c r="W1818" i="2" l="1"/>
  <c r="W606" i="2"/>
  <c r="W607" i="2"/>
  <c r="W608" i="2"/>
  <c r="W609" i="2"/>
  <c r="W610" i="2"/>
  <c r="W976" i="2"/>
  <c r="W153" i="2"/>
  <c r="W148" i="2"/>
  <c r="U135" i="1"/>
  <c r="AB135" i="1" s="1"/>
  <c r="W54" i="2" l="1"/>
  <c r="W23" i="2"/>
  <c r="W22" i="2"/>
  <c r="W21" i="2"/>
  <c r="W20" i="2"/>
  <c r="W19" i="2"/>
  <c r="W18" i="2"/>
  <c r="W17" i="2"/>
  <c r="W16" i="2"/>
  <c r="W15" i="2"/>
  <c r="W14" i="2"/>
  <c r="W13" i="2"/>
  <c r="W12" i="2"/>
  <c r="W11" i="2"/>
  <c r="W10" i="2"/>
  <c r="W9" i="2"/>
  <c r="W594" i="2" l="1"/>
  <c r="W591" i="2"/>
  <c r="W463" i="2"/>
  <c r="P9" i="8" l="1"/>
  <c r="U76" i="8"/>
  <c r="U75" i="8"/>
  <c r="U74" i="8"/>
  <c r="U73" i="8"/>
  <c r="U72" i="8"/>
  <c r="U71" i="8"/>
  <c r="U70" i="8"/>
  <c r="U69" i="8"/>
  <c r="U68" i="8"/>
  <c r="U67" i="8"/>
  <c r="U81" i="1" l="1"/>
  <c r="AB81" i="1" s="1"/>
  <c r="U158" i="1"/>
  <c r="AB158" i="1" s="1"/>
  <c r="P119" i="8" l="1"/>
  <c r="P10" i="8"/>
  <c r="P11" i="8"/>
  <c r="P12" i="8"/>
  <c r="P13" i="8"/>
  <c r="P14" i="8"/>
  <c r="P15" i="8"/>
  <c r="P16" i="8"/>
  <c r="P17" i="8"/>
  <c r="P18" i="8"/>
  <c r="P19" i="8"/>
  <c r="P20" i="8"/>
  <c r="P21" i="8"/>
  <c r="P22" i="8"/>
  <c r="P23" i="8"/>
  <c r="P24" i="8"/>
  <c r="W1224" i="2"/>
  <c r="W1225" i="2"/>
  <c r="W1217" i="2"/>
  <c r="W1218" i="2"/>
  <c r="W1210" i="2"/>
  <c r="W1211" i="2"/>
  <c r="W1203" i="2"/>
  <c r="W1204" i="2"/>
  <c r="W1196" i="2"/>
  <c r="W1197" i="2"/>
  <c r="W1189" i="2"/>
  <c r="W1190" i="2"/>
  <c r="W1182" i="2"/>
  <c r="W1183" i="2"/>
  <c r="W1175" i="2"/>
  <c r="W1176" i="2"/>
  <c r="W1168" i="2"/>
  <c r="W1169" i="2"/>
  <c r="W319" i="2"/>
  <c r="W320" i="2"/>
  <c r="W321" i="2"/>
  <c r="W322" i="2"/>
  <c r="P117" i="8" l="1"/>
  <c r="W349" i="2" l="1"/>
  <c r="W350" i="2"/>
  <c r="W351" i="2"/>
  <c r="W352" i="2"/>
  <c r="W353" i="2"/>
  <c r="W354" i="2"/>
  <c r="W355" i="2"/>
  <c r="W356" i="2"/>
  <c r="W357" i="2"/>
  <c r="W358" i="2"/>
  <c r="W359" i="2"/>
  <c r="W360" i="2"/>
  <c r="W361" i="2"/>
  <c r="W362" i="2"/>
  <c r="W363" i="2"/>
  <c r="W520" i="2"/>
  <c r="W521" i="2"/>
  <c r="W522" i="2"/>
  <c r="W523" i="2"/>
  <c r="W533" i="2"/>
  <c r="W1358" i="2"/>
  <c r="W1359" i="2"/>
  <c r="W1360" i="2"/>
  <c r="W1361" i="2"/>
  <c r="W1362" i="2"/>
  <c r="W1363" i="2"/>
  <c r="W1376" i="2"/>
  <c r="W1377" i="2"/>
  <c r="W1378" i="2"/>
  <c r="W1386" i="2"/>
  <c r="W1387" i="2"/>
  <c r="W1388" i="2"/>
  <c r="W1389" i="2"/>
  <c r="W1390" i="2"/>
  <c r="W1391" i="2"/>
  <c r="W1392" i="2"/>
  <c r="W1393" i="2"/>
  <c r="W1394" i="2"/>
  <c r="W1395" i="2"/>
  <c r="W1396" i="2"/>
  <c r="W1397" i="2"/>
  <c r="W1398" i="2"/>
  <c r="W1399" i="2"/>
  <c r="W1400" i="2"/>
  <c r="W1401" i="2"/>
  <c r="W1402" i="2"/>
  <c r="W1403" i="2"/>
  <c r="W1404" i="2"/>
  <c r="W1405" i="2"/>
  <c r="W1406" i="2"/>
  <c r="W1407" i="2"/>
  <c r="W1408" i="2"/>
  <c r="W1409" i="2"/>
  <c r="W1410" i="2"/>
  <c r="W1411" i="2"/>
  <c r="W1412" i="2"/>
  <c r="W1413" i="2"/>
  <c r="W1414" i="2"/>
  <c r="W1415" i="2"/>
  <c r="W1416" i="2"/>
  <c r="W1417" i="2"/>
  <c r="W1418" i="2"/>
  <c r="W1419" i="2"/>
  <c r="W1420" i="2"/>
  <c r="W1421" i="2"/>
  <c r="W1422" i="2"/>
  <c r="W1423" i="2"/>
  <c r="W1424" i="2"/>
  <c r="W1425" i="2"/>
  <c r="W1426" i="2"/>
  <c r="W1427" i="2"/>
  <c r="W1428" i="2"/>
  <c r="W1429" i="2"/>
  <c r="W1430" i="2"/>
  <c r="W1435" i="2"/>
  <c r="W1436" i="2"/>
  <c r="W1437" i="2"/>
  <c r="W1440" i="2"/>
  <c r="W1441" i="2"/>
  <c r="W1123" i="2"/>
  <c r="W1124" i="2"/>
  <c r="W1140" i="2"/>
  <c r="W1141" i="2"/>
  <c r="W694" i="2"/>
  <c r="W695" i="2"/>
  <c r="W696" i="2"/>
  <c r="W697" i="2"/>
  <c r="W698" i="2"/>
  <c r="W699" i="2"/>
  <c r="W700" i="2"/>
  <c r="W701" i="2"/>
  <c r="W702" i="2"/>
  <c r="W703" i="2"/>
  <c r="W1502" i="2" l="1"/>
  <c r="W1503" i="2"/>
  <c r="W1504" i="2"/>
  <c r="W1505" i="2"/>
  <c r="W1506" i="2"/>
  <c r="W1507" i="2"/>
  <c r="W1508" i="2"/>
  <c r="W1509" i="2"/>
  <c r="W1510" i="2"/>
  <c r="U165" i="1" l="1"/>
  <c r="U164" i="1"/>
  <c r="U46" i="1"/>
  <c r="W1136" i="2" l="1"/>
  <c r="W1137" i="2"/>
  <c r="W1096" i="2"/>
  <c r="W1097" i="2"/>
  <c r="W1098" i="2"/>
  <c r="W1099" i="2"/>
  <c r="W1100" i="2"/>
  <c r="W190" i="2"/>
  <c r="W191" i="2"/>
  <c r="W192" i="2"/>
  <c r="W193" i="2"/>
  <c r="W439" i="2"/>
  <c r="W440" i="2"/>
  <c r="W443" i="2"/>
  <c r="W550" i="2" l="1"/>
  <c r="W549" i="2"/>
  <c r="W556" i="2"/>
  <c r="W565" i="2"/>
  <c r="W564" i="2"/>
  <c r="W563" i="2"/>
  <c r="W553" i="2"/>
  <c r="W1452" i="2"/>
  <c r="W1444" i="2"/>
  <c r="P116" i="8" l="1"/>
  <c r="P110" i="8"/>
  <c r="P109" i="8"/>
  <c r="P112" i="8"/>
  <c r="P113" i="8"/>
  <c r="P111" i="8"/>
  <c r="P104" i="8"/>
  <c r="P105" i="8"/>
  <c r="P106" i="8"/>
  <c r="P107" i="8"/>
  <c r="P90" i="8"/>
  <c r="P91" i="8"/>
  <c r="P92" i="8"/>
  <c r="P89" i="8"/>
  <c r="P68" i="8"/>
  <c r="P69" i="8"/>
  <c r="P70" i="8"/>
  <c r="P71" i="8"/>
  <c r="P72" i="8"/>
  <c r="P73" i="8"/>
  <c r="P74" i="8"/>
  <c r="P75" i="8"/>
  <c r="P76" i="8"/>
  <c r="P67" i="8"/>
  <c r="P102" i="8" l="1"/>
  <c r="P100" i="8"/>
  <c r="P99" i="8"/>
  <c r="P97" i="8"/>
  <c r="P96" i="8"/>
  <c r="P94" i="8"/>
  <c r="U134" i="1" l="1"/>
  <c r="AB134" i="1" s="1"/>
  <c r="AC12" i="5" l="1"/>
  <c r="AC13" i="5"/>
  <c r="AC14" i="5"/>
  <c r="AC15" i="5"/>
  <c r="AC10" i="5"/>
  <c r="U11" i="5"/>
  <c r="AC11" i="5" s="1"/>
  <c r="P10" i="5"/>
  <c r="P12" i="5"/>
  <c r="P15" i="5"/>
  <c r="W1538" i="2" l="1"/>
  <c r="W1539" i="2"/>
  <c r="W1540" i="2"/>
  <c r="W1541" i="2"/>
  <c r="W1542" i="2"/>
  <c r="W1543" i="2"/>
  <c r="W1544" i="2"/>
  <c r="W1545" i="2"/>
  <c r="W1546" i="2"/>
  <c r="W1547" i="2"/>
  <c r="W1548" i="2"/>
  <c r="W1549" i="2"/>
  <c r="W1550" i="2"/>
  <c r="W1551" i="2"/>
  <c r="W1552" i="2"/>
  <c r="W1553" i="2"/>
  <c r="W1555" i="2"/>
  <c r="W1556" i="2"/>
  <c r="W1557" i="2"/>
  <c r="W1558" i="2"/>
  <c r="W1559" i="2"/>
  <c r="W1560" i="2"/>
  <c r="W1561" i="2"/>
  <c r="W1562" i="2"/>
  <c r="W1563" i="2"/>
  <c r="W1564" i="2"/>
  <c r="W1565" i="2"/>
  <c r="W1566" i="2"/>
  <c r="W1568" i="2"/>
  <c r="W1569" i="2"/>
  <c r="W1570" i="2"/>
  <c r="W1571" i="2"/>
  <c r="W1590" i="2"/>
  <c r="W1574" i="2"/>
  <c r="W1575" i="2"/>
  <c r="W1576" i="2"/>
  <c r="W1577" i="2"/>
  <c r="W1578" i="2"/>
  <c r="W1579" i="2"/>
  <c r="W1819" i="2"/>
  <c r="W1820" i="2"/>
  <c r="W1821" i="2"/>
  <c r="W1822" i="2"/>
  <c r="W1823" i="2"/>
  <c r="W1824" i="2"/>
  <c r="W1825" i="2"/>
  <c r="W1826" i="2"/>
  <c r="W1827" i="2"/>
  <c r="W1828" i="2"/>
  <c r="W1829" i="2"/>
  <c r="W1830" i="2"/>
  <c r="W1831" i="2"/>
  <c r="W1832" i="2"/>
  <c r="W1833" i="2"/>
  <c r="W1834" i="2"/>
  <c r="W1835" i="2"/>
  <c r="W1836" i="2"/>
  <c r="W1335" i="2" l="1"/>
  <c r="W314" i="2" l="1"/>
  <c r="W365" i="2"/>
  <c r="W366" i="2"/>
  <c r="W367" i="2"/>
  <c r="W368" i="2"/>
  <c r="W369" i="2"/>
  <c r="W370" i="2"/>
  <c r="W371" i="2"/>
  <c r="W372" i="2"/>
  <c r="W373" i="2"/>
  <c r="W374" i="2"/>
  <c r="W375" i="2"/>
  <c r="W376" i="2"/>
  <c r="W377" i="2"/>
  <c r="W378" i="2"/>
  <c r="W379" i="2"/>
  <c r="W380" i="2"/>
  <c r="W381" i="2"/>
  <c r="W382" i="2"/>
  <c r="W383" i="2"/>
  <c r="W389" i="2"/>
  <c r="W390" i="2"/>
  <c r="W391" i="2"/>
  <c r="W392" i="2"/>
  <c r="W414" i="2"/>
  <c r="W415" i="2"/>
  <c r="W416" i="2"/>
  <c r="W417" i="2"/>
  <c r="W418" i="2"/>
  <c r="W419" i="2"/>
  <c r="W420" i="2"/>
  <c r="W421" i="2"/>
  <c r="W422" i="2"/>
  <c r="W423" i="2"/>
  <c r="W429" i="2"/>
  <c r="W430" i="2"/>
  <c r="W433" i="2"/>
  <c r="W464" i="2"/>
  <c r="W465" i="2"/>
  <c r="W466" i="2"/>
  <c r="W467" i="2"/>
  <c r="W468" i="2"/>
  <c r="W510" i="2"/>
  <c r="W514" i="2"/>
  <c r="W516" i="2"/>
  <c r="W517" i="2"/>
  <c r="W518" i="2"/>
  <c r="W519" i="2"/>
  <c r="W534" i="2"/>
  <c r="W1442" i="2"/>
  <c r="W1443" i="2"/>
  <c r="W1445" i="2"/>
  <c r="W1446" i="2"/>
  <c r="W1447" i="2"/>
  <c r="W1448" i="2"/>
  <c r="W1449" i="2"/>
  <c r="W1450" i="2"/>
  <c r="W1451" i="2"/>
  <c r="W535" i="2"/>
  <c r="W536" i="2"/>
  <c r="W537" i="2"/>
  <c r="W538" i="2"/>
  <c r="W539" i="2"/>
  <c r="W545" i="2"/>
  <c r="W546" i="2"/>
  <c r="W547" i="2"/>
  <c r="W548" i="2"/>
  <c r="W551" i="2"/>
  <c r="W552" i="2"/>
  <c r="W554" i="2"/>
  <c r="W555" i="2"/>
  <c r="W557" i="2"/>
  <c r="W558" i="2"/>
  <c r="W559" i="2"/>
  <c r="W560" i="2"/>
  <c r="W561" i="2"/>
  <c r="W562" i="2"/>
  <c r="W55" i="2"/>
  <c r="W56" i="2"/>
  <c r="W57" i="2"/>
  <c r="W10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144" i="2"/>
  <c r="W145" i="2"/>
  <c r="W146" i="2"/>
  <c r="W147" i="2"/>
  <c r="W149" i="2"/>
  <c r="W150" i="2"/>
  <c r="W151" i="2"/>
  <c r="W152" i="2"/>
  <c r="W154" i="2"/>
  <c r="W155" i="2"/>
  <c r="W156" i="2"/>
  <c r="W157" i="2"/>
  <c r="W159" i="2"/>
  <c r="W160" i="2"/>
  <c r="W161" i="2"/>
  <c r="W162" i="2"/>
  <c r="W164" i="2"/>
  <c r="W165" i="2"/>
  <c r="W166" i="2"/>
  <c r="W167" i="2"/>
  <c r="W169" i="2"/>
  <c r="W170" i="2"/>
  <c r="W171" i="2"/>
  <c r="W172" i="2"/>
  <c r="W174" i="2"/>
  <c r="W175" i="2"/>
  <c r="W176" i="2"/>
  <c r="W177" i="2"/>
  <c r="W178" i="2"/>
  <c r="W179" i="2"/>
  <c r="W180" i="2"/>
  <c r="W181" i="2"/>
  <c r="W311" i="2"/>
  <c r="W312" i="2"/>
  <c r="W313" i="2"/>
  <c r="W315" i="2"/>
  <c r="W316" i="2"/>
  <c r="W317" i="2"/>
  <c r="W318" i="2"/>
  <c r="W80" i="2"/>
  <c r="W81" i="2"/>
  <c r="W83" i="2"/>
  <c r="W84" i="2"/>
  <c r="W86" i="2"/>
  <c r="W87" i="2"/>
  <c r="W89" i="2"/>
  <c r="W90" i="2"/>
  <c r="W91" i="2"/>
  <c r="W92" i="2"/>
  <c r="W93" i="2"/>
  <c r="W94" i="2"/>
  <c r="W95" i="2"/>
  <c r="W96" i="2"/>
  <c r="W97" i="2"/>
  <c r="W98" i="2"/>
  <c r="W323" i="2"/>
  <c r="W324" i="2"/>
  <c r="W325" i="2"/>
  <c r="W326" i="2"/>
  <c r="W327" i="2"/>
  <c r="W328" i="2"/>
  <c r="W329" i="2"/>
  <c r="W330" i="2"/>
  <c r="W331" i="2"/>
  <c r="W332" i="2"/>
  <c r="W333" i="2"/>
  <c r="W334" i="2"/>
  <c r="W335" i="2"/>
  <c r="W336" i="2"/>
  <c r="W337" i="2"/>
  <c r="W341" i="2"/>
  <c r="W342" i="2"/>
  <c r="W343" i="2"/>
  <c r="W344" i="2"/>
  <c r="W345" i="2"/>
  <c r="W346" i="2"/>
  <c r="W347" i="2"/>
  <c r="W348" i="2"/>
  <c r="W590" i="2"/>
  <c r="W592" i="2"/>
  <c r="W593" i="2"/>
  <c r="W595" i="2"/>
  <c r="W596" i="2"/>
  <c r="W597" i="2"/>
  <c r="W598" i="2"/>
  <c r="W599" i="2"/>
  <c r="W600" i="2"/>
  <c r="W601" i="2"/>
  <c r="W602" i="2"/>
  <c r="W603" i="2"/>
  <c r="W604" i="2"/>
  <c r="W605" i="2"/>
  <c r="W1472" i="2"/>
  <c r="W1473" i="2"/>
  <c r="W1474" i="2"/>
  <c r="W611" i="2"/>
  <c r="W612" i="2"/>
  <c r="W613" i="2"/>
  <c r="W614" i="2"/>
  <c r="W615" i="2"/>
  <c r="W616" i="2"/>
  <c r="W617" i="2"/>
  <c r="W618"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77" i="2"/>
  <c r="W678" i="2"/>
  <c r="W679" i="2"/>
  <c r="W680" i="2"/>
  <c r="W681" i="2"/>
  <c r="W682" i="2"/>
  <c r="W683" i="2"/>
  <c r="W684" i="2"/>
  <c r="W685" i="2"/>
  <c r="W686" i="2"/>
  <c r="W687" i="2"/>
  <c r="W688" i="2"/>
  <c r="W689" i="2"/>
  <c r="W690" i="2"/>
  <c r="W691" i="2"/>
  <c r="W692" i="2"/>
  <c r="W693" i="2"/>
  <c r="W787" i="2"/>
  <c r="W788" i="2"/>
  <c r="W789" i="2"/>
  <c r="W790" i="2"/>
  <c r="W791" i="2"/>
  <c r="W810" i="2"/>
  <c r="W811" i="2"/>
  <c r="W812" i="2"/>
  <c r="W813" i="2"/>
  <c r="W814" i="2"/>
  <c r="W815" i="2"/>
  <c r="W816" i="2"/>
  <c r="W817" i="2"/>
  <c r="W818" i="2"/>
  <c r="W819" i="2"/>
  <c r="W830" i="2"/>
  <c r="W831" i="2"/>
  <c r="W832" i="2"/>
  <c r="W833" i="2"/>
  <c r="W834" i="2"/>
  <c r="W835" i="2"/>
  <c r="W836" i="2"/>
  <c r="W837" i="2"/>
  <c r="W838" i="2"/>
  <c r="W957" i="2"/>
  <c r="W958" i="2"/>
  <c r="W959" i="2"/>
  <c r="W960" i="2"/>
  <c r="W961" i="2"/>
  <c r="W962" i="2"/>
  <c r="W963" i="2"/>
  <c r="W964" i="2"/>
  <c r="W965" i="2"/>
  <c r="W966" i="2"/>
  <c r="W967" i="2"/>
  <c r="W968" i="2"/>
  <c r="W975" i="2"/>
  <c r="W977" i="2"/>
  <c r="W978" i="2"/>
  <c r="W979" i="2"/>
  <c r="W984" i="2"/>
  <c r="W985" i="2"/>
  <c r="W986" i="2"/>
  <c r="W987" i="2"/>
  <c r="W988" i="2"/>
  <c r="W989" i="2"/>
  <c r="W990" i="2"/>
  <c r="W991" i="2"/>
  <c r="W992" i="2"/>
  <c r="W993" i="2"/>
  <c r="W994" i="2"/>
  <c r="W995" i="2"/>
  <c r="W996" i="2"/>
  <c r="W997" i="2"/>
  <c r="W998" i="2"/>
  <c r="W999" i="2"/>
  <c r="W1000" i="2"/>
  <c r="W1001" i="2"/>
  <c r="W1002" i="2"/>
  <c r="W1003" i="2"/>
  <c r="W1004" i="2"/>
  <c r="W1005" i="2"/>
  <c r="W1006" i="2"/>
  <c r="W1007" i="2"/>
  <c r="W1008" i="2"/>
  <c r="W1009" i="2"/>
  <c r="W1010" i="2"/>
  <c r="W1011" i="2"/>
  <c r="W1012" i="2"/>
  <c r="W1013" i="2"/>
  <c r="W1014" i="2"/>
  <c r="W1015" i="2"/>
  <c r="W1016" i="2"/>
  <c r="W1017" i="2"/>
  <c r="W1018" i="2"/>
  <c r="W1019" i="2"/>
  <c r="W1020" i="2"/>
  <c r="W1021" i="2"/>
  <c r="W1024" i="2"/>
  <c r="W1025" i="2"/>
  <c r="W1027" i="2"/>
  <c r="W1028" i="2"/>
  <c r="W1029" i="2"/>
  <c r="W1031" i="2"/>
  <c r="W1032" i="2"/>
  <c r="W1033" i="2"/>
  <c r="W1034" i="2"/>
  <c r="W1035" i="2"/>
  <c r="W1036" i="2"/>
  <c r="W1037" i="2"/>
  <c r="W1038" i="2"/>
  <c r="W1039" i="2"/>
  <c r="W1040" i="2"/>
  <c r="W1041" i="2"/>
  <c r="W1042" i="2"/>
  <c r="W1043" i="2"/>
  <c r="W1044" i="2"/>
  <c r="W1045" i="2"/>
  <c r="W1085" i="2"/>
  <c r="W1086" i="2"/>
  <c r="W1087" i="2"/>
  <c r="W1088" i="2"/>
  <c r="W1089" i="2"/>
  <c r="W1090" i="2"/>
  <c r="W1091" i="2"/>
  <c r="W1092" i="2"/>
  <c r="W1093" i="2"/>
  <c r="W1094" i="2"/>
  <c r="W1095" i="2"/>
  <c r="W1101" i="2"/>
  <c r="W1102" i="2"/>
  <c r="W1103" i="2"/>
  <c r="W1104" i="2"/>
  <c r="W1105" i="2"/>
  <c r="W1106" i="2"/>
  <c r="W1107" i="2"/>
  <c r="W1108" i="2"/>
  <c r="W1114" i="2"/>
  <c r="W1115" i="2"/>
  <c r="W1116" i="2"/>
  <c r="W1117" i="2"/>
  <c r="W1118" i="2"/>
  <c r="W1119" i="2"/>
  <c r="W1120" i="2"/>
  <c r="W1121" i="2"/>
  <c r="W1122" i="2"/>
  <c r="W1126" i="2"/>
  <c r="W1127" i="2"/>
  <c r="W1128" i="2"/>
  <c r="W1129" i="2"/>
  <c r="W1130" i="2"/>
  <c r="W1138" i="2"/>
  <c r="W1142" i="2"/>
  <c r="W1143" i="2"/>
  <c r="W1144" i="2"/>
  <c r="W1145" i="2"/>
  <c r="W1146" i="2"/>
  <c r="W1147" i="2"/>
  <c r="W1148" i="2"/>
  <c r="W1149" i="2"/>
  <c r="W1150" i="2"/>
  <c r="W1151" i="2"/>
  <c r="W1152" i="2"/>
  <c r="W1153" i="2"/>
  <c r="W1154" i="2"/>
  <c r="W1155" i="2"/>
  <c r="W1156" i="2"/>
  <c r="W1157" i="2"/>
  <c r="W1158" i="2"/>
  <c r="W1159" i="2"/>
  <c r="W1160" i="2"/>
  <c r="W1161" i="2"/>
  <c r="W1162" i="2"/>
  <c r="W1163" i="2"/>
  <c r="W1164" i="2"/>
  <c r="W1165" i="2"/>
  <c r="W1166" i="2"/>
  <c r="W1167" i="2"/>
  <c r="W1170" i="2"/>
  <c r="W1171" i="2"/>
  <c r="W1172" i="2"/>
  <c r="W1173" i="2"/>
  <c r="W1174" i="2"/>
  <c r="W1177" i="2"/>
  <c r="W1178" i="2"/>
  <c r="W1179" i="2"/>
  <c r="W1180" i="2"/>
  <c r="W1181" i="2"/>
  <c r="W1184" i="2"/>
  <c r="W1185" i="2"/>
  <c r="W1186" i="2"/>
  <c r="W1187" i="2"/>
  <c r="W1188" i="2"/>
  <c r="W1191" i="2"/>
  <c r="W1192" i="2"/>
  <c r="W1193" i="2"/>
  <c r="W1194" i="2"/>
  <c r="W1195" i="2"/>
  <c r="W1198" i="2"/>
  <c r="W1199" i="2"/>
  <c r="W1200" i="2"/>
  <c r="W1201" i="2"/>
  <c r="W1202" i="2"/>
  <c r="W1205" i="2"/>
  <c r="W1206" i="2"/>
  <c r="W1207" i="2"/>
  <c r="W1208" i="2"/>
  <c r="W1209" i="2"/>
  <c r="W1212" i="2"/>
  <c r="W1213" i="2"/>
  <c r="W1214" i="2"/>
  <c r="W1215" i="2"/>
  <c r="W1216" i="2"/>
  <c r="W1219" i="2"/>
  <c r="W1220" i="2"/>
  <c r="W1221" i="2"/>
  <c r="W1222" i="2"/>
  <c r="W1223" i="2"/>
  <c r="W1236" i="2"/>
  <c r="W1237" i="2"/>
  <c r="W1238" i="2"/>
  <c r="W1239" i="2"/>
  <c r="W1240" i="2"/>
  <c r="W1241" i="2"/>
  <c r="W1242" i="2"/>
  <c r="W1243" i="2"/>
  <c r="W1244" i="2"/>
  <c r="W1245" i="2"/>
  <c r="W1246" i="2"/>
  <c r="W1247" i="2"/>
  <c r="W1248" i="2"/>
  <c r="W1249" i="2"/>
  <c r="W1250" i="2"/>
  <c r="W1251" i="2"/>
  <c r="W1252" i="2"/>
  <c r="W1253" i="2"/>
  <c r="W1254" i="2"/>
  <c r="W1255" i="2"/>
  <c r="W1256" i="2"/>
  <c r="W1257" i="2"/>
  <c r="W1258" i="2"/>
  <c r="W1259" i="2"/>
  <c r="W1260" i="2"/>
  <c r="W1261" i="2"/>
  <c r="W1262" i="2"/>
  <c r="W1263" i="2"/>
  <c r="W1264" i="2"/>
  <c r="W1279" i="2"/>
  <c r="W1280" i="2"/>
  <c r="W1281" i="2"/>
  <c r="W1283" i="2"/>
  <c r="W1284" i="2"/>
  <c r="W1285" i="2"/>
  <c r="W1286" i="2"/>
  <c r="W1287" i="2"/>
  <c r="W1288" i="2"/>
  <c r="W1289" i="2"/>
  <c r="W1290" i="2"/>
  <c r="W1291" i="2"/>
  <c r="W1292" i="2"/>
  <c r="W1293" i="2"/>
  <c r="W1300" i="2"/>
  <c r="W1301" i="2"/>
  <c r="W1302" i="2"/>
  <c r="W1303" i="2"/>
  <c r="W1304" i="2"/>
  <c r="W1305" i="2"/>
  <c r="W1306" i="2"/>
  <c r="W1307" i="2"/>
  <c r="W1308" i="2"/>
  <c r="W1309" i="2"/>
  <c r="W1310" i="2"/>
  <c r="W1311" i="2"/>
  <c r="W1312" i="2"/>
  <c r="W1313" i="2"/>
  <c r="W1314" i="2"/>
  <c r="W1315" i="2"/>
  <c r="W1316" i="2"/>
  <c r="W1317" i="2"/>
  <c r="W1318" i="2"/>
  <c r="W1319" i="2"/>
  <c r="W1320" i="2"/>
  <c r="W1321" i="2"/>
  <c r="W1322" i="2"/>
  <c r="W1323" i="2"/>
  <c r="W1324" i="2"/>
  <c r="W1325" i="2"/>
  <c r="W1326" i="2"/>
  <c r="W1327" i="2"/>
  <c r="W1328" i="2"/>
  <c r="W1329" i="2"/>
  <c r="W1330" i="2"/>
  <c r="W1331" i="2"/>
  <c r="W1332" i="2"/>
  <c r="W1333" i="2"/>
  <c r="W1334" i="2"/>
  <c r="W1336" i="2"/>
  <c r="W1337" i="2"/>
  <c r="W364" i="2"/>
  <c r="AB186" i="1" l="1"/>
  <c r="U40" i="1" l="1"/>
  <c r="U41" i="1"/>
  <c r="AB41" i="1" s="1"/>
  <c r="U42" i="1"/>
  <c r="AB42" i="1" s="1"/>
  <c r="U30" i="1"/>
  <c r="U43" i="1"/>
  <c r="AB43" i="1" s="1"/>
  <c r="U44" i="1"/>
  <c r="AB44" i="1" s="1"/>
  <c r="U45" i="1"/>
  <c r="AB45" i="1" s="1"/>
  <c r="U47" i="1"/>
  <c r="AB47" i="1" s="1"/>
  <c r="U48" i="1"/>
  <c r="AB48" i="1" s="1"/>
  <c r="U49" i="1"/>
  <c r="AB49" i="1" s="1"/>
  <c r="U50" i="1"/>
  <c r="AB50" i="1" s="1"/>
  <c r="U56" i="1"/>
  <c r="AB56" i="1" s="1"/>
  <c r="U57" i="1"/>
  <c r="AB57" i="1" s="1"/>
  <c r="U58" i="1"/>
  <c r="U59" i="1"/>
  <c r="AB59" i="1" s="1"/>
  <c r="U60" i="1"/>
  <c r="AB60" i="1" s="1"/>
  <c r="U61" i="1"/>
  <c r="AB61" i="1" s="1"/>
  <c r="U62" i="1"/>
  <c r="AB62" i="1" s="1"/>
  <c r="U63" i="1"/>
  <c r="AB63" i="1" s="1"/>
  <c r="U64" i="1"/>
  <c r="AB64" i="1" s="1"/>
  <c r="U65" i="1"/>
  <c r="U67" i="1"/>
  <c r="AB67" i="1" s="1"/>
  <c r="U68" i="1"/>
  <c r="AB68" i="1" s="1"/>
  <c r="U69" i="1"/>
  <c r="AB69" i="1" s="1"/>
  <c r="U77" i="1"/>
  <c r="AB77" i="1" s="1"/>
  <c r="U72" i="1"/>
  <c r="AB72" i="1" s="1"/>
  <c r="U71" i="1"/>
  <c r="AB71" i="1" s="1"/>
  <c r="U84" i="1"/>
  <c r="AB84" i="1" s="1"/>
  <c r="U85" i="1"/>
  <c r="AB85" i="1" s="1"/>
  <c r="U86" i="1"/>
  <c r="AB86" i="1" s="1"/>
  <c r="U88" i="1"/>
  <c r="AB88" i="1" s="1"/>
  <c r="U89" i="1"/>
  <c r="AB89" i="1" s="1"/>
  <c r="U90" i="1"/>
  <c r="AB90" i="1" s="1"/>
  <c r="U91" i="1"/>
  <c r="AB91" i="1" s="1"/>
  <c r="U92" i="1"/>
  <c r="AB92" i="1" s="1"/>
  <c r="U95" i="1"/>
  <c r="AB95" i="1" s="1"/>
  <c r="U96" i="1"/>
  <c r="AB96" i="1" s="1"/>
  <c r="U97" i="1"/>
  <c r="AB97" i="1" s="1"/>
  <c r="U98" i="1"/>
  <c r="AB98" i="1" s="1"/>
  <c r="U99" i="1"/>
  <c r="AB99" i="1" s="1"/>
  <c r="U100" i="1"/>
  <c r="AB100" i="1" s="1"/>
  <c r="U101" i="1"/>
  <c r="U102" i="1"/>
  <c r="AB102" i="1" s="1"/>
  <c r="U103" i="1"/>
  <c r="AB103" i="1" s="1"/>
  <c r="U104" i="1"/>
  <c r="AB104" i="1" s="1"/>
  <c r="U105" i="1"/>
  <c r="AB105" i="1" s="1"/>
  <c r="U106" i="1"/>
  <c r="AB106" i="1" s="1"/>
  <c r="U108" i="1"/>
  <c r="AB108" i="1" s="1"/>
  <c r="U109" i="1"/>
  <c r="AB109" i="1" s="1"/>
  <c r="U110" i="1"/>
  <c r="AB110" i="1" s="1"/>
  <c r="U111" i="1"/>
  <c r="AB111" i="1" s="1"/>
  <c r="U112" i="1"/>
  <c r="AB112" i="1" s="1"/>
  <c r="U113" i="1"/>
  <c r="AB113" i="1" s="1"/>
  <c r="U115" i="1"/>
  <c r="AB115" i="1" s="1"/>
  <c r="U116" i="1"/>
  <c r="AB116" i="1" s="1"/>
  <c r="U117" i="1"/>
  <c r="AB117" i="1" s="1"/>
  <c r="U118" i="1"/>
  <c r="AB118" i="1" s="1"/>
  <c r="U119" i="1"/>
  <c r="AB119" i="1" s="1"/>
  <c r="U120" i="1"/>
  <c r="AB120" i="1" s="1"/>
  <c r="U121" i="1"/>
  <c r="AB121" i="1" s="1"/>
  <c r="U122" i="1"/>
  <c r="AB122" i="1" s="1"/>
  <c r="U124" i="1"/>
  <c r="AB124" i="1" s="1"/>
  <c r="U125" i="1"/>
  <c r="AB125" i="1" s="1"/>
  <c r="U126" i="1"/>
  <c r="AB126" i="1" s="1"/>
  <c r="U127" i="1"/>
  <c r="AB127" i="1" s="1"/>
  <c r="U128" i="1"/>
  <c r="AB128" i="1" s="1"/>
  <c r="U129" i="1"/>
  <c r="AB129" i="1" s="1"/>
  <c r="U130" i="1"/>
  <c r="AB130" i="1" s="1"/>
  <c r="U132" i="1"/>
  <c r="AB132" i="1" s="1"/>
  <c r="U133" i="1"/>
  <c r="AB133" i="1" s="1"/>
  <c r="U138" i="1"/>
  <c r="AB138" i="1" s="1"/>
  <c r="U139" i="1"/>
  <c r="AB139" i="1" s="1"/>
  <c r="U140" i="1"/>
  <c r="AB140" i="1" s="1"/>
  <c r="U142" i="1"/>
  <c r="AB142" i="1" s="1"/>
  <c r="U143" i="1"/>
  <c r="AB143" i="1" s="1"/>
  <c r="U144" i="1"/>
  <c r="AB144" i="1" s="1"/>
  <c r="U145" i="1"/>
  <c r="AB145" i="1" s="1"/>
  <c r="U146" i="1"/>
  <c r="AB146" i="1" s="1"/>
  <c r="U147" i="1"/>
  <c r="AB147" i="1" s="1"/>
  <c r="U148" i="1"/>
  <c r="AB148" i="1" s="1"/>
  <c r="U150" i="1"/>
  <c r="AB150" i="1" s="1"/>
  <c r="U151" i="1"/>
  <c r="AB151" i="1" s="1"/>
  <c r="U152" i="1"/>
  <c r="AB152" i="1" s="1"/>
  <c r="U153" i="1"/>
  <c r="AB153" i="1" s="1"/>
  <c r="U154" i="1"/>
  <c r="AB154" i="1" s="1"/>
  <c r="U155" i="1"/>
  <c r="AB155" i="1" s="1"/>
  <c r="U156" i="1"/>
  <c r="AB156" i="1" s="1"/>
  <c r="U161" i="1"/>
  <c r="AB161" i="1" s="1"/>
  <c r="U162" i="1"/>
  <c r="AB162" i="1" s="1"/>
  <c r="U163" i="1"/>
  <c r="AB163" i="1" s="1"/>
  <c r="U166" i="1"/>
  <c r="AB166" i="1" s="1"/>
  <c r="U167" i="1"/>
  <c r="AB167" i="1" s="1"/>
  <c r="U168" i="1"/>
  <c r="AB168" i="1" s="1"/>
  <c r="U169" i="1"/>
  <c r="AB169" i="1" s="1"/>
  <c r="U170" i="1"/>
  <c r="U172" i="1"/>
  <c r="AB172" i="1" s="1"/>
  <c r="U174" i="1"/>
  <c r="AB174" i="1" s="1"/>
  <c r="U175" i="1"/>
  <c r="AB175" i="1" s="1"/>
  <c r="U176" i="1"/>
  <c r="AB176" i="1" s="1"/>
  <c r="U29" i="1"/>
  <c r="AB29" i="1" s="1"/>
  <c r="U32" i="1"/>
  <c r="AB32" i="1" s="1"/>
  <c r="U33" i="1"/>
  <c r="U34" i="1"/>
  <c r="AB34" i="1" s="1"/>
  <c r="U35" i="1"/>
  <c r="AB35" i="1" s="1"/>
  <c r="U37" i="1"/>
  <c r="AB37" i="1" s="1"/>
  <c r="U38" i="1"/>
  <c r="AB38" i="1" s="1"/>
  <c r="U24" i="1"/>
  <c r="AB24" i="1" s="1"/>
  <c r="U21" i="1"/>
  <c r="AB21" i="1" s="1"/>
  <c r="U15" i="1"/>
  <c r="AB15" i="1" s="1"/>
  <c r="U31" i="1"/>
  <c r="AB31" i="1" s="1"/>
  <c r="U28" i="1"/>
  <c r="AB28" i="1" s="1"/>
  <c r="U27" i="1"/>
  <c r="AB27" i="1" s="1"/>
  <c r="U10" i="1"/>
  <c r="AB10" i="1" s="1"/>
  <c r="U11" i="1"/>
  <c r="AB11" i="1" s="1"/>
  <c r="U12" i="1"/>
  <c r="AB12" i="1" s="1"/>
  <c r="U13" i="1"/>
  <c r="AB13" i="1" s="1"/>
  <c r="U14" i="1"/>
  <c r="AB14" i="1" s="1"/>
  <c r="U16" i="1"/>
  <c r="AB16" i="1" s="1"/>
  <c r="U17" i="1"/>
  <c r="AB17" i="1" s="1"/>
  <c r="U20" i="1"/>
  <c r="AB20" i="1" s="1"/>
  <c r="U23" i="1"/>
  <c r="AB23" i="1" s="1"/>
  <c r="U25" i="1"/>
  <c r="AB25" i="1" s="1"/>
  <c r="U38" i="8" l="1"/>
  <c r="AC38" i="8" s="1"/>
  <c r="U39" i="8"/>
  <c r="AC39" i="8" s="1"/>
  <c r="U40" i="8"/>
  <c r="AC40" i="8" s="1"/>
  <c r="U41" i="8"/>
  <c r="AC41" i="8" s="1"/>
  <c r="U42" i="8"/>
  <c r="AC42" i="8" s="1"/>
  <c r="U43" i="8"/>
  <c r="AC43" i="8" s="1"/>
  <c r="U44" i="8"/>
  <c r="AC44" i="8" s="1"/>
  <c r="U45" i="8"/>
  <c r="AC45" i="8" s="1"/>
  <c r="U46" i="8"/>
  <c r="AC46" i="8" s="1"/>
  <c r="U47" i="8"/>
  <c r="AC47" i="8" s="1"/>
  <c r="U48" i="8"/>
  <c r="AC48" i="8" s="1"/>
  <c r="U49" i="8"/>
  <c r="AC49" i="8" s="1"/>
  <c r="U50" i="8"/>
  <c r="AC50" i="8" s="1"/>
  <c r="U51" i="8"/>
  <c r="AC51" i="8" s="1"/>
  <c r="U52" i="8"/>
  <c r="AC52" i="8" s="1"/>
  <c r="U53" i="8"/>
  <c r="AC53" i="8" s="1"/>
  <c r="U54" i="8"/>
  <c r="AC54" i="8" s="1"/>
  <c r="U55" i="8"/>
  <c r="AC55" i="8" s="1"/>
  <c r="U56" i="8"/>
  <c r="AC56" i="8" s="1"/>
  <c r="U57" i="8"/>
  <c r="AC57" i="8" s="1"/>
  <c r="U58" i="8"/>
  <c r="AC58" i="8" s="1"/>
  <c r="U59" i="8"/>
  <c r="AC59" i="8" s="1"/>
  <c r="U60" i="8"/>
  <c r="AC60" i="8" s="1"/>
  <c r="U61" i="8"/>
  <c r="AC61" i="8" s="1"/>
  <c r="U62" i="8"/>
  <c r="AC62" i="8" s="1"/>
  <c r="U63" i="8"/>
  <c r="AC63" i="8" s="1"/>
  <c r="U64" i="8"/>
  <c r="AC64" i="8" s="1"/>
  <c r="U65" i="8"/>
  <c r="AC65" i="8" s="1"/>
  <c r="U10" i="8" l="1"/>
  <c r="U11" i="8"/>
  <c r="U12" i="8"/>
  <c r="U13" i="8"/>
  <c r="U14" i="8"/>
  <c r="U15" i="8"/>
  <c r="U16" i="8"/>
  <c r="U17" i="8"/>
  <c r="U18" i="8"/>
  <c r="U19" i="8"/>
  <c r="U20" i="8"/>
  <c r="U21" i="8"/>
  <c r="U22" i="8"/>
  <c r="U23" i="8"/>
  <c r="U24" i="8"/>
  <c r="U25" i="8"/>
  <c r="U26" i="8"/>
  <c r="U27" i="8"/>
  <c r="U28" i="8"/>
  <c r="U29" i="8"/>
  <c r="U30" i="8"/>
  <c r="U31" i="8"/>
  <c r="U32" i="8"/>
  <c r="U33" i="8"/>
  <c r="U34" i="8"/>
  <c r="U35" i="8"/>
  <c r="U36" i="8"/>
  <c r="U9" i="8"/>
  <c r="P25" i="8" l="1"/>
  <c r="P26" i="8"/>
  <c r="P27" i="8"/>
  <c r="P28" i="8"/>
  <c r="P29" i="8"/>
  <c r="P30" i="8"/>
  <c r="P31" i="8"/>
  <c r="P32" i="8"/>
  <c r="P33" i="8"/>
  <c r="P34" i="8"/>
  <c r="P35" i="8"/>
  <c r="P36" i="8"/>
  <c r="P39" i="8"/>
  <c r="P40" i="8"/>
  <c r="P41" i="8"/>
  <c r="P42" i="8"/>
  <c r="P43" i="8"/>
  <c r="P44" i="8"/>
  <c r="P45" i="8"/>
  <c r="P46" i="8"/>
  <c r="P47" i="8"/>
  <c r="P48" i="8"/>
  <c r="P49" i="8"/>
  <c r="P50" i="8"/>
  <c r="P51" i="8"/>
  <c r="P52" i="8"/>
  <c r="P53" i="8"/>
  <c r="P54" i="8"/>
  <c r="P55" i="8"/>
  <c r="P56" i="8"/>
  <c r="P57" i="8"/>
  <c r="P58" i="8"/>
  <c r="P59" i="8"/>
  <c r="P60" i="8"/>
  <c r="P61" i="8"/>
  <c r="P62" i="8"/>
  <c r="P63" i="8"/>
  <c r="P64" i="8"/>
  <c r="P65" i="8"/>
  <c r="P11" i="5"/>
  <c r="P13" i="5"/>
  <c r="P14" i="5"/>
  <c r="AI10" i="5" l="1"/>
  <c r="AH10" i="1"/>
  <c r="P38" i="8" l="1"/>
  <c r="W577" i="2" l="1"/>
</calcChain>
</file>

<file path=xl/sharedStrings.xml><?xml version="1.0" encoding="utf-8"?>
<sst xmlns="http://schemas.openxmlformats.org/spreadsheetml/2006/main" count="34877" uniqueCount="5750">
  <si>
    <t xml:space="preserve">Prislista </t>
  </si>
  <si>
    <t>Kund</t>
  </si>
  <si>
    <t>ÅF</t>
  </si>
  <si>
    <t>Gäller fr o m</t>
  </si>
  <si>
    <t>Gäller till</t>
  </si>
  <si>
    <t>Tillsvidare</t>
  </si>
  <si>
    <t>PRISLISTA: NAF Häst</t>
  </si>
  <si>
    <t>Produkt</t>
  </si>
  <si>
    <t>Katergori</t>
  </si>
  <si>
    <t>Material</t>
  </si>
  <si>
    <t>Förp. Stl</t>
  </si>
  <si>
    <t xml:space="preserve">Karens SWE </t>
  </si>
  <si>
    <t xml:space="preserve">Karens FEI </t>
  </si>
  <si>
    <t>Produkttexter</t>
  </si>
  <si>
    <t xml:space="preserve">Leder </t>
  </si>
  <si>
    <t>NAF4504</t>
  </si>
  <si>
    <t xml:space="preserve">Superflex </t>
  </si>
  <si>
    <t>Leder</t>
  </si>
  <si>
    <t>Pulver</t>
  </si>
  <si>
    <t>400g</t>
  </si>
  <si>
    <t>st</t>
  </si>
  <si>
    <t xml:space="preserve">96h </t>
  </si>
  <si>
    <t>Karensfri</t>
  </si>
  <si>
    <t>NAF4508</t>
  </si>
  <si>
    <t>800g</t>
  </si>
  <si>
    <t>NAF4516</t>
  </si>
  <si>
    <t>1,6kg</t>
  </si>
  <si>
    <t>NAF4532</t>
  </si>
  <si>
    <t>3,2kg</t>
  </si>
  <si>
    <t>NAF451</t>
  </si>
  <si>
    <t xml:space="preserve">Flytande </t>
  </si>
  <si>
    <t>1L</t>
  </si>
  <si>
    <t>900g</t>
  </si>
  <si>
    <t>Flytande</t>
  </si>
  <si>
    <t>Rek 48 h</t>
  </si>
  <si>
    <t>MSM</t>
  </si>
  <si>
    <t>300g</t>
  </si>
  <si>
    <t>NAF10</t>
  </si>
  <si>
    <t>1kg</t>
  </si>
  <si>
    <t xml:space="preserve">Lugnande </t>
  </si>
  <si>
    <t>NAF64075</t>
  </si>
  <si>
    <t>Magic</t>
  </si>
  <si>
    <t>Lugnande</t>
  </si>
  <si>
    <t>750g</t>
  </si>
  <si>
    <t>NAF6415</t>
  </si>
  <si>
    <t>1,5kg</t>
  </si>
  <si>
    <t>NAF643</t>
  </si>
  <si>
    <t>3kg</t>
  </si>
  <si>
    <t>NAF64150</t>
  </si>
  <si>
    <t>15kg</t>
  </si>
  <si>
    <t>Hink</t>
  </si>
  <si>
    <t>NAF681</t>
  </si>
  <si>
    <t>NAF64PACK</t>
  </si>
  <si>
    <t>Instant Magic  - 3-pack orala sprutor</t>
  </si>
  <si>
    <t xml:space="preserve">Oral Spruta </t>
  </si>
  <si>
    <t>Box 3x6</t>
  </si>
  <si>
    <t>NAF891</t>
  </si>
  <si>
    <t>Oestress</t>
  </si>
  <si>
    <t>NAF8905</t>
  </si>
  <si>
    <t xml:space="preserve">Oestress </t>
  </si>
  <si>
    <t>500g</t>
  </si>
  <si>
    <t>5L</t>
  </si>
  <si>
    <t xml:space="preserve">Prestation </t>
  </si>
  <si>
    <t>Prestation</t>
  </si>
  <si>
    <t>500ml</t>
  </si>
  <si>
    <t>NAF142003</t>
  </si>
  <si>
    <t xml:space="preserve">EnerG Shot - 3-pack orala sprutor </t>
  </si>
  <si>
    <t>3x30ml</t>
  </si>
  <si>
    <t>NAF1402</t>
  </si>
  <si>
    <t>EnerG</t>
  </si>
  <si>
    <t>2L</t>
  </si>
  <si>
    <t>NAF1405</t>
  </si>
  <si>
    <t>NAF161</t>
  </si>
  <si>
    <t>Electro salter</t>
  </si>
  <si>
    <t>NAF164</t>
  </si>
  <si>
    <t>4kg</t>
  </si>
  <si>
    <t>10kg</t>
  </si>
  <si>
    <t>NAF2861</t>
  </si>
  <si>
    <t>NAF18809</t>
  </si>
  <si>
    <t>M Power</t>
  </si>
  <si>
    <t>NAF13051</t>
  </si>
  <si>
    <t>M Fit</t>
  </si>
  <si>
    <t>NAF3081</t>
  </si>
  <si>
    <t>Ice Cool GEL</t>
  </si>
  <si>
    <t>NAF1433</t>
  </si>
  <si>
    <t>Ice Cool</t>
  </si>
  <si>
    <t>Kyllera</t>
  </si>
  <si>
    <t>NAF27725</t>
  </si>
  <si>
    <t>Hinderkräm</t>
  </si>
  <si>
    <t>2,5kg</t>
  </si>
  <si>
    <t>NAF5307</t>
  </si>
  <si>
    <t xml:space="preserve">In the Pink </t>
  </si>
  <si>
    <t>700g</t>
  </si>
  <si>
    <t>NAF5314</t>
  </si>
  <si>
    <t>1,4kg</t>
  </si>
  <si>
    <t>NAF5310</t>
  </si>
  <si>
    <t>In the Pink Senior</t>
  </si>
  <si>
    <t>NAF19018</t>
  </si>
  <si>
    <t>1,8kg</t>
  </si>
  <si>
    <t>NAF14118</t>
  </si>
  <si>
    <t>NAF14136</t>
  </si>
  <si>
    <t>3,6kg</t>
  </si>
  <si>
    <t>NAF19618</t>
  </si>
  <si>
    <t>GastriAid</t>
  </si>
  <si>
    <t>NAF19636</t>
  </si>
  <si>
    <t>NAF13703</t>
  </si>
  <si>
    <t>Biotics</t>
  </si>
  <si>
    <t>NAF2343</t>
  </si>
  <si>
    <t>Slim</t>
  </si>
  <si>
    <t>Pellets</t>
  </si>
  <si>
    <t>3,3kg</t>
  </si>
  <si>
    <t>3 kg</t>
  </si>
  <si>
    <t>Support</t>
  </si>
  <si>
    <t>NAF1952</t>
  </si>
  <si>
    <t>GastriVet</t>
  </si>
  <si>
    <t>2kg</t>
  </si>
  <si>
    <t>NAF2331</t>
  </si>
  <si>
    <t>Cushinaze</t>
  </si>
  <si>
    <t>Immun</t>
  </si>
  <si>
    <t>NAF6705</t>
  </si>
  <si>
    <t>D-Tox</t>
  </si>
  <si>
    <t>Immunstärkande</t>
  </si>
  <si>
    <t>NAF10805</t>
  </si>
  <si>
    <t>B.L.K</t>
  </si>
  <si>
    <t>Pluver</t>
  </si>
  <si>
    <t>NAF1141</t>
  </si>
  <si>
    <t>Echinacea Plus</t>
  </si>
  <si>
    <t xml:space="preserve">Andning </t>
  </si>
  <si>
    <t>NAF13105</t>
  </si>
  <si>
    <t xml:space="preserve">Respirator Boost </t>
  </si>
  <si>
    <t>Andning</t>
  </si>
  <si>
    <t>NAF1311</t>
  </si>
  <si>
    <t>NAF31</t>
  </si>
  <si>
    <t>Respirator Pulver</t>
  </si>
  <si>
    <t>NAF1111</t>
  </si>
  <si>
    <t>Easy Breathing</t>
  </si>
  <si>
    <t>Hovvård</t>
  </si>
  <si>
    <t>NAF291</t>
  </si>
  <si>
    <t xml:space="preserve">ProFeet </t>
  </si>
  <si>
    <t>NAF1025</t>
  </si>
  <si>
    <t>ProFeet</t>
  </si>
  <si>
    <t>NAF13313</t>
  </si>
  <si>
    <t>1,3kg</t>
  </si>
  <si>
    <t>NAF2593</t>
  </si>
  <si>
    <t>NAF2915</t>
  </si>
  <si>
    <t>Biotin Plus</t>
  </si>
  <si>
    <t>NAF293</t>
  </si>
  <si>
    <t>Kräm naturell</t>
  </si>
  <si>
    <t>NAF134025</t>
  </si>
  <si>
    <t>ProFeet Rock Hard</t>
  </si>
  <si>
    <t>250ml</t>
  </si>
  <si>
    <t>NAF13605</t>
  </si>
  <si>
    <t xml:space="preserve">Hovolja </t>
  </si>
  <si>
    <t>Hudvård</t>
  </si>
  <si>
    <t>NAF210075</t>
  </si>
  <si>
    <t>LTSHI Hudsalva</t>
  </si>
  <si>
    <t xml:space="preserve">Salva </t>
  </si>
  <si>
    <t>NAF2081</t>
  </si>
  <si>
    <t xml:space="preserve">LTSHI Skin Wash </t>
  </si>
  <si>
    <t>NAF207075</t>
  </si>
  <si>
    <t>LTSHI Skin Spray</t>
  </si>
  <si>
    <t>Spray</t>
  </si>
  <si>
    <t>750ml</t>
  </si>
  <si>
    <t>NAF85078</t>
  </si>
  <si>
    <t xml:space="preserve">LTSHI D- Itch Fodertillskott </t>
  </si>
  <si>
    <t>780g</t>
  </si>
  <si>
    <t>NAF88069</t>
  </si>
  <si>
    <t>LTSHI Mud Gard Fodertillskott</t>
  </si>
  <si>
    <t>690g</t>
  </si>
  <si>
    <t>NAF121125</t>
  </si>
  <si>
    <t>LTSHI Mud Gard Barriärkräm</t>
  </si>
  <si>
    <t>Barriärkräm</t>
  </si>
  <si>
    <t>1,25kg</t>
  </si>
  <si>
    <t xml:space="preserve">Hästvård </t>
  </si>
  <si>
    <t>Hästvård</t>
  </si>
  <si>
    <t>NAF80075</t>
  </si>
  <si>
    <t>NAF8025</t>
  </si>
  <si>
    <t>Refill</t>
  </si>
  <si>
    <t>2500ml</t>
  </si>
  <si>
    <t>NAF0010100</t>
  </si>
  <si>
    <t>100ml</t>
  </si>
  <si>
    <t>NAF26205</t>
  </si>
  <si>
    <t>NAF26305</t>
  </si>
  <si>
    <t>NAF26005</t>
  </si>
  <si>
    <t>NAF26105</t>
  </si>
  <si>
    <t>NAF2612</t>
  </si>
  <si>
    <t>NAF1300025</t>
  </si>
  <si>
    <t>NAF1301025</t>
  </si>
  <si>
    <t>NAF129506</t>
  </si>
  <si>
    <t>NAF30705</t>
  </si>
  <si>
    <t>NAF23705</t>
  </si>
  <si>
    <t>NAF00105</t>
  </si>
  <si>
    <t>Hästgodis</t>
  </si>
  <si>
    <t>NAF2641</t>
  </si>
  <si>
    <t xml:space="preserve">Appy Hästgodis </t>
  </si>
  <si>
    <t>10-pack</t>
  </si>
  <si>
    <t>NAF1791</t>
  </si>
  <si>
    <t xml:space="preserve">Minty Hästgodis </t>
  </si>
  <si>
    <t xml:space="preserve">Hälsa </t>
  </si>
  <si>
    <t>NAF962</t>
  </si>
  <si>
    <t>Omega Olja</t>
  </si>
  <si>
    <t>Hälsa</t>
  </si>
  <si>
    <t>2,5L</t>
  </si>
  <si>
    <t>NAF252RF</t>
  </si>
  <si>
    <t xml:space="preserve">Torkade örter </t>
  </si>
  <si>
    <t>Lädervård</t>
  </si>
  <si>
    <t>NAF27804</t>
  </si>
  <si>
    <t>Luxe Leather Balsam</t>
  </si>
  <si>
    <t>Balsam</t>
  </si>
  <si>
    <t>NAF27905</t>
  </si>
  <si>
    <t>NAF28305</t>
  </si>
  <si>
    <t>Luxe Leather Food</t>
  </si>
  <si>
    <t>Lotion</t>
  </si>
  <si>
    <t>NAF28405</t>
  </si>
  <si>
    <t>Neatsfoot Oil</t>
  </si>
  <si>
    <t>Olja</t>
  </si>
  <si>
    <t>Leather Saddle  Soap</t>
  </si>
  <si>
    <t>Hård tvål</t>
  </si>
  <si>
    <t>450g</t>
  </si>
  <si>
    <t>En traditionell glyserinbaserad sadeltvål med citrondoft. Används till rengöring av alla typer av läder.</t>
  </si>
  <si>
    <t>NAF281045</t>
  </si>
  <si>
    <t>Leather Soft Soap</t>
  </si>
  <si>
    <t>Mjuk tvål</t>
  </si>
  <si>
    <t>Rengörande &amp; skyddande – En mjuk glyserinbaserad sadeltvål med doft av citron, som är lätt att applicera på läder.</t>
  </si>
  <si>
    <t>Leather Quick Clean</t>
  </si>
  <si>
    <t>Rengörande - En snabbtorkande, rengörande spray till för att enkelt torka bort och avlägsna fett, svett och smuts vid vardaglig skötsel av läder. Rengör lädret, som nu är redo att smörjas in.</t>
  </si>
  <si>
    <t>Vitalitet - Vitaminer &amp; mineraler</t>
  </si>
  <si>
    <t>NAF3041</t>
  </si>
  <si>
    <t>B Vitaminer</t>
  </si>
  <si>
    <t>Vitaminer &amp; mineraler</t>
  </si>
  <si>
    <t>NAF30425</t>
  </si>
  <si>
    <t xml:space="preserve">Sto, föl &amp; unghäst </t>
  </si>
  <si>
    <t>NAF151</t>
  </si>
  <si>
    <t>Vitamin E, Selen &amp; Lysin</t>
  </si>
  <si>
    <t>NAF1525</t>
  </si>
  <si>
    <t>NAF6015</t>
  </si>
  <si>
    <t>Vitamin &amp; Mineral Bas</t>
  </si>
  <si>
    <t>NAF603</t>
  </si>
  <si>
    <t>8kg</t>
  </si>
  <si>
    <t>NAF7505</t>
  </si>
  <si>
    <t>Tea Tree Schampo</t>
  </si>
  <si>
    <t>Omvårdnad</t>
  </si>
  <si>
    <t>NAF47024</t>
  </si>
  <si>
    <t>Pumpspray</t>
  </si>
  <si>
    <t>240ml</t>
  </si>
  <si>
    <t>En mild icke aerosol spray som stödjer den naturliga läkningen av skadad hud, mindre skärsår och skrubbsår.</t>
  </si>
  <si>
    <t>NAF38025</t>
  </si>
  <si>
    <t>MSM Salva</t>
  </si>
  <si>
    <t>250g</t>
  </si>
  <si>
    <t>NAF149</t>
  </si>
  <si>
    <t>box 10st</t>
  </si>
  <si>
    <t>NAF148</t>
  </si>
  <si>
    <t>NaturalintX grötomslag för hovar, är utformad för att passa hästens hov perfekt. Genom sin utformning sparar man både tid och gör det enkelt att applicera på hoven. Kan appliceras på tre olika sätt beroende på hur såret skall angripas. Det kan både appliceras som ett varmt, kallt eller som ett torrt omslag. Hålls på plats med ett elastiskt bandage.</t>
  </si>
  <si>
    <t>NAF10504</t>
  </si>
  <si>
    <t xml:space="preserve">Arnika Gel </t>
  </si>
  <si>
    <t>Gel</t>
  </si>
  <si>
    <t>En smidig, kylande gel till mindre sträckningar, bristningar och blåmärken till följd av hårt muskulärt arbete, utgjutelser eller svullnader.</t>
  </si>
  <si>
    <t>NAF145</t>
  </si>
  <si>
    <t>Bomull</t>
  </si>
  <si>
    <t>350g</t>
  </si>
  <si>
    <t>NAF146</t>
  </si>
  <si>
    <t>NAF147</t>
  </si>
  <si>
    <t>Linda</t>
  </si>
  <si>
    <t>Box 12st</t>
  </si>
  <si>
    <t>Citronella - Sommarprodukter</t>
  </si>
  <si>
    <t>NAF184075</t>
  </si>
  <si>
    <t>NAF Off Citronella Spray</t>
  </si>
  <si>
    <t>NAF185075</t>
  </si>
  <si>
    <t>NAF Off Citronella Gel</t>
  </si>
  <si>
    <t>NAF20105</t>
  </si>
  <si>
    <t>NAF Off Citronella Wash</t>
  </si>
  <si>
    <t>NAF2011</t>
  </si>
  <si>
    <t>NAF Tillbehör</t>
  </si>
  <si>
    <t>NAFPUMP</t>
  </si>
  <si>
    <t xml:space="preserve">30ml handpump till NAF dunkar </t>
  </si>
  <si>
    <t>NAF tillbehör</t>
  </si>
  <si>
    <t>30ml per tryck</t>
  </si>
  <si>
    <t>Hund</t>
  </si>
  <si>
    <t>Ryttare</t>
  </si>
  <si>
    <t>BLACK</t>
  </si>
  <si>
    <t>XXS</t>
  </si>
  <si>
    <t>SH919301XL</t>
  </si>
  <si>
    <t>XL</t>
  </si>
  <si>
    <t>SH919301XS</t>
  </si>
  <si>
    <t>XS</t>
  </si>
  <si>
    <t>SH919301L</t>
  </si>
  <si>
    <t>L</t>
  </si>
  <si>
    <t>SH919301M</t>
  </si>
  <si>
    <t>M</t>
  </si>
  <si>
    <t>SH919301S</t>
  </si>
  <si>
    <t>S</t>
  </si>
  <si>
    <t>BLUE</t>
  </si>
  <si>
    <t>GREY</t>
  </si>
  <si>
    <t>Red</t>
  </si>
  <si>
    <t>WHITE</t>
  </si>
  <si>
    <t>RED</t>
  </si>
  <si>
    <t>NVY/RED</t>
  </si>
  <si>
    <t>Handskar</t>
  </si>
  <si>
    <t>BROWN</t>
  </si>
  <si>
    <t>Praktisk handske med gummerad insida och delar av fingrarna. Skön stickad ovansida och mudd.</t>
  </si>
  <si>
    <t>PINK</t>
  </si>
  <si>
    <t>Sporrar</t>
  </si>
  <si>
    <t>SH6267L</t>
  </si>
  <si>
    <t>S/STEEL</t>
  </si>
  <si>
    <t>LADIES</t>
  </si>
  <si>
    <t>5051771310077</t>
  </si>
  <si>
    <t>SH6268L</t>
  </si>
  <si>
    <t>Skonsam sporre som minskar risken för skav. Minskar risken för skav. 30mm.</t>
  </si>
  <si>
    <t>5051771210445</t>
  </si>
  <si>
    <t>SH70501A</t>
  </si>
  <si>
    <t xml:space="preserve">Läderremmar till sporrar. B: 12.5mm </t>
  </si>
  <si>
    <t xml:space="preserve">Adult </t>
  </si>
  <si>
    <t>5038083310643</t>
  </si>
  <si>
    <t>SH70502A</t>
  </si>
  <si>
    <t>HAVANA</t>
  </si>
  <si>
    <t>Adult</t>
  </si>
  <si>
    <t>5038083310667</t>
  </si>
  <si>
    <t>ONESIZE</t>
  </si>
  <si>
    <t>SH6269L</t>
  </si>
  <si>
    <t>Skonsamma sporrar med rundade ändar i rostfritt stål. 20mm</t>
  </si>
  <si>
    <t>5051771210421</t>
  </si>
  <si>
    <t>One Size</t>
  </si>
  <si>
    <t>Skor</t>
  </si>
  <si>
    <t>SH99620137</t>
  </si>
  <si>
    <t>Prisvärd ridsko i äkta läder. Polerat läder för långvarigt bruk. Stötabsorberande innersula som tillför god komfort för hela foten. Slitstark anti-halk sula. Sporrstöd på hälen. YKK dragkedja fram.</t>
  </si>
  <si>
    <t>5051771530710</t>
  </si>
  <si>
    <t>SH99620138</t>
  </si>
  <si>
    <t>5051771530727</t>
  </si>
  <si>
    <t>SH99620139</t>
  </si>
  <si>
    <t>5051771530741</t>
  </si>
  <si>
    <t>SH99620141</t>
  </si>
  <si>
    <t>5051771530758</t>
  </si>
  <si>
    <t>SH99620237</t>
  </si>
  <si>
    <t>5051771530871</t>
  </si>
  <si>
    <t>SH99620238</t>
  </si>
  <si>
    <t>5051771530888</t>
  </si>
  <si>
    <t>SH99620239</t>
  </si>
  <si>
    <t>5051771530901</t>
  </si>
  <si>
    <t>SH99620241</t>
  </si>
  <si>
    <t>5051771530918</t>
  </si>
  <si>
    <t>SH99630137</t>
  </si>
  <si>
    <t xml:space="preserve">Prisvärd ridsko i konstläder. Stötabsorberande innersula som tillför god komfort för hela foten. Slitstark anti-halk sula. Sporrstöd på hälen. </t>
  </si>
  <si>
    <t>5051771531038</t>
  </si>
  <si>
    <t>SH99630138</t>
  </si>
  <si>
    <t>5051771531045</t>
  </si>
  <si>
    <t>SH99630139</t>
  </si>
  <si>
    <t>5051771531069</t>
  </si>
  <si>
    <t>SH99630141</t>
  </si>
  <si>
    <t>5051771531076</t>
  </si>
  <si>
    <t>SH99630237</t>
  </si>
  <si>
    <t>5051771531199</t>
  </si>
  <si>
    <t>SH99630238</t>
  </si>
  <si>
    <t>5051771531205</t>
  </si>
  <si>
    <t>SH99630239</t>
  </si>
  <si>
    <t>5051771531229</t>
  </si>
  <si>
    <t>SH99630241</t>
  </si>
  <si>
    <t>5051771531236</t>
  </si>
  <si>
    <t>SH99630130</t>
  </si>
  <si>
    <t>5051771530970</t>
  </si>
  <si>
    <t>SH99630131</t>
  </si>
  <si>
    <t>5051771530987</t>
  </si>
  <si>
    <t>SH99630132</t>
  </si>
  <si>
    <t>5051771530949</t>
  </si>
  <si>
    <t>SH99630133</t>
  </si>
  <si>
    <t>5051771530994</t>
  </si>
  <si>
    <t>SH99630134</t>
  </si>
  <si>
    <t>5051771538457</t>
  </si>
  <si>
    <t>SH99630135</t>
  </si>
  <si>
    <t>5051771531021</t>
  </si>
  <si>
    <t>Ridstövlar</t>
  </si>
  <si>
    <t>SH99560137</t>
  </si>
  <si>
    <t>Mycket smidig och mjuk ridstövel med snörning. Förstärkt läder över fot och på stövelns insida. Stötabsorberande anti-halksula. Mycket god komfort för fot och underben. YKK-dragkedja.</t>
  </si>
  <si>
    <t>5051771575322</t>
  </si>
  <si>
    <t>SH99560138</t>
  </si>
  <si>
    <t>5051771575346</t>
  </si>
  <si>
    <t>SH99560139</t>
  </si>
  <si>
    <t>5051771575360</t>
  </si>
  <si>
    <t>Ridspö</t>
  </si>
  <si>
    <t>SH767620</t>
  </si>
  <si>
    <t>Ridspö lämligt för barn. Längd: 60cm</t>
  </si>
  <si>
    <t>B.BLUE</t>
  </si>
  <si>
    <t>60cm</t>
  </si>
  <si>
    <t>5051771257839</t>
  </si>
  <si>
    <t>SH767601</t>
  </si>
  <si>
    <t>5051771257693</t>
  </si>
  <si>
    <t>SH767633</t>
  </si>
  <si>
    <t>PURPLE</t>
  </si>
  <si>
    <t>SH767637</t>
  </si>
  <si>
    <t>RSPBRY</t>
  </si>
  <si>
    <t>5051771257877</t>
  </si>
  <si>
    <t>SH766801</t>
  </si>
  <si>
    <t>Allround ridspö. Längd: 67cm</t>
  </si>
  <si>
    <t>67cm</t>
  </si>
  <si>
    <t>5051771360072</t>
  </si>
  <si>
    <t>SH766833</t>
  </si>
  <si>
    <t>5051771360164</t>
  </si>
  <si>
    <t>SH766840</t>
  </si>
  <si>
    <t>ORANGE</t>
  </si>
  <si>
    <t>5051771517629</t>
  </si>
  <si>
    <t>SH766813</t>
  </si>
  <si>
    <t>5051771360195</t>
  </si>
  <si>
    <t>SH766817</t>
  </si>
  <si>
    <t>NAVY</t>
  </si>
  <si>
    <t>5051771360133</t>
  </si>
  <si>
    <t>SH767820</t>
  </si>
  <si>
    <t>Hoppspö. Längd: 43cm</t>
  </si>
  <si>
    <t>43cm</t>
  </si>
  <si>
    <t>5051771395098</t>
  </si>
  <si>
    <t>SH767829</t>
  </si>
  <si>
    <t>GREEN</t>
  </si>
  <si>
    <t>5051771395111</t>
  </si>
  <si>
    <t>SH767837</t>
  </si>
  <si>
    <t>5051771395135</t>
  </si>
  <si>
    <t>SH767842</t>
  </si>
  <si>
    <t>YELLOW</t>
  </si>
  <si>
    <t>5051771395159</t>
  </si>
  <si>
    <t>SH760720</t>
  </si>
  <si>
    <t>Allround ridspö Längd 110cm.</t>
  </si>
  <si>
    <t>110 cm (44")</t>
  </si>
  <si>
    <t>5051771394985</t>
  </si>
  <si>
    <t>SH760701</t>
  </si>
  <si>
    <t>5051771395012</t>
  </si>
  <si>
    <t>SH760740</t>
  </si>
  <si>
    <t>5051771517599</t>
  </si>
  <si>
    <t>SH760733</t>
  </si>
  <si>
    <t>5051771395043</t>
  </si>
  <si>
    <t>SH760737</t>
  </si>
  <si>
    <t>5051771395074</t>
  </si>
  <si>
    <t>Häst</t>
  </si>
  <si>
    <t>Flughuvor</t>
  </si>
  <si>
    <t>COB</t>
  </si>
  <si>
    <t>FULL</t>
  </si>
  <si>
    <t>PONY</t>
  </si>
  <si>
    <t>SPONY</t>
  </si>
  <si>
    <t>XFULL</t>
  </si>
  <si>
    <t>Pony</t>
  </si>
  <si>
    <t>5051771635804</t>
  </si>
  <si>
    <t>Cob</t>
  </si>
  <si>
    <t>5051771635781</t>
  </si>
  <si>
    <t>Full</t>
  </si>
  <si>
    <t>5051771635798</t>
  </si>
  <si>
    <t>XFull</t>
  </si>
  <si>
    <t>5051771635828</t>
  </si>
  <si>
    <t>Flugtäcke</t>
  </si>
  <si>
    <t>135</t>
  </si>
  <si>
    <t>145</t>
  </si>
  <si>
    <t>155</t>
  </si>
  <si>
    <t>SH9325125</t>
  </si>
  <si>
    <t xml:space="preserve">Eksem– och flugtäcke i hållbart funktionsmaterial, som skapar en barriär till irriterande flugor och insekter samtidigt som det möjliggör luften att strömma fritt. Håller hästen sval under varm väderlek. Materialet tillför upptill 90% UV solskydd, vilket skyddar hästen mot solbränna och solblekning. Innerfoder över bogen minskar risken för skav. Magplatta, svanskappa och svansrem. 600 denier.      </t>
  </si>
  <si>
    <t>5051771598765</t>
  </si>
  <si>
    <t>SH9325135</t>
  </si>
  <si>
    <t>5051771598789</t>
  </si>
  <si>
    <t>SH9325145</t>
  </si>
  <si>
    <t>5051771598796</t>
  </si>
  <si>
    <t>SH9325155</t>
  </si>
  <si>
    <t>5051771598819</t>
  </si>
  <si>
    <t xml:space="preserve">Häst  </t>
  </si>
  <si>
    <t>Fleecetäcke</t>
  </si>
  <si>
    <t>Täckestillbehör</t>
  </si>
  <si>
    <t>SH392</t>
  </si>
  <si>
    <t>SILVER</t>
  </si>
  <si>
    <t>SH936L</t>
  </si>
  <si>
    <t>Täckesbag i extremt tåligt material. Kraftig dragkedja. Perfekt till förvaring av täcken. Dock även praktiskt att använda som förvaring vid resa, tävling mm.</t>
  </si>
  <si>
    <t>SH936S</t>
  </si>
  <si>
    <t>5038083620674</t>
  </si>
  <si>
    <t>Reflex</t>
  </si>
  <si>
    <t>SH942735</t>
  </si>
  <si>
    <t>Elastiskt band med gummerad baksida.</t>
  </si>
  <si>
    <t>SH942742</t>
  </si>
  <si>
    <t>5051771519616</t>
  </si>
  <si>
    <t>5051771521060</t>
  </si>
  <si>
    <t>5051771521077</t>
  </si>
  <si>
    <t>LARGE</t>
  </si>
  <si>
    <t>5051771521084</t>
  </si>
  <si>
    <t>MEDIUM</t>
  </si>
  <si>
    <t>5051771521091</t>
  </si>
  <si>
    <t>SMALL</t>
  </si>
  <si>
    <t>5051771521107</t>
  </si>
  <si>
    <t>SH85235</t>
  </si>
  <si>
    <t>Praktiskt hjälmöverdrag i stretchigt reflexmaterial med superfin passform.</t>
  </si>
  <si>
    <t>5051771485089</t>
  </si>
  <si>
    <t>SH85242</t>
  </si>
  <si>
    <t>5051771485119</t>
  </si>
  <si>
    <t>Ländtäcke i gult mesh– och reflexmaterial med tydliga reflexband.</t>
  </si>
  <si>
    <t>120</t>
  </si>
  <si>
    <t>5051771483290</t>
  </si>
  <si>
    <t>SH940842130</t>
  </si>
  <si>
    <t>130</t>
  </si>
  <si>
    <t>5051771483306</t>
  </si>
  <si>
    <t>SH940842135</t>
  </si>
  <si>
    <t>5051771483313</t>
  </si>
  <si>
    <t>SH940842145</t>
  </si>
  <si>
    <t>5051771483320</t>
  </si>
  <si>
    <t>SH940842155</t>
  </si>
  <si>
    <t>5051771483337</t>
  </si>
  <si>
    <t>SH940535CF</t>
  </si>
  <si>
    <t>Bred brösta i reflexmaterial och med reflexdetaljer. Mycket god ställbarhet över hals och bog.</t>
  </si>
  <si>
    <t>COB/FUL</t>
  </si>
  <si>
    <t>5051771483252</t>
  </si>
  <si>
    <t>SH940535PC</t>
  </si>
  <si>
    <t>PNY/COB</t>
  </si>
  <si>
    <t>5051771483269</t>
  </si>
  <si>
    <t>SH940542CF</t>
  </si>
  <si>
    <t>5051771483276</t>
  </si>
  <si>
    <t>SH940542PC</t>
  </si>
  <si>
    <t>5051771483283</t>
  </si>
  <si>
    <t>SH940035</t>
  </si>
  <si>
    <t>SH940042</t>
  </si>
  <si>
    <t>5038083358560</t>
  </si>
  <si>
    <t>SH941835</t>
  </si>
  <si>
    <t>Reflex till svansen med gummerat fäste.</t>
  </si>
  <si>
    <t>SH941842</t>
  </si>
  <si>
    <t>5051771521121</t>
  </si>
  <si>
    <t>SH940135C</t>
  </si>
  <si>
    <t>Reflex till tyglarna.</t>
  </si>
  <si>
    <t>5051771489599</t>
  </si>
  <si>
    <t>SH940135F</t>
  </si>
  <si>
    <t>5051771489629</t>
  </si>
  <si>
    <t>SH940135P</t>
  </si>
  <si>
    <t>5051771489643</t>
  </si>
  <si>
    <t>SH940142C</t>
  </si>
  <si>
    <t>5051771489063</t>
  </si>
  <si>
    <t>SH940142F</t>
  </si>
  <si>
    <t>5051771489070</t>
  </si>
  <si>
    <t>SH940142P</t>
  </si>
  <si>
    <t>5051771489087</t>
  </si>
  <si>
    <t>Benskydd &amp; Boots</t>
  </si>
  <si>
    <t>SH170A01C</t>
  </si>
  <si>
    <t xml:space="preserve">Prisvärt benskydd i neoprenmaterial. Konturvadderad insida och rejäl kardborreknäppning. Perfekt för vardagligt bruk. </t>
  </si>
  <si>
    <t>5038083569898</t>
  </si>
  <si>
    <t>SH170A01F</t>
  </si>
  <si>
    <t>5038083569904</t>
  </si>
  <si>
    <t>SH170A01P</t>
  </si>
  <si>
    <t>5038083569881</t>
  </si>
  <si>
    <t>SH170A01SP</t>
  </si>
  <si>
    <t>5038083928985</t>
  </si>
  <si>
    <t>SH170A01XF</t>
  </si>
  <si>
    <t>5051771632667</t>
  </si>
  <si>
    <t>SH170A09C</t>
  </si>
  <si>
    <t>5038083603363</t>
  </si>
  <si>
    <t>SH170A09F</t>
  </si>
  <si>
    <t>5038083603370</t>
  </si>
  <si>
    <t>SH170A09P</t>
  </si>
  <si>
    <t>5038083603356</t>
  </si>
  <si>
    <t>SH170A09SP</t>
  </si>
  <si>
    <t>5038083929005</t>
  </si>
  <si>
    <t>SH170A09XF</t>
  </si>
  <si>
    <t>5051771632759</t>
  </si>
  <si>
    <t>SH188901C</t>
  </si>
  <si>
    <t>Prisvärt lättviktsskydd. Air motion - nätmaterial möjliggör att benen hålls svala och att luften kan cirkulera. Konturvadderad på insidan. Kardborreknäppning.</t>
  </si>
  <si>
    <t>5051771558059</t>
  </si>
  <si>
    <t>SH188901F</t>
  </si>
  <si>
    <t>5051771558066</t>
  </si>
  <si>
    <t>SH188901XF</t>
  </si>
  <si>
    <t>5051771632766</t>
  </si>
  <si>
    <t>SH188101C</t>
  </si>
  <si>
    <t>Lerskydd till hagen när det behövs som mest! Långa stötdämpande skydd för känsliga ben. Även bra till hästar som är känsliga för mugg. Kardborreknäppning.</t>
  </si>
  <si>
    <t>5051771460826</t>
  </si>
  <si>
    <t>SH188101F</t>
  </si>
  <si>
    <t>5051771460833</t>
  </si>
  <si>
    <t>SH188101XF</t>
  </si>
  <si>
    <t>5051771460864</t>
  </si>
  <si>
    <t>SH1999</t>
  </si>
  <si>
    <t>Skydd för karleden. Kardborreknäppning.</t>
  </si>
  <si>
    <t>5051771290195</t>
  </si>
  <si>
    <t>Boots</t>
  </si>
  <si>
    <t>SH134F01C</t>
  </si>
  <si>
    <t>5051771170688</t>
  </si>
  <si>
    <t>SH134F01F</t>
  </si>
  <si>
    <t>5051771170671</t>
  </si>
  <si>
    <t>SH134F01P</t>
  </si>
  <si>
    <t>5051771170695</t>
  </si>
  <si>
    <t>SH134F01XF</t>
  </si>
  <si>
    <t>5051771170664</t>
  </si>
  <si>
    <t>SH134F02C</t>
  </si>
  <si>
    <t>5051771338835</t>
  </si>
  <si>
    <t>SH134F02F</t>
  </si>
  <si>
    <t>5051771338828</t>
  </si>
  <si>
    <t>SH134F02P</t>
  </si>
  <si>
    <t>5051771338842</t>
  </si>
  <si>
    <t>SH134F02XF</t>
  </si>
  <si>
    <t>5051771338811</t>
  </si>
  <si>
    <t>SH134F40C</t>
  </si>
  <si>
    <t>5051771537863</t>
  </si>
  <si>
    <t>SH134F40F</t>
  </si>
  <si>
    <t>5051771537894</t>
  </si>
  <si>
    <t>SH134F40P</t>
  </si>
  <si>
    <t>5051771537924</t>
  </si>
  <si>
    <t>SH134F40XF</t>
  </si>
  <si>
    <t>5051771537948</t>
  </si>
  <si>
    <t>SH134F35C</t>
  </si>
  <si>
    <t>5051771338873</t>
  </si>
  <si>
    <t>SH134F35F</t>
  </si>
  <si>
    <t>5051771338866</t>
  </si>
  <si>
    <t>SH134F35P</t>
  </si>
  <si>
    <t>5051771338880</t>
  </si>
  <si>
    <t>SH134F35XF</t>
  </si>
  <si>
    <t>5051771338859</t>
  </si>
  <si>
    <t>SH134F33C</t>
  </si>
  <si>
    <t>5051771338910</t>
  </si>
  <si>
    <t>SH134F33F</t>
  </si>
  <si>
    <t>5051771338903</t>
  </si>
  <si>
    <t>SH134F33P</t>
  </si>
  <si>
    <t>5051771338927</t>
  </si>
  <si>
    <t>SH134F33XF</t>
  </si>
  <si>
    <t>5051771338897</t>
  </si>
  <si>
    <t>SH134F13C</t>
  </si>
  <si>
    <t>5051771338958</t>
  </si>
  <si>
    <t>SH134F13F</t>
  </si>
  <si>
    <t>5051771338941</t>
  </si>
  <si>
    <t>SH134F13P</t>
  </si>
  <si>
    <t>5051771338965</t>
  </si>
  <si>
    <t>SH134F13XF</t>
  </si>
  <si>
    <t>5051771338934</t>
  </si>
  <si>
    <t>SH134F09C</t>
  </si>
  <si>
    <t>SH134F09F</t>
  </si>
  <si>
    <t>5051771170718</t>
  </si>
  <si>
    <t>SH134F09P</t>
  </si>
  <si>
    <t>SH134F09XF</t>
  </si>
  <si>
    <t>SH134V01C</t>
  </si>
  <si>
    <t>Mjuka, smidiga och hållbara gummi boots som skyddar mot skrap och slag. Kraftig kardborreknäppning fram.</t>
  </si>
  <si>
    <t>5038083079151</t>
  </si>
  <si>
    <t>SH134V01F</t>
  </si>
  <si>
    <t>5038083079168</t>
  </si>
  <si>
    <t>SH134V01P</t>
  </si>
  <si>
    <t>5038083079144</t>
  </si>
  <si>
    <t>SH134V01XF</t>
  </si>
  <si>
    <t>5038083079175</t>
  </si>
  <si>
    <t>SH134V02C</t>
  </si>
  <si>
    <t>5038083079199</t>
  </si>
  <si>
    <t>SH134V02F</t>
  </si>
  <si>
    <t>5038083079205</t>
  </si>
  <si>
    <t>SH134V02P</t>
  </si>
  <si>
    <t>5038083079182</t>
  </si>
  <si>
    <t>SH134V02XF</t>
  </si>
  <si>
    <t>5038083079212</t>
  </si>
  <si>
    <t>SH134V40C</t>
  </si>
  <si>
    <t>5051771538051</t>
  </si>
  <si>
    <t>SH134V40F</t>
  </si>
  <si>
    <t>5051771538082</t>
  </si>
  <si>
    <t>SH134V40P</t>
  </si>
  <si>
    <t>5051771538112</t>
  </si>
  <si>
    <t>SH134V40XF</t>
  </si>
  <si>
    <t>5051771538136</t>
  </si>
  <si>
    <t>SH134V35C</t>
  </si>
  <si>
    <t>5038083888258</t>
  </si>
  <si>
    <t>SH134V35F</t>
  </si>
  <si>
    <t>5038083888265</t>
  </si>
  <si>
    <t>SH134V35P</t>
  </si>
  <si>
    <t>5038083888241</t>
  </si>
  <si>
    <t>SH134V35XF</t>
  </si>
  <si>
    <t>5038083888272</t>
  </si>
  <si>
    <t>SH134V33C</t>
  </si>
  <si>
    <t>5051771327525</t>
  </si>
  <si>
    <t>SH134V33F</t>
  </si>
  <si>
    <t>5051771327518</t>
  </si>
  <si>
    <t>SH134V33P</t>
  </si>
  <si>
    <t>5051771327532</t>
  </si>
  <si>
    <t>SH134V33XF</t>
  </si>
  <si>
    <t>5051771327501</t>
  </si>
  <si>
    <t>SH134V13C</t>
  </si>
  <si>
    <t>5051771538150</t>
  </si>
  <si>
    <t>SH134V13F</t>
  </si>
  <si>
    <t>5051771538181</t>
  </si>
  <si>
    <t>SH134V13P</t>
  </si>
  <si>
    <t>5051771538211</t>
  </si>
  <si>
    <t>SH134V13XF</t>
  </si>
  <si>
    <t>5051771538235</t>
  </si>
  <si>
    <t>SH134V09C</t>
  </si>
  <si>
    <t>5038083079236</t>
  </si>
  <si>
    <t>SH134V09F</t>
  </si>
  <si>
    <t>5038083079243</t>
  </si>
  <si>
    <t>SH134V09P</t>
  </si>
  <si>
    <t>5038083079229</t>
  </si>
  <si>
    <t>SH134V09XF</t>
  </si>
  <si>
    <t>5038083079250</t>
  </si>
  <si>
    <t>SH189801C</t>
  </si>
  <si>
    <t>5051771518923</t>
  </si>
  <si>
    <t>SH189801F</t>
  </si>
  <si>
    <t>5051771518930</t>
  </si>
  <si>
    <t>SH189801P</t>
  </si>
  <si>
    <t>5051771518947</t>
  </si>
  <si>
    <t>SH189801XF</t>
  </si>
  <si>
    <t>5051771520100</t>
  </si>
  <si>
    <t>Skyddsskor</t>
  </si>
  <si>
    <t>SH142L</t>
  </si>
  <si>
    <t xml:space="preserve">Hållbar, vattentät skyddssko med räfflad sula. </t>
  </si>
  <si>
    <t>SH142M</t>
  </si>
  <si>
    <t>SH142S</t>
  </si>
  <si>
    <t>5038083496613</t>
  </si>
  <si>
    <t>SH142XL</t>
  </si>
  <si>
    <t>SH142DL</t>
  </si>
  <si>
    <t>ASSUPP</t>
  </si>
  <si>
    <t>SH142DM</t>
  </si>
  <si>
    <t>SH142DS</t>
  </si>
  <si>
    <t>5051771314716</t>
  </si>
  <si>
    <t>SH142DXL</t>
  </si>
  <si>
    <t>White</t>
  </si>
  <si>
    <t>ROYAL</t>
  </si>
  <si>
    <t>Transport</t>
  </si>
  <si>
    <t>SH184220</t>
  </si>
  <si>
    <t>Transportskydd för svans med lång skyddande påse</t>
  </si>
  <si>
    <t>5051771505381</t>
  </si>
  <si>
    <t>SH184217</t>
  </si>
  <si>
    <t>5051771505398</t>
  </si>
  <si>
    <t>SH184240</t>
  </si>
  <si>
    <t>5051771565330</t>
  </si>
  <si>
    <t>SH184235</t>
  </si>
  <si>
    <t>5051771505404</t>
  </si>
  <si>
    <t>SH184233</t>
  </si>
  <si>
    <t>5051771505411</t>
  </si>
  <si>
    <t>SH184213</t>
  </si>
  <si>
    <t>5051771505428</t>
  </si>
  <si>
    <t>SH183620</t>
  </si>
  <si>
    <t>Transportskydd för svansroten</t>
  </si>
  <si>
    <t>5051771505084</t>
  </si>
  <si>
    <t>SH183614</t>
  </si>
  <si>
    <t>5051771301006</t>
  </si>
  <si>
    <t>SH183640</t>
  </si>
  <si>
    <t>5051771565309</t>
  </si>
  <si>
    <t>SH183635</t>
  </si>
  <si>
    <t>5051771505107</t>
  </si>
  <si>
    <t>SH183633</t>
  </si>
  <si>
    <t>5051771305653</t>
  </si>
  <si>
    <t>SH183613</t>
  </si>
  <si>
    <t>5051771505114</t>
  </si>
  <si>
    <t>Förvaring</t>
  </si>
  <si>
    <t>Longering</t>
  </si>
  <si>
    <t>SH46901C</t>
  </si>
  <si>
    <t>Teddyfodrad longeringsgjord.</t>
  </si>
  <si>
    <t>5051771062143</t>
  </si>
  <si>
    <t>SH46901F</t>
  </si>
  <si>
    <t>5051771062150</t>
  </si>
  <si>
    <t>SH470</t>
  </si>
  <si>
    <t>Onesize</t>
  </si>
  <si>
    <t>5051771583945</t>
  </si>
  <si>
    <t>SH435</t>
  </si>
  <si>
    <t>Praktiskt longeringssystem</t>
  </si>
  <si>
    <t>5051771335391</t>
  </si>
  <si>
    <t>SH423101</t>
  </si>
  <si>
    <t>Longeringslina i mjukt polyester webmaterial. 8m</t>
  </si>
  <si>
    <t>5051771382173</t>
  </si>
  <si>
    <t>SH423118</t>
  </si>
  <si>
    <t>5051771443713</t>
  </si>
  <si>
    <t>SH423129</t>
  </si>
  <si>
    <t>5051771443720</t>
  </si>
  <si>
    <t>SH423157</t>
  </si>
  <si>
    <t>NVY/CAM</t>
  </si>
  <si>
    <t>5051771301617</t>
  </si>
  <si>
    <t>SH423158</t>
  </si>
  <si>
    <t>NVY/PNK</t>
  </si>
  <si>
    <t>5051771301624</t>
  </si>
  <si>
    <t>SH423156</t>
  </si>
  <si>
    <t>5051771301631</t>
  </si>
  <si>
    <t>SH423140</t>
  </si>
  <si>
    <t>5051771443737</t>
  </si>
  <si>
    <t>SH423135</t>
  </si>
  <si>
    <t>5051771443744</t>
  </si>
  <si>
    <t>SH423133</t>
  </si>
  <si>
    <t>5051771443751</t>
  </si>
  <si>
    <t>Tävling</t>
  </si>
  <si>
    <t>SH8083</t>
  </si>
  <si>
    <t>Medicinsk information då detta behövs.</t>
  </si>
  <si>
    <t>CLEAR</t>
  </si>
  <si>
    <t>5051771344638</t>
  </si>
  <si>
    <t>SH8081</t>
  </si>
  <si>
    <t>Nummerhållare i form av en sele.</t>
  </si>
  <si>
    <t>5038083641099</t>
  </si>
  <si>
    <t>SH8082</t>
  </si>
  <si>
    <t xml:space="preserve">Nummerhållare att fästa på tränset. Siffror inkluderat.
</t>
  </si>
  <si>
    <t>5038083522350</t>
  </si>
  <si>
    <t>SH109501</t>
  </si>
  <si>
    <t>5038083051164</t>
  </si>
  <si>
    <t>SH109502</t>
  </si>
  <si>
    <t>5038083051171</t>
  </si>
  <si>
    <t>SH109509</t>
  </si>
  <si>
    <t>5038083051188</t>
  </si>
  <si>
    <t>SH1095W01</t>
  </si>
  <si>
    <t>411m</t>
  </si>
  <si>
    <t>5051771289601</t>
  </si>
  <si>
    <t>SH1095W02</t>
  </si>
  <si>
    <t>5051771289618</t>
  </si>
  <si>
    <t>SH1095W09</t>
  </si>
  <si>
    <t>5051771289625</t>
  </si>
  <si>
    <t>Pink</t>
  </si>
  <si>
    <t>Purple</t>
  </si>
  <si>
    <t>Sadeltillbehör</t>
  </si>
  <si>
    <t>Övrigt</t>
  </si>
  <si>
    <t>SH232</t>
  </si>
  <si>
    <t>Vattentätt sadelöverdrag med hål för stigbyglarna</t>
  </si>
  <si>
    <t>5051771335445</t>
  </si>
  <si>
    <t>SH232D</t>
  </si>
  <si>
    <t>5051771602301</t>
  </si>
  <si>
    <t>Sadelgjord</t>
  </si>
  <si>
    <t>SH49301</t>
  </si>
  <si>
    <t xml:space="preserve">Sadelgjordsförlängare i läder med dubbelelastik. Spännen tillverkat i rostfritt stål.
 </t>
  </si>
  <si>
    <t>ONESIZE (33cm)</t>
  </si>
  <si>
    <t>5051771330020</t>
  </si>
  <si>
    <t>SH49302</t>
  </si>
  <si>
    <t>5051771330044</t>
  </si>
  <si>
    <t>Supafleece</t>
  </si>
  <si>
    <t>SH52330124</t>
  </si>
  <si>
    <t xml:space="preserve">Sadelgjordskydd i mjuk och tät supafleece </t>
  </si>
  <si>
    <t>61cm (24")</t>
  </si>
  <si>
    <t>5051771387437</t>
  </si>
  <si>
    <t>SH52330138</t>
  </si>
  <si>
    <t>96cm (38")</t>
  </si>
  <si>
    <t>5051771387444</t>
  </si>
  <si>
    <t>SH52330224</t>
  </si>
  <si>
    <t>5051771387451</t>
  </si>
  <si>
    <t>SH52330238</t>
  </si>
  <si>
    <t>5051771387468</t>
  </si>
  <si>
    <t>SH52330824</t>
  </si>
  <si>
    <t>NAT</t>
  </si>
  <si>
    <t>5051771421971</t>
  </si>
  <si>
    <t>SH52330838</t>
  </si>
  <si>
    <t>5051771421988</t>
  </si>
  <si>
    <t>SH523401</t>
  </si>
  <si>
    <t xml:space="preserve">Sadelskydd i mjuk och tät supafleece </t>
  </si>
  <si>
    <t>5051771387499</t>
  </si>
  <si>
    <t>SH523402</t>
  </si>
  <si>
    <t>5051771387512</t>
  </si>
  <si>
    <t>SH52400124</t>
  </si>
  <si>
    <t xml:space="preserve">Skydd till rak sadelgjord alt körgjord i mjuk och tät supafleece </t>
  </si>
  <si>
    <t>5051771490359</t>
  </si>
  <si>
    <t>SH52400138</t>
  </si>
  <si>
    <t>5051771490366</t>
  </si>
  <si>
    <t>SH52400224</t>
  </si>
  <si>
    <t>5051771490373</t>
  </si>
  <si>
    <t>SH52400238</t>
  </si>
  <si>
    <t>5051771490380</t>
  </si>
  <si>
    <t>SH52400824</t>
  </si>
  <si>
    <t>5051771490397</t>
  </si>
  <si>
    <t>SH52400838</t>
  </si>
  <si>
    <t>5051771490403</t>
  </si>
  <si>
    <t>SH524201</t>
  </si>
  <si>
    <t xml:space="preserve">Skydd till brösta i mjuk och tät supafleece </t>
  </si>
  <si>
    <t>5051771506081</t>
  </si>
  <si>
    <t>SH524202</t>
  </si>
  <si>
    <t>5051771506098</t>
  </si>
  <si>
    <t>SH524208</t>
  </si>
  <si>
    <t>5051771506104</t>
  </si>
  <si>
    <t>SH524301</t>
  </si>
  <si>
    <t xml:space="preserve">Nosskydd i mjuk och tät supafleece </t>
  </si>
  <si>
    <t>5051771506111</t>
  </si>
  <si>
    <t>SH524302</t>
  </si>
  <si>
    <t>5051771506128</t>
  </si>
  <si>
    <t>SH524308</t>
  </si>
  <si>
    <t>5051771506135</t>
  </si>
  <si>
    <t>SH524501</t>
  </si>
  <si>
    <t xml:space="preserve">Skydd till käken i mjuk och tät supafleece </t>
  </si>
  <si>
    <t>5051771565446</t>
  </si>
  <si>
    <t>SH524502</t>
  </si>
  <si>
    <t>5051771573403</t>
  </si>
  <si>
    <t>SH524508</t>
  </si>
  <si>
    <t>5051771573410</t>
  </si>
  <si>
    <t>Paddar</t>
  </si>
  <si>
    <t>SH264C</t>
  </si>
  <si>
    <t>CONTOUR</t>
  </si>
  <si>
    <t>5051771286044</t>
  </si>
  <si>
    <t>5051771573335</t>
  </si>
  <si>
    <t>5051771573373</t>
  </si>
  <si>
    <t>Gräsreducerare</t>
  </si>
  <si>
    <t>SH495NFC</t>
  </si>
  <si>
    <t>Ergonomisk gräsreducerare med teddylining. Avlastande skydd över nacke och ganascher.</t>
  </si>
  <si>
    <t>5051771338606</t>
  </si>
  <si>
    <t>SH495NFF</t>
  </si>
  <si>
    <t>5051771338613</t>
  </si>
  <si>
    <t>SH495NFP</t>
  </si>
  <si>
    <t>5051771338620</t>
  </si>
  <si>
    <t>SH495NFSP</t>
  </si>
  <si>
    <t>5051771338637</t>
  </si>
  <si>
    <t>SH495NFXF</t>
  </si>
  <si>
    <t>5051771359199</t>
  </si>
  <si>
    <t>SH495NC</t>
  </si>
  <si>
    <t>Ergonomisk gräsreducerare. Avlastande skydd över nacke och ganascher.</t>
  </si>
  <si>
    <t>5038083507104</t>
  </si>
  <si>
    <t>SH495NF</t>
  </si>
  <si>
    <t>5038083507111</t>
  </si>
  <si>
    <t>SH495NP</t>
  </si>
  <si>
    <t>5038083507098</t>
  </si>
  <si>
    <t>SH495NSP</t>
  </si>
  <si>
    <t>5051771338682</t>
  </si>
  <si>
    <t>SH495NXF</t>
  </si>
  <si>
    <t>5051771359175</t>
  </si>
  <si>
    <t>Träningstillbehör</t>
  </si>
  <si>
    <t>SH447G03</t>
  </si>
  <si>
    <t>3/4</t>
  </si>
  <si>
    <t>5038083260276</t>
  </si>
  <si>
    <t>SH425001</t>
  </si>
  <si>
    <t>Hjälptygel för envist betande ponnyer</t>
  </si>
  <si>
    <t>5051771517339</t>
  </si>
  <si>
    <t>SH38603</t>
  </si>
  <si>
    <t>Hjälpandtag att fästa framför sadeln</t>
  </si>
  <si>
    <t>5051771347097</t>
  </si>
  <si>
    <t>Bett</t>
  </si>
  <si>
    <t>Blue Sweet Iron</t>
  </si>
  <si>
    <t>SH6357115</t>
  </si>
  <si>
    <t>Bett i rostfritt stål med Blue Sweet Iron mundel. Detta bett ligger mycket stabilt i hästens mun. Mittdelen skapar rum för tungan och avlastar för tryck.</t>
  </si>
  <si>
    <t>BLUESWT</t>
  </si>
  <si>
    <t>5051771404806</t>
  </si>
  <si>
    <t>SH6357125</t>
  </si>
  <si>
    <t>5051771404813</t>
  </si>
  <si>
    <t>SH6357140</t>
  </si>
  <si>
    <t>5051771404820</t>
  </si>
  <si>
    <t>SH6356115</t>
  </si>
  <si>
    <t>Bett i rostfritt stål med Blue Sweet Iron mundel. Detta bett skapar en mild hävstång och ger mer kontroll, främjar hästens form, huvudets position och lyhördhet. De lösa mässingsskivorna i mitten kan hjälpa till att sysselsätta en rastlös häst.</t>
  </si>
  <si>
    <t>5051771404776</t>
  </si>
  <si>
    <t>SH6356125</t>
  </si>
  <si>
    <t>5051771404783</t>
  </si>
  <si>
    <t>SH6356140</t>
  </si>
  <si>
    <t>5051771404790</t>
  </si>
  <si>
    <t>SH5213115</t>
  </si>
  <si>
    <t>Bett i rostfritt stål med Blue Sweet Iron mundel.Den lösa ringen kan motverka fixering och att hästens hänger på bettet då bettet har mycket mer rörelse än ett fast bett. Den formade mittdelen ger ett jämt tryck och uppmanar förstärkt kontakt.</t>
  </si>
  <si>
    <t>5051771404684</t>
  </si>
  <si>
    <t>SH5213125</t>
  </si>
  <si>
    <t>5051771404691</t>
  </si>
  <si>
    <t>SH5213140</t>
  </si>
  <si>
    <t>5051771404707</t>
  </si>
  <si>
    <t>SH6358115</t>
  </si>
  <si>
    <t>5051771404653</t>
  </si>
  <si>
    <t>SH6358125</t>
  </si>
  <si>
    <t>5051771404660</t>
  </si>
  <si>
    <t>SH6358140</t>
  </si>
  <si>
    <t>5051771404677</t>
  </si>
  <si>
    <t>SH6339115</t>
  </si>
  <si>
    <t>Bett i rostfritt stål med Blue Sweet Iron mundel. Kombinerar tryck och hävstång, för en mild gag-effekt. De lösa mässingsskivorna i mitten kan hjälpa till att sysselsätta en rastlös häst.</t>
  </si>
  <si>
    <t>5051771404608</t>
  </si>
  <si>
    <t>SH6339125</t>
  </si>
  <si>
    <t>5051771404615</t>
  </si>
  <si>
    <t>SH6339140</t>
  </si>
  <si>
    <t>5051771404622</t>
  </si>
  <si>
    <t>SH5212115</t>
  </si>
  <si>
    <t>Bett i rostfritt stål med Blue Sweet Iron mundel. De två ringarna möjliggör anpassat tryck och hävstång på munstycket. Den anatomiska dubbelleden fördelar trycket över både tungan och munnen samt uppmuntrar kontakten med munnen.</t>
  </si>
  <si>
    <t>5051771404547</t>
  </si>
  <si>
    <t>SH5212125</t>
  </si>
  <si>
    <t>5051771404554</t>
  </si>
  <si>
    <t>SH5212140</t>
  </si>
  <si>
    <t>5051771404561</t>
  </si>
  <si>
    <t>Bettillbehör</t>
  </si>
  <si>
    <t>SH505001</t>
  </si>
  <si>
    <t>5051771584119</t>
  </si>
  <si>
    <t>SH505002</t>
  </si>
  <si>
    <t>5051771584126</t>
  </si>
  <si>
    <t>SH337C50</t>
  </si>
  <si>
    <t>BRASS</t>
  </si>
  <si>
    <t>SINGLE</t>
  </si>
  <si>
    <t>5051771334523</t>
  </si>
  <si>
    <t>SH337C49</t>
  </si>
  <si>
    <t>Stain</t>
  </si>
  <si>
    <t>5051771334530</t>
  </si>
  <si>
    <t>Grimmor</t>
  </si>
  <si>
    <t>Lädergrimma</t>
  </si>
  <si>
    <t>SH415001C</t>
  </si>
  <si>
    <t>Fin lädergrimma i dubbelsytt läder med stickning. Ställbar nos- och nackdel. Mässingsspännen.</t>
  </si>
  <si>
    <t>5038083256071</t>
  </si>
  <si>
    <t>SH415001F</t>
  </si>
  <si>
    <t>5038083256088</t>
  </si>
  <si>
    <t>SH415001XF</t>
  </si>
  <si>
    <t>5051771386201</t>
  </si>
  <si>
    <t>SH415002C</t>
  </si>
  <si>
    <t>5038083256040</t>
  </si>
  <si>
    <t>SH415002F</t>
  </si>
  <si>
    <t>5038083256057</t>
  </si>
  <si>
    <t>SH415002XF</t>
  </si>
  <si>
    <t>5051771386218</t>
  </si>
  <si>
    <t>Grimskaft</t>
  </si>
  <si>
    <t>Läder</t>
  </si>
  <si>
    <t>SH407A01</t>
  </si>
  <si>
    <t>Lädergrimskaft med kedja.</t>
  </si>
  <si>
    <t>5038083252882</t>
  </si>
  <si>
    <t>SH407A02</t>
  </si>
  <si>
    <t>5038083252875</t>
  </si>
  <si>
    <t>SH649</t>
  </si>
  <si>
    <t>Kedja till träns för att kunna koppla på grimskaft.</t>
  </si>
  <si>
    <t>BRSPLT</t>
  </si>
  <si>
    <t>5038083292413</t>
  </si>
  <si>
    <t>SH65218</t>
  </si>
  <si>
    <t>Kedja till grimskaft.</t>
  </si>
  <si>
    <t>45cm 18")</t>
  </si>
  <si>
    <t>5038083294813</t>
  </si>
  <si>
    <t>SH65224</t>
  </si>
  <si>
    <t>60cm (24")</t>
  </si>
  <si>
    <t>5038083294820</t>
  </si>
  <si>
    <t>Nylon</t>
  </si>
  <si>
    <t>SH38101</t>
  </si>
  <si>
    <t>Fölgrimma med många inspänningsmöjligheter.</t>
  </si>
  <si>
    <t>FOAL</t>
  </si>
  <si>
    <t>5038083248670</t>
  </si>
  <si>
    <t>SH38113</t>
  </si>
  <si>
    <t>5038083248717</t>
  </si>
  <si>
    <t>SH38119</t>
  </si>
  <si>
    <t>5038083248700</t>
  </si>
  <si>
    <t>SH42101</t>
  </si>
  <si>
    <t>5051771397825</t>
  </si>
  <si>
    <t>SH42118</t>
  </si>
  <si>
    <t>5051771443669</t>
  </si>
  <si>
    <t>SH42129</t>
  </si>
  <si>
    <t>5051771443676</t>
  </si>
  <si>
    <t>SH42157</t>
  </si>
  <si>
    <t>5051771483054</t>
  </si>
  <si>
    <t>SH42158</t>
  </si>
  <si>
    <t>5051771483061</t>
  </si>
  <si>
    <t>SH42156</t>
  </si>
  <si>
    <t>5051771483078</t>
  </si>
  <si>
    <t>SH42140</t>
  </si>
  <si>
    <t>5051771443683</t>
  </si>
  <si>
    <t>SH42135</t>
  </si>
  <si>
    <t>5051771443690</t>
  </si>
  <si>
    <t>SH42133</t>
  </si>
  <si>
    <t>5051771443706</t>
  </si>
  <si>
    <t>SH40601</t>
  </si>
  <si>
    <t>Prisvärt grimskaft i bomull.</t>
  </si>
  <si>
    <t>5051771188744</t>
  </si>
  <si>
    <t>SH40629</t>
  </si>
  <si>
    <t>5051771499567</t>
  </si>
  <si>
    <t>SH40617</t>
  </si>
  <si>
    <t>5051771188751</t>
  </si>
  <si>
    <t>SH40640</t>
  </si>
  <si>
    <t>5051771499574</t>
  </si>
  <si>
    <t>SH40635</t>
  </si>
  <si>
    <t>5051771188768</t>
  </si>
  <si>
    <t>SH40633</t>
  </si>
  <si>
    <t>5051771270524</t>
  </si>
  <si>
    <t>SH40613</t>
  </si>
  <si>
    <t>5051771188775</t>
  </si>
  <si>
    <t>SH40623</t>
  </si>
  <si>
    <t>SKY</t>
  </si>
  <si>
    <t>5051771270531</t>
  </si>
  <si>
    <t>Borstar &amp; rykttillbehör</t>
  </si>
  <si>
    <t>SH108901</t>
  </si>
  <si>
    <t>Magisk piggborste</t>
  </si>
  <si>
    <t>5051771439280</t>
  </si>
  <si>
    <t>SH108918</t>
  </si>
  <si>
    <t>5051771441290</t>
  </si>
  <si>
    <t>SH108935</t>
  </si>
  <si>
    <t>5051771439297</t>
  </si>
  <si>
    <t>SH108933</t>
  </si>
  <si>
    <t>5051771439303</t>
  </si>
  <si>
    <t>SH108913</t>
  </si>
  <si>
    <t>5051771439310</t>
  </si>
  <si>
    <t>SH1097</t>
  </si>
  <si>
    <t>Praktisk ihopfällbar hovkrats att ha med sig i fickan på ridturen.</t>
  </si>
  <si>
    <t>5038083051256</t>
  </si>
  <si>
    <t>SH1061</t>
  </si>
  <si>
    <t>Ryktblock att använda vid pälsfällning</t>
  </si>
  <si>
    <t>5038083826366</t>
  </si>
  <si>
    <t>SH1305</t>
  </si>
  <si>
    <t>Superpraktisk flugäggskniv. Vinklingen och änden på den trubbiga kniven gör det lätt att följa senor och ben.</t>
  </si>
  <si>
    <t>5038083072589</t>
  </si>
  <si>
    <t>Blue</t>
  </si>
  <si>
    <t>SH1191A</t>
  </si>
  <si>
    <t>Hålslagare till läder.</t>
  </si>
  <si>
    <t>5038083569720</t>
  </si>
  <si>
    <t>SH109401</t>
  </si>
  <si>
    <t>Hovkrats med borste</t>
  </si>
  <si>
    <t>5051771372419</t>
  </si>
  <si>
    <t>SH109418</t>
  </si>
  <si>
    <t>5051771372426</t>
  </si>
  <si>
    <t>SH109430</t>
  </si>
  <si>
    <t>LIMEGRN</t>
  </si>
  <si>
    <t>5051771502205</t>
  </si>
  <si>
    <t>SH109440</t>
  </si>
  <si>
    <t>5051771502212</t>
  </si>
  <si>
    <t>SH109435</t>
  </si>
  <si>
    <t>5051771372433</t>
  </si>
  <si>
    <t>SH109433</t>
  </si>
  <si>
    <t>5051771372440</t>
  </si>
  <si>
    <t>SH109413</t>
  </si>
  <si>
    <t>5051771372457</t>
  </si>
  <si>
    <t>SH1142A01</t>
  </si>
  <si>
    <t>Borste och burk till olja</t>
  </si>
  <si>
    <t>5051771327808</t>
  </si>
  <si>
    <t>SH1142A18</t>
  </si>
  <si>
    <t>5051771357423</t>
  </si>
  <si>
    <t>SH1142A30</t>
  </si>
  <si>
    <t>5051771502243</t>
  </si>
  <si>
    <t>SH1142A40</t>
  </si>
  <si>
    <t>5051771502250</t>
  </si>
  <si>
    <t>SH1142A35</t>
  </si>
  <si>
    <t>5051771327860</t>
  </si>
  <si>
    <t>SH1142A33</t>
  </si>
  <si>
    <t>5051771327891</t>
  </si>
  <si>
    <t>SH1142A13</t>
  </si>
  <si>
    <t>5051771327921</t>
  </si>
  <si>
    <t>SH109601</t>
  </si>
  <si>
    <t>Traditionell prisvärd hovkrats</t>
  </si>
  <si>
    <t>5051771278032</t>
  </si>
  <si>
    <t>SH109618</t>
  </si>
  <si>
    <t>5038083051195</t>
  </si>
  <si>
    <t>SH109630</t>
  </si>
  <si>
    <t>5051771502229</t>
  </si>
  <si>
    <t>SH109640</t>
  </si>
  <si>
    <t>5051771502236</t>
  </si>
  <si>
    <t>SH109635</t>
  </si>
  <si>
    <t>5051771372402</t>
  </si>
  <si>
    <t>SH109633</t>
  </si>
  <si>
    <t>5038083051232</t>
  </si>
  <si>
    <t>SH109613</t>
  </si>
  <si>
    <t>5038083051201</t>
  </si>
  <si>
    <t>SH1130</t>
  </si>
  <si>
    <t>Traditionell manborste</t>
  </si>
  <si>
    <t>5038083887350</t>
  </si>
  <si>
    <t>SH148721</t>
  </si>
  <si>
    <t>Spetsig hovkrats</t>
  </si>
  <si>
    <t>5051771347004</t>
  </si>
  <si>
    <t>SH148736</t>
  </si>
  <si>
    <t>B.PINK</t>
  </si>
  <si>
    <t>5051771347011</t>
  </si>
  <si>
    <t>SH148730</t>
  </si>
  <si>
    <t>5051771389882</t>
  </si>
  <si>
    <t>SH148740</t>
  </si>
  <si>
    <t>5051771482033</t>
  </si>
  <si>
    <t>SH148221</t>
  </si>
  <si>
    <t>Rotborste</t>
  </si>
  <si>
    <t>5051771346922</t>
  </si>
  <si>
    <t>SH148236</t>
  </si>
  <si>
    <t>5051771346939</t>
  </si>
  <si>
    <t>SH148230</t>
  </si>
  <si>
    <t>5051771389844</t>
  </si>
  <si>
    <t>SH148240</t>
  </si>
  <si>
    <t>5051771481982</t>
  </si>
  <si>
    <t xml:space="preserve">SH136621 </t>
  </si>
  <si>
    <t>Oumbärlig man- och svansborste</t>
  </si>
  <si>
    <t>5051771347042</t>
  </si>
  <si>
    <t>SH136636</t>
  </si>
  <si>
    <t>5051771347059</t>
  </si>
  <si>
    <t>SH136630</t>
  </si>
  <si>
    <t>5051771389660</t>
  </si>
  <si>
    <t>SH136640</t>
  </si>
  <si>
    <t>5051771481838</t>
  </si>
  <si>
    <t>SH148521</t>
  </si>
  <si>
    <t>5051771346960</t>
  </si>
  <si>
    <t>SH148536</t>
  </si>
  <si>
    <t>5051771346977</t>
  </si>
  <si>
    <t>SH148530</t>
  </si>
  <si>
    <t>5051771389868</t>
  </si>
  <si>
    <t>SH148540</t>
  </si>
  <si>
    <t>5051771482019</t>
  </si>
  <si>
    <t>SH149021</t>
  </si>
  <si>
    <t>5051771347028</t>
  </si>
  <si>
    <t>SH149036</t>
  </si>
  <si>
    <t>5051771347035</t>
  </si>
  <si>
    <t>SH149030</t>
  </si>
  <si>
    <t>5051771389899</t>
  </si>
  <si>
    <t>SH149040</t>
  </si>
  <si>
    <t>5051771482040</t>
  </si>
  <si>
    <t>SH148621</t>
  </si>
  <si>
    <t>5051771346984</t>
  </si>
  <si>
    <t>SH148636</t>
  </si>
  <si>
    <t>5051771346991</t>
  </si>
  <si>
    <t>SH148630</t>
  </si>
  <si>
    <t>5051771389875</t>
  </si>
  <si>
    <t>SH148640</t>
  </si>
  <si>
    <t>5051771482026</t>
  </si>
  <si>
    <t>SH139721</t>
  </si>
  <si>
    <t>5051771346847</t>
  </si>
  <si>
    <t>SH139736</t>
  </si>
  <si>
    <t>5051771346854</t>
  </si>
  <si>
    <t>SH139730</t>
  </si>
  <si>
    <t>5051771389806</t>
  </si>
  <si>
    <t>SH139740</t>
  </si>
  <si>
    <t>5051771481869</t>
  </si>
  <si>
    <t>SH139821</t>
  </si>
  <si>
    <t>5051771346861</t>
  </si>
  <si>
    <t>SH139836</t>
  </si>
  <si>
    <t>5051771346878</t>
  </si>
  <si>
    <t>5051771389813</t>
  </si>
  <si>
    <t>SH139840</t>
  </si>
  <si>
    <t>5051771481890</t>
  </si>
  <si>
    <t>SH137921</t>
  </si>
  <si>
    <t>5051771346823</t>
  </si>
  <si>
    <t>SH137936</t>
  </si>
  <si>
    <t>5051771346830</t>
  </si>
  <si>
    <t>SH137930</t>
  </si>
  <si>
    <t>5051771389790</t>
  </si>
  <si>
    <t>SH137940</t>
  </si>
  <si>
    <t>5051771481845</t>
  </si>
  <si>
    <t xml:space="preserve">Stall </t>
  </si>
  <si>
    <t>Stallutrustning</t>
  </si>
  <si>
    <t>Hönät</t>
  </si>
  <si>
    <t>SH1027</t>
  </si>
  <si>
    <t>Höpåse med utskuret hål för att reducera spill. Stark, hållbar och enkel att fylla.</t>
  </si>
  <si>
    <t>5038083452145</t>
  </si>
  <si>
    <t>SH991A</t>
  </si>
  <si>
    <t>METAL</t>
  </si>
  <si>
    <t>5038083376144</t>
  </si>
  <si>
    <t>SH960</t>
  </si>
  <si>
    <t>Idealiskt för stallkedjor eller andra stalltillbehör</t>
  </si>
  <si>
    <t>5038083366886</t>
  </si>
  <si>
    <t>SH997</t>
  </si>
  <si>
    <t>5051771359908</t>
  </si>
  <si>
    <t>SH1025206</t>
  </si>
  <si>
    <t>Extra starkt och hållbart hönät för hö eller hösilage. Ringar i botten och toppen gör det enkelt att fylla och sluta påsen. 5,5cm maskor.</t>
  </si>
  <si>
    <t>BLUE/ORANGE</t>
  </si>
  <si>
    <t>5051771505060</t>
  </si>
  <si>
    <t>SH102590</t>
  </si>
  <si>
    <t>NAVY/B BLUE</t>
  </si>
  <si>
    <t>5051771300917</t>
  </si>
  <si>
    <t>SH102556</t>
  </si>
  <si>
    <t>NAVY/RED</t>
  </si>
  <si>
    <t>5051771289991</t>
  </si>
  <si>
    <t>SH102581</t>
  </si>
  <si>
    <t>PURPLE/PINK</t>
  </si>
  <si>
    <t>5051771382401</t>
  </si>
  <si>
    <t>SH102401L</t>
  </si>
  <si>
    <t>Hållbart hönät för hö eller hösilage. 5cm maskor</t>
  </si>
  <si>
    <t>5038083048317</t>
  </si>
  <si>
    <t>SH102418L</t>
  </si>
  <si>
    <t>5038083048294</t>
  </si>
  <si>
    <t>SH102429L</t>
  </si>
  <si>
    <t>5038083048324</t>
  </si>
  <si>
    <t>SH102440L</t>
  </si>
  <si>
    <t>5051771502465</t>
  </si>
  <si>
    <t>SH102435L</t>
  </si>
  <si>
    <t>5038083616103</t>
  </si>
  <si>
    <t>SH102433L</t>
  </si>
  <si>
    <t>5051771382388</t>
  </si>
  <si>
    <t>SH102413L</t>
  </si>
  <si>
    <t>5038083048300</t>
  </si>
  <si>
    <t>SH102420L</t>
  </si>
  <si>
    <t>B BLUE</t>
  </si>
  <si>
    <t>5038083553453</t>
  </si>
  <si>
    <t>SH102263L</t>
  </si>
  <si>
    <t xml:space="preserve">Hållbart hönät för hö eller hösilage. Maskor tillräckligt små för att kunna använda som ett ”slowfeeding” nät. 4,5 cm maskor
</t>
  </si>
  <si>
    <t>BLACK/RED</t>
  </si>
  <si>
    <t>5038083596405</t>
  </si>
  <si>
    <t>SH102262S</t>
  </si>
  <si>
    <t>BLACK/BLUE</t>
  </si>
  <si>
    <t>5038083574205</t>
  </si>
  <si>
    <t>SH99601</t>
  </si>
  <si>
    <t>130cm</t>
  </si>
  <si>
    <t>5038083376281</t>
  </si>
  <si>
    <t>SH99618</t>
  </si>
  <si>
    <t>5051771349534</t>
  </si>
  <si>
    <t>SH99635</t>
  </si>
  <si>
    <t>5051771323190</t>
  </si>
  <si>
    <t>SH99613</t>
  </si>
  <si>
    <t>5038083376304</t>
  </si>
  <si>
    <t>SH397B01</t>
  </si>
  <si>
    <t>5051771438016</t>
  </si>
  <si>
    <t>SH397B18</t>
  </si>
  <si>
    <t>5051771439273</t>
  </si>
  <si>
    <t>SH397B29</t>
  </si>
  <si>
    <t>5051771552699</t>
  </si>
  <si>
    <t>SH397B40</t>
  </si>
  <si>
    <t>5051771552705</t>
  </si>
  <si>
    <t>SH397B35</t>
  </si>
  <si>
    <t>5051771439242</t>
  </si>
  <si>
    <t>SH397B33</t>
  </si>
  <si>
    <t>5051771439259</t>
  </si>
  <si>
    <t>SH397B13</t>
  </si>
  <si>
    <t>5051771439266</t>
  </si>
  <si>
    <t>SH39601</t>
  </si>
  <si>
    <t>5051771447070</t>
  </si>
  <si>
    <t>SH39618</t>
  </si>
  <si>
    <t>5051771565316</t>
  </si>
  <si>
    <t>SH39629</t>
  </si>
  <si>
    <t>5051771447087</t>
  </si>
  <si>
    <t>SH39640</t>
  </si>
  <si>
    <t>SH39635</t>
  </si>
  <si>
    <t>5051771447094</t>
  </si>
  <si>
    <t>SH39633</t>
  </si>
  <si>
    <t>5051771447100</t>
  </si>
  <si>
    <t>SH99401</t>
  </si>
  <si>
    <t>Stallbetjänt till stallet, hagen och gårdsplanen.</t>
  </si>
  <si>
    <t>5038083376236</t>
  </si>
  <si>
    <t>SH99418</t>
  </si>
  <si>
    <t>5051771335254</t>
  </si>
  <si>
    <t>SH99435</t>
  </si>
  <si>
    <t>5051771335285</t>
  </si>
  <si>
    <t>SH99433</t>
  </si>
  <si>
    <t>5051771134048</t>
  </si>
  <si>
    <t>SH5251</t>
  </si>
  <si>
    <t>5038083458451</t>
  </si>
  <si>
    <t>SH97601</t>
  </si>
  <si>
    <t>Tränshängare till stallet.</t>
  </si>
  <si>
    <t>5038083369733</t>
  </si>
  <si>
    <t>SH97618</t>
  </si>
  <si>
    <t>5038083369757</t>
  </si>
  <si>
    <t>SH97635</t>
  </si>
  <si>
    <t>5038083601130</t>
  </si>
  <si>
    <t>SH97633</t>
  </si>
  <si>
    <t>5051771133935</t>
  </si>
  <si>
    <t>SH105501</t>
  </si>
  <si>
    <t>Små krokar till stallet</t>
  </si>
  <si>
    <t>5038083048768</t>
  </si>
  <si>
    <t>SH105518</t>
  </si>
  <si>
    <t>5051771134529</t>
  </si>
  <si>
    <t>SH105535</t>
  </si>
  <si>
    <t>5051771134505</t>
  </si>
  <si>
    <t>SH105533</t>
  </si>
  <si>
    <t>5051771134499</t>
  </si>
  <si>
    <t>SH98101</t>
  </si>
  <si>
    <t>Multihängare till stallet.</t>
  </si>
  <si>
    <t>5038083370364</t>
  </si>
  <si>
    <t>SH98118</t>
  </si>
  <si>
    <t>5051771385693</t>
  </si>
  <si>
    <t>SH98135</t>
  </si>
  <si>
    <t>5051771134031</t>
  </si>
  <si>
    <t>SH98133</t>
  </si>
  <si>
    <t>5051771134024</t>
  </si>
  <si>
    <t>SH95501</t>
  </si>
  <si>
    <t>5038083362048</t>
  </si>
  <si>
    <t>SH95518</t>
  </si>
  <si>
    <t>5038083533974</t>
  </si>
  <si>
    <t>SH95535</t>
  </si>
  <si>
    <t>5051771133836</t>
  </si>
  <si>
    <t>SH95533</t>
  </si>
  <si>
    <t>5051771133829</t>
  </si>
  <si>
    <t>SH97901</t>
  </si>
  <si>
    <t>Upphängning för täcken med praktiska krokar.</t>
  </si>
  <si>
    <t>5051771133980</t>
  </si>
  <si>
    <t>SH97918</t>
  </si>
  <si>
    <t>5051771344386</t>
  </si>
  <si>
    <t>SH97935</t>
  </si>
  <si>
    <t>5051771133997</t>
  </si>
  <si>
    <t>SH97933</t>
  </si>
  <si>
    <t>5051771134000</t>
  </si>
  <si>
    <t>SH978C01</t>
  </si>
  <si>
    <t xml:space="preserve">Sadelhängare med avtagbara ben. Stadig konstruktion
</t>
  </si>
  <si>
    <t>5038083537910</t>
  </si>
  <si>
    <t>SH978C35</t>
  </si>
  <si>
    <t>5051771133966</t>
  </si>
  <si>
    <t>SH978C33</t>
  </si>
  <si>
    <t>5051771133942</t>
  </si>
  <si>
    <t>SH978C13</t>
  </si>
  <si>
    <t>5051771384955</t>
  </si>
  <si>
    <t>SH97501</t>
  </si>
  <si>
    <t>Sadelhängare till stallet. Stadig konstruktion.</t>
  </si>
  <si>
    <t>5038083369665</t>
  </si>
  <si>
    <t>SH97518</t>
  </si>
  <si>
    <t>5038083369689</t>
  </si>
  <si>
    <t>SH97535</t>
  </si>
  <si>
    <t>5038083601116</t>
  </si>
  <si>
    <t>Halsband</t>
  </si>
  <si>
    <t>SH6632L</t>
  </si>
  <si>
    <t>Hundhalsband. Yttertyg i tweed, brunt läder på insidan.</t>
  </si>
  <si>
    <t>Tweed/läder</t>
  </si>
  <si>
    <t>5051771631912</t>
  </si>
  <si>
    <t>SH6632M</t>
  </si>
  <si>
    <t>5051771631929</t>
  </si>
  <si>
    <t>SH6632S</t>
  </si>
  <si>
    <t>5051771631936</t>
  </si>
  <si>
    <t>SH6632XS</t>
  </si>
  <si>
    <t>5051771631950</t>
  </si>
  <si>
    <t>SH6632XXS</t>
  </si>
  <si>
    <t>5051771631974</t>
  </si>
  <si>
    <t>Koppel</t>
  </si>
  <si>
    <t>SH6633110</t>
  </si>
  <si>
    <t>110cm</t>
  </si>
  <si>
    <t>5051771631981</t>
  </si>
  <si>
    <t>Hundtäcken</t>
  </si>
  <si>
    <t>SH6890L</t>
  </si>
  <si>
    <t>5051771630687</t>
  </si>
  <si>
    <t>SH6890M</t>
  </si>
  <si>
    <t>5051771630694</t>
  </si>
  <si>
    <t>SH6890S</t>
  </si>
  <si>
    <t>5051771630700</t>
  </si>
  <si>
    <t>SH6890XS</t>
  </si>
  <si>
    <t>5051771630724</t>
  </si>
  <si>
    <t>SH6890XXS</t>
  </si>
  <si>
    <t>5051771630748</t>
  </si>
  <si>
    <t>SH6890XXXS</t>
  </si>
  <si>
    <t>XXXS</t>
  </si>
  <si>
    <t>5051771630755</t>
  </si>
  <si>
    <t>SH663401M</t>
  </si>
  <si>
    <t>Flätat hundhalsband.</t>
  </si>
  <si>
    <t>5051771631165</t>
  </si>
  <si>
    <t>SH663401S</t>
  </si>
  <si>
    <t>5051771631172</t>
  </si>
  <si>
    <t>SH663401XS</t>
  </si>
  <si>
    <t>5051771631196</t>
  </si>
  <si>
    <t>SH663401XXS</t>
  </si>
  <si>
    <t>5051771631219</t>
  </si>
  <si>
    <t>SH663402M</t>
  </si>
  <si>
    <t>SH663402S</t>
  </si>
  <si>
    <t>5051771631240</t>
  </si>
  <si>
    <t>SH663402XS</t>
  </si>
  <si>
    <t>5051771631264</t>
  </si>
  <si>
    <t>SH663402XXS</t>
  </si>
  <si>
    <t>5051771631288</t>
  </si>
  <si>
    <t>SH6634192M</t>
  </si>
  <si>
    <t>TAN</t>
  </si>
  <si>
    <t>5051771631301</t>
  </si>
  <si>
    <t>SH6634192S</t>
  </si>
  <si>
    <t>5051771631318</t>
  </si>
  <si>
    <t>SH6634192XS</t>
  </si>
  <si>
    <t>5051771631332</t>
  </si>
  <si>
    <t>SH6634192XXS</t>
  </si>
  <si>
    <t>5051771631356</t>
  </si>
  <si>
    <t>SH663501110</t>
  </si>
  <si>
    <t>Flätat läderkoppel</t>
  </si>
  <si>
    <t>5051771631363</t>
  </si>
  <si>
    <t>SH663502110</t>
  </si>
  <si>
    <t>5051771631370</t>
  </si>
  <si>
    <t>SH6635192110</t>
  </si>
  <si>
    <t>5051771631387</t>
  </si>
  <si>
    <t>SH689301L</t>
  </si>
  <si>
    <t>Läderhalsband.</t>
  </si>
  <si>
    <t>5051771585390</t>
  </si>
  <si>
    <t>SH689301M</t>
  </si>
  <si>
    <t>5051771585406</t>
  </si>
  <si>
    <t>SH689301S</t>
  </si>
  <si>
    <t>5051771585413</t>
  </si>
  <si>
    <t>SH689301XL</t>
  </si>
  <si>
    <t>5051771585420</t>
  </si>
  <si>
    <t>SH689301XS</t>
  </si>
  <si>
    <t>5051771585437</t>
  </si>
  <si>
    <t>SH689301XXS</t>
  </si>
  <si>
    <t>5051771585451</t>
  </si>
  <si>
    <t>SH689301XXXS</t>
  </si>
  <si>
    <t>5051771585468</t>
  </si>
  <si>
    <t>SH689302L</t>
  </si>
  <si>
    <t>5051771585475</t>
  </si>
  <si>
    <t>SH689302M</t>
  </si>
  <si>
    <t>5051771585482</t>
  </si>
  <si>
    <t>SH689302S</t>
  </si>
  <si>
    <t>5051771585499</t>
  </si>
  <si>
    <t>SH689302XL</t>
  </si>
  <si>
    <t>5051771585505</t>
  </si>
  <si>
    <t>SH689302XS</t>
  </si>
  <si>
    <t>5051771585512</t>
  </si>
  <si>
    <t>SH689302XXS</t>
  </si>
  <si>
    <t>5051771585536</t>
  </si>
  <si>
    <t>SH689302XXXS</t>
  </si>
  <si>
    <t>5051771585543</t>
  </si>
  <si>
    <t>SH6893192L</t>
  </si>
  <si>
    <t>5051771585550</t>
  </si>
  <si>
    <t>SH6893192M</t>
  </si>
  <si>
    <t>5051771585567</t>
  </si>
  <si>
    <t>SH6893192S</t>
  </si>
  <si>
    <t>5051771585574</t>
  </si>
  <si>
    <t>SH6893192XL</t>
  </si>
  <si>
    <t>5051771585581</t>
  </si>
  <si>
    <t>SH6893192XS</t>
  </si>
  <si>
    <t>5051771585598</t>
  </si>
  <si>
    <t>SH6893192XXS</t>
  </si>
  <si>
    <t>5051771585611</t>
  </si>
  <si>
    <t>SH6893192XXXS</t>
  </si>
  <si>
    <t>5051771585628</t>
  </si>
  <si>
    <t>SH689401M</t>
  </si>
  <si>
    <t>Läderkoppel</t>
  </si>
  <si>
    <t>5051771585659</t>
  </si>
  <si>
    <t>SH689402M</t>
  </si>
  <si>
    <t>5051771585680</t>
  </si>
  <si>
    <t>SH6894192M</t>
  </si>
  <si>
    <t>5051771585710</t>
  </si>
  <si>
    <t>Tyglar</t>
  </si>
  <si>
    <t>SH504801</t>
  </si>
  <si>
    <t>5051771584096</t>
  </si>
  <si>
    <t>SH504802</t>
  </si>
  <si>
    <t>5051771584102</t>
  </si>
  <si>
    <t>Black</t>
  </si>
  <si>
    <t>Navy</t>
  </si>
  <si>
    <t>Kategori</t>
  </si>
  <si>
    <t>Underkategori</t>
  </si>
  <si>
    <t>Subkategori</t>
  </si>
  <si>
    <t>RyttarComp art.nr</t>
  </si>
  <si>
    <t>Produktnamn</t>
  </si>
  <si>
    <t xml:space="preserve">Beskrivning </t>
  </si>
  <si>
    <t>Storlek</t>
  </si>
  <si>
    <t>Svart</t>
  </si>
  <si>
    <t>Tvättprodukter</t>
  </si>
  <si>
    <t>RE450028</t>
  </si>
  <si>
    <t>RUG WASH</t>
  </si>
  <si>
    <t xml:space="preserve">1Liter </t>
  </si>
  <si>
    <t>7350003510277</t>
  </si>
  <si>
    <t>RE450029</t>
  </si>
  <si>
    <t>5Liter</t>
  </si>
  <si>
    <t>7350003510284</t>
  </si>
  <si>
    <t>RE450025</t>
  </si>
  <si>
    <t xml:space="preserve">FINE WASH </t>
  </si>
  <si>
    <t>7350003510246</t>
  </si>
  <si>
    <t>RE450026</t>
  </si>
  <si>
    <t>Waterproofer</t>
  </si>
  <si>
    <t>7350003510253</t>
  </si>
  <si>
    <t>RE450027</t>
  </si>
  <si>
    <t>Odor Spray</t>
  </si>
  <si>
    <t>7350003510260</t>
  </si>
  <si>
    <t>RE450030</t>
  </si>
  <si>
    <t xml:space="preserve">Wash In  </t>
  </si>
  <si>
    <t>7350003510291</t>
  </si>
  <si>
    <t>Preorder: verklig frakt</t>
  </si>
  <si>
    <t>Restorder</t>
  </si>
  <si>
    <t>Fakturerade levererade varor ägs av RyttarCompaniet tills dess att fakturan är tillfullo betald.</t>
  </si>
  <si>
    <t>Xfull</t>
  </si>
  <si>
    <t>SH391</t>
  </si>
  <si>
    <t>Metall</t>
  </si>
  <si>
    <t>SH1318</t>
  </si>
  <si>
    <t>SH650</t>
  </si>
  <si>
    <t>Brass</t>
  </si>
  <si>
    <t>30cm</t>
  </si>
  <si>
    <t>Havana</t>
  </si>
  <si>
    <t>SH438</t>
  </si>
  <si>
    <t>One size</t>
  </si>
  <si>
    <t>Borstar &amp; Rykttillbehör</t>
  </si>
  <si>
    <t>90cm</t>
  </si>
  <si>
    <t>Brown</t>
  </si>
  <si>
    <t>Skotillbehör</t>
  </si>
  <si>
    <t>Olive</t>
  </si>
  <si>
    <t xml:space="preserve">Ryttare </t>
  </si>
  <si>
    <t>Grey</t>
  </si>
  <si>
    <t>Green</t>
  </si>
  <si>
    <t>Foal</t>
  </si>
  <si>
    <t>Pink/black</t>
  </si>
  <si>
    <t>Navy/white</t>
  </si>
  <si>
    <t>S (11 x 12cm)</t>
  </si>
  <si>
    <t>M (12 x 13cm)</t>
  </si>
  <si>
    <t>L (13 x 14cm)</t>
  </si>
  <si>
    <t>XL (14 x 15cm)</t>
  </si>
  <si>
    <t>SH1090</t>
  </si>
  <si>
    <t>NoColor</t>
  </si>
  <si>
    <t>10,5cm</t>
  </si>
  <si>
    <t>Stall</t>
  </si>
  <si>
    <t>SH967</t>
  </si>
  <si>
    <t>SH1030</t>
  </si>
  <si>
    <t>35 x 23 cm</t>
  </si>
  <si>
    <t>SH18A</t>
  </si>
  <si>
    <t>Självhäftande bokstäver för att markera ut en dressyrbana. Bokstäver: A B C E F H K M R S V P</t>
  </si>
  <si>
    <t>20 x 19cm</t>
  </si>
  <si>
    <t>SH838</t>
  </si>
  <si>
    <t>Orange</t>
  </si>
  <si>
    <t>5051771665795</t>
  </si>
  <si>
    <t>5051771665771</t>
  </si>
  <si>
    <t>5051771665757</t>
  </si>
  <si>
    <t>5051771665740</t>
  </si>
  <si>
    <t>5051771665733</t>
  </si>
  <si>
    <t>5051771665764</t>
  </si>
  <si>
    <t>SH812701XXS</t>
  </si>
  <si>
    <t>SH812701XS</t>
  </si>
  <si>
    <t>SH812701S</t>
  </si>
  <si>
    <t>SH812701M</t>
  </si>
  <si>
    <t>SH812701L</t>
  </si>
  <si>
    <t>SH812701XL</t>
  </si>
  <si>
    <t>5038083251045</t>
  </si>
  <si>
    <t>5051771350233</t>
  </si>
  <si>
    <t>SH192401C</t>
  </si>
  <si>
    <t>SH192401F</t>
  </si>
  <si>
    <t>SH192501C</t>
  </si>
  <si>
    <t>SH192501F</t>
  </si>
  <si>
    <t>SH184701S</t>
  </si>
  <si>
    <t>SH184701M</t>
  </si>
  <si>
    <t>SH184701L</t>
  </si>
  <si>
    <t>SH184701XL</t>
  </si>
  <si>
    <t>5051771685809</t>
  </si>
  <si>
    <t>5051771685816</t>
  </si>
  <si>
    <t>5051771685830</t>
  </si>
  <si>
    <t>5051771685847</t>
  </si>
  <si>
    <t>5051771164618</t>
  </si>
  <si>
    <t>5051771164632</t>
  </si>
  <si>
    <t>5051771164649</t>
  </si>
  <si>
    <t>5051771164656</t>
  </si>
  <si>
    <t>5051771034898</t>
  </si>
  <si>
    <t>SH183901</t>
  </si>
  <si>
    <t>5051771629551</t>
  </si>
  <si>
    <t>5051771683843</t>
  </si>
  <si>
    <t>5051771683850</t>
  </si>
  <si>
    <t>5051771683867</t>
  </si>
  <si>
    <t>SH6362115</t>
  </si>
  <si>
    <t>SH6362125</t>
  </si>
  <si>
    <t>SH6362140</t>
  </si>
  <si>
    <t>5051771683928</t>
  </si>
  <si>
    <t>5051771683935</t>
  </si>
  <si>
    <t>5051771683942</t>
  </si>
  <si>
    <t>SH6364115</t>
  </si>
  <si>
    <t>SH6364125</t>
  </si>
  <si>
    <t>SH6364140</t>
  </si>
  <si>
    <t>SH58901</t>
  </si>
  <si>
    <t>SH58902</t>
  </si>
  <si>
    <t>5038083284678</t>
  </si>
  <si>
    <t>5038083284661</t>
  </si>
  <si>
    <t>SH415902</t>
  </si>
  <si>
    <t>SH38965</t>
  </si>
  <si>
    <t>SH38959</t>
  </si>
  <si>
    <t>5038083256316</t>
  </si>
  <si>
    <t>5051771444130</t>
  </si>
  <si>
    <t>5038083570740</t>
  </si>
  <si>
    <t>SH108401</t>
  </si>
  <si>
    <t>SH108418</t>
  </si>
  <si>
    <t>SH108413</t>
  </si>
  <si>
    <t>SH108433</t>
  </si>
  <si>
    <t>SH108435</t>
  </si>
  <si>
    <t>5051771311425</t>
  </si>
  <si>
    <t>5051771311463</t>
  </si>
  <si>
    <t>5051771342702</t>
  </si>
  <si>
    <t>5051771311449</t>
  </si>
  <si>
    <t>5051771342689</t>
  </si>
  <si>
    <t>5038083050525</t>
  </si>
  <si>
    <t>SH13401P</t>
  </si>
  <si>
    <t>SH13401C</t>
  </si>
  <si>
    <t>SH13401F</t>
  </si>
  <si>
    <t>SH13401XF</t>
  </si>
  <si>
    <t>Snabbspänne</t>
  </si>
  <si>
    <t>5051771526478</t>
  </si>
  <si>
    <t>5051771526461</t>
  </si>
  <si>
    <t>5051771526485</t>
  </si>
  <si>
    <t>SH10401</t>
  </si>
  <si>
    <t>SH104015</t>
  </si>
  <si>
    <t>SH10402</t>
  </si>
  <si>
    <t>5038083954670</t>
  </si>
  <si>
    <t>5038083048508</t>
  </si>
  <si>
    <t>5038083326798</t>
  </si>
  <si>
    <t>5038083294615</t>
  </si>
  <si>
    <t>5038083078581</t>
  </si>
  <si>
    <t>5038083078680</t>
  </si>
  <si>
    <t>5038083078789</t>
  </si>
  <si>
    <t>5038083496293</t>
  </si>
  <si>
    <t>Skyddssko i gummi som skyddar känslig stråle och sula från skada vid tappsko. Knäppe på baksidan.</t>
  </si>
  <si>
    <t>Neoprenskydd för svans med avtagbar påse</t>
  </si>
  <si>
    <t xml:space="preserve">Stadig kvalitets repgrimma i fina färger. </t>
  </si>
  <si>
    <t>Gummiskrapa</t>
  </si>
  <si>
    <t>Perfekt att använda vid flätning och knoppning. Mått: 105mm</t>
  </si>
  <si>
    <t>Sadelskydd i fleece med elastisk kant.</t>
  </si>
  <si>
    <t>Till upphängning av ridspön.</t>
  </si>
  <si>
    <t>Starkt och bra viktmåttband för att enklare hålla koll på hästens vikt. Mått som visas på måttbandet är: bukmått i cm, vikt i lbs, vikt i kg samt hästens höjd i hands och cm.</t>
  </si>
  <si>
    <t xml:space="preserve">Engelskt Hackamore med 17cm skänklar i rostfritt stål. Hackamore medför en hävstångseffekt och tryck på näsryggen samt underkäken och kan därför bli relativt skarpt trots att det är ett bettlöst alternativ. Hackamore bör endast användas av erfarna ryttare. </t>
  </si>
  <si>
    <t>Tredelat bett i rostfritt stål med Blue Sweet Iron. Detta bett skapar en mild hävstång och ger mer kontroll, främjar hästens form, huvudets position och lyhördhet. Den anatomiska dubbelleden fördelar trycket över både tungan och munnen samt uppmuntrar hästen att söka kontakt.</t>
  </si>
  <si>
    <t xml:space="preserve">Miljövänligt tvättmedel för hästtäcken. Skonsamt och miljövänligt. Tar bort lukt och smuts på ett skonsamt sätt utan att påverka fibrerna. För både hand- och maskintvätt, 0-30 grader. Tvättar på ett skonsamt sätt för alla material. Uppbyggt enbart på Tensider. Svensk tillverkat. </t>
  </si>
  <si>
    <t xml:space="preserve">Miljövänlig lamulls- och fintvätt. Tar bort lukt, fläckar och återfuktar med Lanolin, helt unik i sin funktion. Miljövänligt. Specialt framtaget för ull och känsliga material. För både hand- och maskintvätt, 0-30 grader. Tvättar på ett skonsamt sätt för alla material. Uppbyggt enbart på Tensider. Svensktillverkat. </t>
  </si>
  <si>
    <t>Miljövänlig odörspray för att avlägsna lukt och svett. Tar bort lukt i skor, handskar, hjälmar etc. Förebygger att dålig lukt sätter sig i stövlar, hjälmar mm. Påverkar inte fibrerna i dina kläder och kan sprejas på alla material. Skadar inte reflekterande material. Miljövänligt och svensktillverkat.</t>
  </si>
  <si>
    <t xml:space="preserve">Miljövänligt tvättmedel för hästtäcken. Skonsamt och miljövänligt. Tar bort lukt och smuts på ett skonsamt sätt utan att påverka fibrerna. För både hand- och maskintvätt, 0-30 grader. Tvättar på ett skonsamt sätt för alla material. Uppbyggt enbart på Tensider. 1L räcker till ca 20 tvättar. Svensk tillverkat. </t>
  </si>
  <si>
    <t>NAF23505</t>
  </si>
  <si>
    <t>SH192701C</t>
  </si>
  <si>
    <t>SH192701F</t>
  </si>
  <si>
    <t>Läderkoppling med mässingsfästen</t>
  </si>
  <si>
    <t>Eggbett som är skonsamt mot hästens mungipor. Den anatomiska dubbelleden fördelar trycket över både tungan och munnen samt uppmuntrar hästen att söka kontakt.</t>
  </si>
  <si>
    <t>NAF685</t>
  </si>
  <si>
    <t>SH188101P</t>
  </si>
  <si>
    <t>SH1091</t>
  </si>
  <si>
    <t>105mm lång</t>
  </si>
  <si>
    <t>105mm</t>
  </si>
  <si>
    <t>Gummi</t>
  </si>
  <si>
    <t>Hackamore</t>
  </si>
  <si>
    <t>Eggbett som är skonsamt mot hästens mungipor. Mittendelen uppmuntrar till en mjukare kontakt med bettet.</t>
  </si>
  <si>
    <t>SH8130115</t>
  </si>
  <si>
    <t>SH8130125</t>
  </si>
  <si>
    <t>SH8137115</t>
  </si>
  <si>
    <t>SH8137125</t>
  </si>
  <si>
    <t>SH813014</t>
  </si>
  <si>
    <t>SH813714</t>
  </si>
  <si>
    <t>Tvådelat gummibett med sidoringar som kombinerar tryck och hävstång för en mild gag-effekt.</t>
  </si>
  <si>
    <t>SH393</t>
  </si>
  <si>
    <t>5051771664590</t>
  </si>
  <si>
    <t>5051771664620</t>
  </si>
  <si>
    <t>5051771664651</t>
  </si>
  <si>
    <t>5051771664675</t>
  </si>
  <si>
    <t>5051771692944</t>
  </si>
  <si>
    <t>5051771692951</t>
  </si>
  <si>
    <t>5051771580456</t>
  </si>
  <si>
    <t>5051771580463</t>
  </si>
  <si>
    <t>5051771580470</t>
  </si>
  <si>
    <t>5051771580661</t>
  </si>
  <si>
    <t>5051771580678</t>
  </si>
  <si>
    <t>5051771580685</t>
  </si>
  <si>
    <t>5051771382692</t>
  </si>
  <si>
    <t>SH7002XL</t>
  </si>
  <si>
    <t>SH7002XS</t>
  </si>
  <si>
    <t>SH7002L</t>
  </si>
  <si>
    <t>SH7002M</t>
  </si>
  <si>
    <t>SH7002S</t>
  </si>
  <si>
    <t>SH134F29C</t>
  </si>
  <si>
    <t>SH134F29F</t>
  </si>
  <si>
    <t>SH134F29P</t>
  </si>
  <si>
    <t>SH134F29XF</t>
  </si>
  <si>
    <t>SH134V29C</t>
  </si>
  <si>
    <t>SH134V29F</t>
  </si>
  <si>
    <t>SH134V29P</t>
  </si>
  <si>
    <t>SH134V29XF</t>
  </si>
  <si>
    <t>Large</t>
  </si>
  <si>
    <t>SH65101</t>
  </si>
  <si>
    <t>SH65103</t>
  </si>
  <si>
    <t>BA1011020-05</t>
  </si>
  <si>
    <t>BA1011021-05</t>
  </si>
  <si>
    <t>BA1011022-05</t>
  </si>
  <si>
    <t>BA1011023-05</t>
  </si>
  <si>
    <t>BA1011024-05</t>
  </si>
  <si>
    <t>BA1011025-05</t>
  </si>
  <si>
    <t>BA1011026-05</t>
  </si>
  <si>
    <t>BA1011027-05</t>
  </si>
  <si>
    <t>BA1011028-05</t>
  </si>
  <si>
    <t>BA1011029-05</t>
  </si>
  <si>
    <t>BA1011030-05</t>
  </si>
  <si>
    <t>BA1011031-05</t>
  </si>
  <si>
    <t>BA1011032-05</t>
  </si>
  <si>
    <t>BA1011033-05</t>
  </si>
  <si>
    <t>BA1011034-05</t>
  </si>
  <si>
    <t>BA1011035-05</t>
  </si>
  <si>
    <t>BA1011036-05</t>
  </si>
  <si>
    <t>BA1011037-05</t>
  </si>
  <si>
    <t>BA1011038-05</t>
  </si>
  <si>
    <t>BA1011039-05</t>
  </si>
  <si>
    <t>BA1011040-05</t>
  </si>
  <si>
    <t>BA1011041-05</t>
  </si>
  <si>
    <t>BA1011042-05</t>
  </si>
  <si>
    <t>BA1011043-05</t>
  </si>
  <si>
    <t>BA1011044-05</t>
  </si>
  <si>
    <t>BA1011045-05</t>
  </si>
  <si>
    <t>BA1011046-05</t>
  </si>
  <si>
    <t>BA1011047-05</t>
  </si>
  <si>
    <t>BA1011320-03</t>
  </si>
  <si>
    <t>BA1011321-03</t>
  </si>
  <si>
    <t>BA1011322-03</t>
  </si>
  <si>
    <t>BA1011323-03</t>
  </si>
  <si>
    <t>BA1011324-03</t>
  </si>
  <si>
    <t>BA1011325-03</t>
  </si>
  <si>
    <t>BA1011326-03</t>
  </si>
  <si>
    <t>BA1011327-03</t>
  </si>
  <si>
    <t>BA1011328-03</t>
  </si>
  <si>
    <t>BA1011329-03</t>
  </si>
  <si>
    <t>BA1011330-03</t>
  </si>
  <si>
    <t>BA1011331-03</t>
  </si>
  <si>
    <t>BA1011332-03</t>
  </si>
  <si>
    <t>BA1011333-03</t>
  </si>
  <si>
    <t>BA1011334-03</t>
  </si>
  <si>
    <t>BA1011335-03</t>
  </si>
  <si>
    <t>BA1011336-03</t>
  </si>
  <si>
    <t>BA1011337-03</t>
  </si>
  <si>
    <t>BA1011338-03</t>
  </si>
  <si>
    <t>BA1011339-03</t>
  </si>
  <si>
    <t>BA1011340-03</t>
  </si>
  <si>
    <t>BA1011341-03</t>
  </si>
  <si>
    <t>BA1011342-03</t>
  </si>
  <si>
    <t>BA1011343-03</t>
  </si>
  <si>
    <t>BA1011344-03</t>
  </si>
  <si>
    <t>BA1011345-03</t>
  </si>
  <si>
    <t>BA1011346-03</t>
  </si>
  <si>
    <t>BA1011347-03</t>
  </si>
  <si>
    <t>BA1015510-15</t>
  </si>
  <si>
    <t>BA6500801-00</t>
  </si>
  <si>
    <t>BA6500802-00</t>
  </si>
  <si>
    <t>BA6500819-01</t>
  </si>
  <si>
    <t>BA6500840-01</t>
  </si>
  <si>
    <t>Azzezo skomätare måttband</t>
  </si>
  <si>
    <t>BA6500841-01</t>
  </si>
  <si>
    <t>Azzezo Fotmätare Trä</t>
  </si>
  <si>
    <t>NAF1315</t>
  </si>
  <si>
    <t>Re: Claim Materialvård</t>
  </si>
  <si>
    <t>Sulor</t>
  </si>
  <si>
    <t>Citronelladoftande sommarspray. Sprejas över hela hästens päls, för en långtidsverkande citronella doft under hela sommarsäsongen.</t>
  </si>
  <si>
    <t>Citronelladoftande sommargel. Appliceras till icke känsliga områden av hästen, för en långtidsverkande citronella doft under hela sommarsäsongen.</t>
  </si>
  <si>
    <t>Uppfriskande, naturligt doftsatt citronella sommartvätt, till svettiga och varma hästar. Häll enkelt ett par kapsyler av sommartvätten till en spann med ljummet vatten, för att tvätta av din häst. Ska ej sköljas av.</t>
  </si>
  <si>
    <t>NAF00805</t>
  </si>
  <si>
    <t>NAF00209</t>
  </si>
  <si>
    <t>NAF00250</t>
  </si>
  <si>
    <t>FARRIER SOLUTION by PROFEET</t>
  </si>
  <si>
    <t>FARRIER DRESSING by PROFEET</t>
  </si>
  <si>
    <t>NAF2305</t>
  </si>
  <si>
    <t xml:space="preserve">Mint </t>
  </si>
  <si>
    <t>NAF455</t>
  </si>
  <si>
    <t>NAF298</t>
  </si>
  <si>
    <t>NAF18918</t>
  </si>
  <si>
    <t xml:space="preserve">Tullstat. Nr EU 10siffror </t>
  </si>
  <si>
    <t>Tullstat. Nr 8 siffror</t>
  </si>
  <si>
    <t>Bästföre / Batchnr</t>
  </si>
  <si>
    <t>Märkt med farosymbol?</t>
  </si>
  <si>
    <t>Skäkerhetsdatablad?</t>
  </si>
  <si>
    <t xml:space="preserve">Inköpsenhet </t>
  </si>
  <si>
    <t>Netto pris ÅF</t>
  </si>
  <si>
    <t>Valuta</t>
  </si>
  <si>
    <t>Inköpsenhet kfp</t>
  </si>
  <si>
    <t>KONSUMENTFÖRPACKNING (KFP)</t>
  </si>
  <si>
    <t>EAN KFP</t>
  </si>
  <si>
    <t xml:space="preserve">Förpackningsvikt </t>
  </si>
  <si>
    <t>Totala vikt</t>
  </si>
  <si>
    <t>Djup</t>
  </si>
  <si>
    <t>Höjd</t>
  </si>
  <si>
    <t>Bredd</t>
  </si>
  <si>
    <t>kg</t>
  </si>
  <si>
    <t>mm</t>
  </si>
  <si>
    <t xml:space="preserve">Vikt </t>
  </si>
  <si>
    <t>Säkerhetsdatablad?</t>
  </si>
  <si>
    <t>Detaljistförpackning  (DFP)</t>
  </si>
  <si>
    <t>Antal KFP/DFP</t>
  </si>
  <si>
    <t>EAN 13</t>
  </si>
  <si>
    <t>EAN 14</t>
  </si>
  <si>
    <t xml:space="preserve">Förpackningsmaterial </t>
  </si>
  <si>
    <t>Pall</t>
  </si>
  <si>
    <t>Antal DFP/pall</t>
  </si>
  <si>
    <t xml:space="preserve">Staplingsbar? </t>
  </si>
  <si>
    <t>Gas</t>
  </si>
  <si>
    <t>Oxiderande</t>
  </si>
  <si>
    <t>Brandfarligt</t>
  </si>
  <si>
    <t>Frätande</t>
  </si>
  <si>
    <t>Skadligt</t>
  </si>
  <si>
    <t>Giftigt</t>
  </si>
  <si>
    <t>Häsofarligt</t>
  </si>
  <si>
    <t>Mlijöfarligt</t>
  </si>
  <si>
    <t>Aktuell farobeskrivning JA/NEJ</t>
  </si>
  <si>
    <t>REK Pris exkl moms</t>
  </si>
  <si>
    <t>REK Pris inkl moms</t>
  </si>
  <si>
    <t>SEK</t>
  </si>
  <si>
    <t>Inköpsenhet KFP</t>
  </si>
  <si>
    <t>REK pris Inkl moms</t>
  </si>
  <si>
    <t xml:space="preserve">Material </t>
  </si>
  <si>
    <t>Färg</t>
  </si>
  <si>
    <t>23099031</t>
  </si>
  <si>
    <t>23099096</t>
  </si>
  <si>
    <t>ja</t>
  </si>
  <si>
    <t>23099041</t>
  </si>
  <si>
    <t>Bästföredatum</t>
  </si>
  <si>
    <t>23099051</t>
  </si>
  <si>
    <t>34051000</t>
  </si>
  <si>
    <t>39235010</t>
  </si>
  <si>
    <t>nej</t>
  </si>
  <si>
    <t>SH2008P</t>
  </si>
  <si>
    <t>SH2008C</t>
  </si>
  <si>
    <t>SH2008F</t>
  </si>
  <si>
    <t>Träns</t>
  </si>
  <si>
    <t>SH27602XF</t>
  </si>
  <si>
    <t>SH29301C</t>
  </si>
  <si>
    <t>SH29301F</t>
  </si>
  <si>
    <t>SH29301XF</t>
  </si>
  <si>
    <t>SH29302C</t>
  </si>
  <si>
    <t>SH29302P</t>
  </si>
  <si>
    <t>SH29301P</t>
  </si>
  <si>
    <t>SH29302F</t>
  </si>
  <si>
    <t>SH29302XF</t>
  </si>
  <si>
    <t>Förbyglar &amp; Martingal</t>
  </si>
  <si>
    <t>SH28301P</t>
  </si>
  <si>
    <t>SH28301C</t>
  </si>
  <si>
    <t>SH28301F</t>
  </si>
  <si>
    <t>SH28302P</t>
  </si>
  <si>
    <t>SH28302C</t>
  </si>
  <si>
    <t>SH28302F</t>
  </si>
  <si>
    <t>SH29401P</t>
  </si>
  <si>
    <t>SH29401C</t>
  </si>
  <si>
    <t>SH29401F</t>
  </si>
  <si>
    <t>Australian Nut</t>
  </si>
  <si>
    <t>SH29402P</t>
  </si>
  <si>
    <t>SH29402C</t>
  </si>
  <si>
    <t>SH29402F</t>
  </si>
  <si>
    <t>SH525115</t>
  </si>
  <si>
    <t>SH525125</t>
  </si>
  <si>
    <t>SH4620155</t>
  </si>
  <si>
    <t>SH4620160</t>
  </si>
  <si>
    <t>SH4620165</t>
  </si>
  <si>
    <t>SH4620170</t>
  </si>
  <si>
    <t>SH4620175</t>
  </si>
  <si>
    <t>Grey/Contour</t>
  </si>
  <si>
    <t>SH264O</t>
  </si>
  <si>
    <t>Grey/Oblong</t>
  </si>
  <si>
    <t>SH440</t>
  </si>
  <si>
    <t xml:space="preserve">Black </t>
  </si>
  <si>
    <t>Trä</t>
  </si>
  <si>
    <t>Plast/metall</t>
  </si>
  <si>
    <t>Trä/syntet</t>
  </si>
  <si>
    <t>kork</t>
  </si>
  <si>
    <t>Filt</t>
  </si>
  <si>
    <t>Lammull/Filt</t>
  </si>
  <si>
    <t>Nej</t>
  </si>
  <si>
    <t>5-Pack</t>
  </si>
  <si>
    <t>3-Pack</t>
  </si>
  <si>
    <t>Stycke</t>
  </si>
  <si>
    <t>Plast</t>
  </si>
  <si>
    <t>Kartong</t>
  </si>
  <si>
    <t>Well</t>
  </si>
  <si>
    <t>Aubrion Porter Vinter Ridtights</t>
  </si>
  <si>
    <t>Aubrion Porter Vinter Ridtights - Barn/ungdom</t>
  </si>
  <si>
    <t>SH8127M01S</t>
  </si>
  <si>
    <t>SH8127M01M</t>
  </si>
  <si>
    <t>SH8127M01L</t>
  </si>
  <si>
    <t>Aubrion Albany Ridtights</t>
  </si>
  <si>
    <t>Aubrion Stallhandskar</t>
  </si>
  <si>
    <t>SH8127</t>
  </si>
  <si>
    <t>Ridbyxor/Ridtights</t>
  </si>
  <si>
    <t>SH8127M</t>
  </si>
  <si>
    <t>SH8117</t>
  </si>
  <si>
    <t>SH1070</t>
  </si>
  <si>
    <t>SH6267</t>
  </si>
  <si>
    <t>SH6268</t>
  </si>
  <si>
    <t>SH7050</t>
  </si>
  <si>
    <t>SH6269</t>
  </si>
  <si>
    <t>SH9962</t>
  </si>
  <si>
    <t>SH9963</t>
  </si>
  <si>
    <t>SH9956</t>
  </si>
  <si>
    <t>SH7676</t>
  </si>
  <si>
    <t>SH7668</t>
  </si>
  <si>
    <t>SH7678</t>
  </si>
  <si>
    <t>SH7607</t>
  </si>
  <si>
    <t>SH6662</t>
  </si>
  <si>
    <t>SH6661</t>
  </si>
  <si>
    <t>SH6663</t>
  </si>
  <si>
    <t>SH6665</t>
  </si>
  <si>
    <t>SH9325</t>
  </si>
  <si>
    <t>SH934C</t>
  </si>
  <si>
    <t>SH9427</t>
  </si>
  <si>
    <t>SH7002</t>
  </si>
  <si>
    <t>SH9408</t>
  </si>
  <si>
    <t>SH9405</t>
  </si>
  <si>
    <t>SH9400</t>
  </si>
  <si>
    <t>SH9418</t>
  </si>
  <si>
    <t>SH9401</t>
  </si>
  <si>
    <t>SH1889</t>
  </si>
  <si>
    <t>SH1881</t>
  </si>
  <si>
    <t>SH134F</t>
  </si>
  <si>
    <t>SH134V</t>
  </si>
  <si>
    <t>SH1898</t>
  </si>
  <si>
    <t>SH1924</t>
  </si>
  <si>
    <t>SH1925</t>
  </si>
  <si>
    <t>SH1927</t>
  </si>
  <si>
    <t>SH2008</t>
  </si>
  <si>
    <t>SH1847</t>
  </si>
  <si>
    <t>SH142D</t>
  </si>
  <si>
    <t>SH1842</t>
  </si>
  <si>
    <t>SH1836</t>
  </si>
  <si>
    <t>SH4231</t>
  </si>
  <si>
    <t>SH1095</t>
  </si>
  <si>
    <t>SH5233</t>
  </si>
  <si>
    <t>SH5234</t>
  </si>
  <si>
    <t>SH5240</t>
  </si>
  <si>
    <t>SH5242</t>
  </si>
  <si>
    <t>SH5243</t>
  </si>
  <si>
    <t>SH5245</t>
  </si>
  <si>
    <t>SH495N</t>
  </si>
  <si>
    <t>SH447G</t>
  </si>
  <si>
    <t>SH4250</t>
  </si>
  <si>
    <t>SH8130</t>
  </si>
  <si>
    <t>SH8137</t>
  </si>
  <si>
    <t>SH6362</t>
  </si>
  <si>
    <t>SH6364</t>
  </si>
  <si>
    <t>SH6357</t>
  </si>
  <si>
    <t>SH6356</t>
  </si>
  <si>
    <t>SH5213</t>
  </si>
  <si>
    <t>SH6358</t>
  </si>
  <si>
    <t>SH6339</t>
  </si>
  <si>
    <t>SH5212</t>
  </si>
  <si>
    <t>SH5050</t>
  </si>
  <si>
    <t>SH337C</t>
  </si>
  <si>
    <t>SH4150</t>
  </si>
  <si>
    <t>SH407A</t>
  </si>
  <si>
    <t>SH4159</t>
  </si>
  <si>
    <t>SH1089</t>
  </si>
  <si>
    <t>SH1084</t>
  </si>
  <si>
    <t>SH9421</t>
  </si>
  <si>
    <t>SH1191</t>
  </si>
  <si>
    <t>SH1094</t>
  </si>
  <si>
    <t>SH1096</t>
  </si>
  <si>
    <t>SH1487</t>
  </si>
  <si>
    <t>SH1482</t>
  </si>
  <si>
    <t>SH1366</t>
  </si>
  <si>
    <t>SH1485</t>
  </si>
  <si>
    <t>SH1490</t>
  </si>
  <si>
    <t>SH1486</t>
  </si>
  <si>
    <t>SH1397</t>
  </si>
  <si>
    <t>SH1398</t>
  </si>
  <si>
    <t>SH1379</t>
  </si>
  <si>
    <t>SH1025</t>
  </si>
  <si>
    <t>SH1024</t>
  </si>
  <si>
    <t>SH1022</t>
  </si>
  <si>
    <t>SH1040</t>
  </si>
  <si>
    <t>SH397B</t>
  </si>
  <si>
    <t>SH1055</t>
  </si>
  <si>
    <t>SH978C</t>
  </si>
  <si>
    <t>SH6632</t>
  </si>
  <si>
    <t>SH6633</t>
  </si>
  <si>
    <t>SH6890</t>
  </si>
  <si>
    <t>SH6634</t>
  </si>
  <si>
    <t>SH6635</t>
  </si>
  <si>
    <t>SH6893</t>
  </si>
  <si>
    <t>SH6894</t>
  </si>
  <si>
    <t>SH5048</t>
  </si>
  <si>
    <t>SH1142A</t>
  </si>
  <si>
    <t>SH142</t>
  </si>
  <si>
    <t>SH469</t>
  </si>
  <si>
    <t>SH1095W</t>
  </si>
  <si>
    <t>SH493</t>
  </si>
  <si>
    <t>SH276</t>
  </si>
  <si>
    <t>SH293</t>
  </si>
  <si>
    <t>SH283</t>
  </si>
  <si>
    <t>SH294</t>
  </si>
  <si>
    <t>SH386</t>
  </si>
  <si>
    <t>SH589</t>
  </si>
  <si>
    <t>SH652</t>
  </si>
  <si>
    <t>SH381</t>
  </si>
  <si>
    <t>SH389</t>
  </si>
  <si>
    <t>SH421</t>
  </si>
  <si>
    <t>SH406</t>
  </si>
  <si>
    <t>SH134</t>
  </si>
  <si>
    <t>SH462</t>
  </si>
  <si>
    <t>SH463</t>
  </si>
  <si>
    <t>SH996</t>
  </si>
  <si>
    <t>SH396</t>
  </si>
  <si>
    <t>SH994</t>
  </si>
  <si>
    <t>SH976</t>
  </si>
  <si>
    <t>SH981</t>
  </si>
  <si>
    <t>SH955</t>
  </si>
  <si>
    <t>SH979</t>
  </si>
  <si>
    <t>SH975</t>
  </si>
  <si>
    <t>SH651</t>
  </si>
  <si>
    <t>Web/RC Art. Nr</t>
  </si>
  <si>
    <t>Moretta Clio Ridsko</t>
  </si>
  <si>
    <t xml:space="preserve">Sporre med Kula </t>
  </si>
  <si>
    <t>Sporre med Plastkula</t>
  </si>
  <si>
    <t xml:space="preserve">Kulsporre </t>
  </si>
  <si>
    <t>Ridspö - barn</t>
  </si>
  <si>
    <t>Hoppspö</t>
  </si>
  <si>
    <t>Dressyrspö</t>
  </si>
  <si>
    <t>EQUI-FLECTOR® Reflex Hjälmband</t>
  </si>
  <si>
    <t>EQUI-FLECTOR® Reflex Ridhandskar</t>
  </si>
  <si>
    <t>EQUI-FLECTOR® Reflex Hjälmöverdrag</t>
  </si>
  <si>
    <t>EQUI-FLECTOR® Mesh Reflex Ländtäcke</t>
  </si>
  <si>
    <t>EQUI-FLECTOR® Reflex Brösta</t>
  </si>
  <si>
    <t>EQUI-FLECTOR® Benreflex</t>
  </si>
  <si>
    <t>EQUI-FLECTOR® Svansreflex</t>
  </si>
  <si>
    <t>EQUI-FLECTOR® Reflex Huva</t>
  </si>
  <si>
    <t>Tempest Eksem- och Flugtäcke</t>
  </si>
  <si>
    <t>SH9325165</t>
  </si>
  <si>
    <t>SH9450</t>
  </si>
  <si>
    <t>Löstagbar Karbinhake</t>
  </si>
  <si>
    <t>Dubbel Karbinhake</t>
  </si>
  <si>
    <t xml:space="preserve">Robust Täckesbag </t>
  </si>
  <si>
    <t>Satin Anti-Skav Bogskydd</t>
  </si>
  <si>
    <t>Salisbury Martingal</t>
  </si>
  <si>
    <t>Salisbury 3-Punkts Förbygel</t>
  </si>
  <si>
    <t>Salisbury Berrington Träns</t>
  </si>
  <si>
    <t>Salisbury Bodenham Träns</t>
  </si>
  <si>
    <t>Tygelstoppar Silikon</t>
  </si>
  <si>
    <t>Liten Delta Kedja</t>
  </si>
  <si>
    <t>Kedja till Grimskaft</t>
  </si>
  <si>
    <t>Stor Delta Kedja</t>
  </si>
  <si>
    <t>Longeringssystem</t>
  </si>
  <si>
    <t>Longeringsgjord med Fleecefoder</t>
  </si>
  <si>
    <t>Longering Adaptor</t>
  </si>
  <si>
    <t>Longeringshjälp</t>
  </si>
  <si>
    <t>3-delat Bett med Koppar Mittdel</t>
  </si>
  <si>
    <t>Steel/copper</t>
  </si>
  <si>
    <t>Bettskivor i Silikon</t>
  </si>
  <si>
    <t>Blue Sweet Iron Mullenbett</t>
  </si>
  <si>
    <t>3-delat Blue Sweet Iron Bett med Kula</t>
  </si>
  <si>
    <t>3-delat Blue Sweet Iron Bett med Rullar</t>
  </si>
  <si>
    <t>3-delat Blue Sweet Iron Universal med Rullar</t>
  </si>
  <si>
    <t>3-delat Blue Sweet Iron Pessoabett med Kula</t>
  </si>
  <si>
    <t>3-delat Blue Sweet Iron Gagbett med Rullar</t>
  </si>
  <si>
    <t>3-delat Blue Sweet Iron Eggbett med Kula</t>
  </si>
  <si>
    <t>3-delat Blue Sweet Iron Gagbett med Kula</t>
  </si>
  <si>
    <t>Equikind 3-delat Gummi bett</t>
  </si>
  <si>
    <t>Equikind 3-delat Gummi Eggbett</t>
  </si>
  <si>
    <t>SH8131115</t>
  </si>
  <si>
    <t>SH8131125</t>
  </si>
  <si>
    <t>SH8131</t>
  </si>
  <si>
    <t>Equikind 2-delat Universal Gummi bett</t>
  </si>
  <si>
    <t>Blenheim Engelskt Hackamore</t>
  </si>
  <si>
    <t>Träns Reservclips 16mm</t>
  </si>
  <si>
    <t>Medicinskt Armband</t>
  </si>
  <si>
    <t>Tävlingsnummer Kit</t>
  </si>
  <si>
    <t>EZI-GROOM Flättråd</t>
  </si>
  <si>
    <t>EZI-GROOM Ryktblock</t>
  </si>
  <si>
    <t>EZI-GROOM Flugäggskniv</t>
  </si>
  <si>
    <t>SH19917P</t>
  </si>
  <si>
    <t>SH19917C</t>
  </si>
  <si>
    <t>SH19917F</t>
  </si>
  <si>
    <t>SH199</t>
  </si>
  <si>
    <t>Gräsätartygel</t>
  </si>
  <si>
    <t>SH192502C</t>
  </si>
  <si>
    <t>SH192502F</t>
  </si>
  <si>
    <t>SH192402C</t>
  </si>
  <si>
    <t>SH192702C</t>
  </si>
  <si>
    <t>SH192402F</t>
  </si>
  <si>
    <t>SH192702F</t>
  </si>
  <si>
    <t>ARMA Carbon Kotskydd</t>
  </si>
  <si>
    <t>ARMA Carbon Senskydd</t>
  </si>
  <si>
    <t>ARMA Carbon Supafleece Senskydd</t>
  </si>
  <si>
    <t>ARMA Carbon Supafleece Kotskydd</t>
  </si>
  <si>
    <t>SH192601C</t>
  </si>
  <si>
    <t>SH192601F</t>
  </si>
  <si>
    <t>SH192602C</t>
  </si>
  <si>
    <t>SH192602F</t>
  </si>
  <si>
    <t>SH1926</t>
  </si>
  <si>
    <t>Senskydd/Benskydd</t>
  </si>
  <si>
    <t>Kylbandage</t>
  </si>
  <si>
    <t>ARMA Neopren Boots</t>
  </si>
  <si>
    <t>SH189809C</t>
  </si>
  <si>
    <t>SH189809F</t>
  </si>
  <si>
    <t>SH189809P</t>
  </si>
  <si>
    <t>SH189809XF</t>
  </si>
  <si>
    <t>ARMA Dra-på Gummi Boots</t>
  </si>
  <si>
    <t>ARMA Deluxe Lerskydd</t>
  </si>
  <si>
    <t>ARMA Fleece Gummi Boots</t>
  </si>
  <si>
    <t>ARMA Gummi Boots</t>
  </si>
  <si>
    <t>ARMA Svanskydd med Påse</t>
  </si>
  <si>
    <t>ARMA Svansskydd</t>
  </si>
  <si>
    <t>ARMA Neopren Svanskydd med Påse</t>
  </si>
  <si>
    <t xml:space="preserve">ARMA Neopren Svanskydd </t>
  </si>
  <si>
    <t>ARMA Skyddssko</t>
  </si>
  <si>
    <t>ARMA Air Motion Benskydd</t>
  </si>
  <si>
    <t>ARMA Neopren Benskydd</t>
  </si>
  <si>
    <t>Repgrimma</t>
  </si>
  <si>
    <t>Fölgrimma i Nylon</t>
  </si>
  <si>
    <t>Panikhake</t>
  </si>
  <si>
    <t>EZI-GROOM Piggborste</t>
  </si>
  <si>
    <t>EZI-GROOM Gumiskrapa</t>
  </si>
  <si>
    <t>EZI-GROOM Aluminium Kam</t>
  </si>
  <si>
    <t>EZI-GROOM Hovkrats &amp; Borste</t>
  </si>
  <si>
    <t>EZI-GROOM Gummiklädd Hovkrats</t>
  </si>
  <si>
    <t>EZI-GROOM Mankam</t>
  </si>
  <si>
    <t xml:space="preserve">EZI-GROOM Hovkrats </t>
  </si>
  <si>
    <t>EZI-GROOM Rotborste</t>
  </si>
  <si>
    <t>EZI-GROOM Man &amp; Svans Borste</t>
  </si>
  <si>
    <t>EZI-GROOM Pannborste</t>
  </si>
  <si>
    <t>EZI-GROOM Rotviska</t>
  </si>
  <si>
    <t>EZI-GROOM Hovborste</t>
  </si>
  <si>
    <t>EZI-GROOM Ryktborste</t>
  </si>
  <si>
    <t>EZI-GROOM Tvättborste</t>
  </si>
  <si>
    <t>EZI-GROOM Hov &amp; Spannhorste</t>
  </si>
  <si>
    <t>SQUARE</t>
  </si>
  <si>
    <t>3m</t>
  </si>
  <si>
    <t>SH38601</t>
  </si>
  <si>
    <t>SH148701</t>
  </si>
  <si>
    <t>SH148201</t>
  </si>
  <si>
    <t>SH136601</t>
  </si>
  <si>
    <t>SH148501</t>
  </si>
  <si>
    <t>SH149001</t>
  </si>
  <si>
    <t>SH148601</t>
  </si>
  <si>
    <t>SH139701</t>
  </si>
  <si>
    <t>SH139801</t>
  </si>
  <si>
    <t>SH137901</t>
  </si>
  <si>
    <t>Aluminium</t>
  </si>
  <si>
    <t>Hästtäcken 0 - 300g</t>
  </si>
  <si>
    <t>Mässing/koppar</t>
  </si>
  <si>
    <t>SH525</t>
  </si>
  <si>
    <t>Sportiga varma fleecetights med 3/4 silikongrepp. Mobilficka på låret.</t>
  </si>
  <si>
    <t>Praktisk handske med gummerad handflata och delar av fingrarna. Skön stickad ovansida och mudd.</t>
  </si>
  <si>
    <t>Neoprenskydd för svansroten.</t>
  </si>
  <si>
    <t>Prisvärda transportskydd. 4-pack</t>
  </si>
  <si>
    <t xml:space="preserve">Träns i huntermodell. Avlastande foder över nacke och öron. Mycket fin läderkvalitet med ECO-vänlig vegetabilisk färgning av lädret. Gummityglar medföljer. </t>
  </si>
  <si>
    <t xml:space="preserve">Träns som karaktäriseras av vacker vit mönstersöm på pannband och nosgrimma. Avlastande foder över nacke och öron. Mycket fin läderkvalitet med ECO-vänlig vegetabilisk färgning av lädret. Gummityglar medföljer. </t>
  </si>
  <si>
    <t xml:space="preserve">Martingal som karaktäriseras av vacker vit mönstersöm på lädret. Mycket fin läderkvalitet med ECO-vänlig vegetabilisk färgning av lädret. </t>
  </si>
  <si>
    <t xml:space="preserve">Förbygel som karaktäriseras av vacker vit mönstersöm på lädret. Mycket fin läderkvalitet med ECO-vänlig vegetabilisk färgning av lädret. </t>
  </si>
  <si>
    <t>3-delat gummibett med lösa ringar som är skonsamt mot hästens mungipor. Mittendelen uppmuntrar till en mjukare kontakt med bettet.</t>
  </si>
  <si>
    <t>3-delat tränsbett med kopparmittdel och lösa ringar. Mittendelen uppmuntrar till en mjukare kontakt med bettet och mer salivproduktion. Bettets tjocklek: 15mm</t>
  </si>
  <si>
    <t>SH44001</t>
  </si>
  <si>
    <t>SH44017</t>
  </si>
  <si>
    <t>SH919317XL</t>
  </si>
  <si>
    <t>SH919317XS</t>
  </si>
  <si>
    <t>SH919317L</t>
  </si>
  <si>
    <t>SH919317M</t>
  </si>
  <si>
    <t>SH919317S</t>
  </si>
  <si>
    <t>SH1026</t>
  </si>
  <si>
    <t>Hållbart hönät för hö eller hösilage. 10 cm maskor</t>
  </si>
  <si>
    <t>Upphängning till Höpåse</t>
  </si>
  <si>
    <t>Delux Hönät - Slowfeeding</t>
  </si>
  <si>
    <t>Mjukt Hönät utan knutar - Slowfeeding</t>
  </si>
  <si>
    <t>Stall Snäppkrok</t>
  </si>
  <si>
    <t>Stall Ögla</t>
  </si>
  <si>
    <t>Höpåse med Hål</t>
  </si>
  <si>
    <t>Ridspöhållare</t>
  </si>
  <si>
    <t>Anteckningstavla Dressyrprogram</t>
  </si>
  <si>
    <t>Självhäftande Dressyr Bokstäver</t>
  </si>
  <si>
    <t>Bungee Breakaway Transport Grimskaft</t>
  </si>
  <si>
    <t>Transport Grimskaft med plasthölje</t>
  </si>
  <si>
    <t>Skonsam Kliplatta</t>
  </si>
  <si>
    <t>Stallbetjänt - Långt handtag</t>
  </si>
  <si>
    <t>Tränshängare</t>
  </si>
  <si>
    <t>Små Stallkrokar - 5-pack</t>
  </si>
  <si>
    <t>Tränshängare/multikrok</t>
  </si>
  <si>
    <t>Hängare till box-/dörrkant</t>
  </si>
  <si>
    <t>Täckeshängare</t>
  </si>
  <si>
    <t>Sadelbock</t>
  </si>
  <si>
    <t>Sadelhängare</t>
  </si>
  <si>
    <t>NAF0010030</t>
  </si>
  <si>
    <t>Instant Biotics</t>
  </si>
  <si>
    <t>30ml</t>
  </si>
  <si>
    <t>Mage&amp; Tarm</t>
  </si>
  <si>
    <t>Mage &amp; Tarm</t>
  </si>
  <si>
    <t>NAF008162</t>
  </si>
  <si>
    <t>Seasonaze</t>
  </si>
  <si>
    <t>1,62kg</t>
  </si>
  <si>
    <t>SH6901</t>
  </si>
  <si>
    <t>Transportgrimskaft i härliga färger med plasthölje. Längd: 62cm (ej utsträckt)</t>
  </si>
  <si>
    <t>Kraftig stallkedja i med gummi ingjutet. Längd: 133cm</t>
  </si>
  <si>
    <t>EZI-GROOM Pensel &amp; Burk till Hovolja</t>
  </si>
  <si>
    <t>SH529201CF</t>
  </si>
  <si>
    <t>SH529201PC</t>
  </si>
  <si>
    <t>SH529202CF</t>
  </si>
  <si>
    <t>SH529202PC</t>
  </si>
  <si>
    <t>Flugtäcke som skapar en balans mellan skydd för insekter och värmekontroll. Skyddande ovandel stoppar angripande insekter med luftiga paneler som skapar möjligheten för luften att strömma fritt.   Materialet tillför upp till 80% UV solskydd, vilket skyddar hästen mot solbränna och solblekning. Innerfoder över bogen minskar risken för skav.</t>
  </si>
  <si>
    <t>SH9472</t>
  </si>
  <si>
    <t>SH184229</t>
  </si>
  <si>
    <t>SH184210</t>
  </si>
  <si>
    <t>SH183629</t>
  </si>
  <si>
    <t>SH183610</t>
  </si>
  <si>
    <t>SH1839</t>
  </si>
  <si>
    <t>Purple/Black</t>
  </si>
  <si>
    <t>SH38964</t>
  </si>
  <si>
    <t>SH6901L</t>
  </si>
  <si>
    <t>SH6901M</t>
  </si>
  <si>
    <t>SH6901S</t>
  </si>
  <si>
    <t>SH6901XS</t>
  </si>
  <si>
    <t>SH6901XXS</t>
  </si>
  <si>
    <t>SH6901XXXS</t>
  </si>
  <si>
    <t>SH9193</t>
  </si>
  <si>
    <t>SH852</t>
  </si>
  <si>
    <t>SH188101SP</t>
  </si>
  <si>
    <t>SH184201</t>
  </si>
  <si>
    <t>SH939901</t>
  </si>
  <si>
    <t>SH9399</t>
  </si>
  <si>
    <t>SH415001P</t>
  </si>
  <si>
    <t>SH415002P</t>
  </si>
  <si>
    <t>SH6632XL</t>
  </si>
  <si>
    <t>5051771574325</t>
  </si>
  <si>
    <t>5051771574332</t>
  </si>
  <si>
    <t>5051771574349</t>
  </si>
  <si>
    <t>5051771574356</t>
  </si>
  <si>
    <t>5051771574363</t>
  </si>
  <si>
    <t>5051771692968</t>
  </si>
  <si>
    <t>5051771692975</t>
  </si>
  <si>
    <t>5051771726816</t>
  </si>
  <si>
    <t>5051771726823</t>
  </si>
  <si>
    <t>5051771724805</t>
  </si>
  <si>
    <t>5051771724812</t>
  </si>
  <si>
    <t>5051771716213</t>
  </si>
  <si>
    <t>5051771716220</t>
  </si>
  <si>
    <t>SH4630136</t>
  </si>
  <si>
    <t>SH4630144</t>
  </si>
  <si>
    <t>SH4630148</t>
  </si>
  <si>
    <t>SH4630152</t>
  </si>
  <si>
    <t>SH4630154</t>
  </si>
  <si>
    <t>SH4630236</t>
  </si>
  <si>
    <t>SH4630238</t>
  </si>
  <si>
    <t>SH4630244</t>
  </si>
  <si>
    <t>SH4630248</t>
  </si>
  <si>
    <t>SH4630252</t>
  </si>
  <si>
    <t>SH4630254</t>
  </si>
  <si>
    <t>5038083048362</t>
  </si>
  <si>
    <t>5038083048355</t>
  </si>
  <si>
    <t>5038083048379</t>
  </si>
  <si>
    <t>5051771505077</t>
  </si>
  <si>
    <t>5038083616127</t>
  </si>
  <si>
    <t>5038083048409</t>
  </si>
  <si>
    <t>5038083048348</t>
  </si>
  <si>
    <t>5051771714523</t>
  </si>
  <si>
    <t>5051771714530</t>
  </si>
  <si>
    <t>5051771714547</t>
  </si>
  <si>
    <t>5051771714561</t>
  </si>
  <si>
    <t>5051771714585</t>
  </si>
  <si>
    <t>5051771714592</t>
  </si>
  <si>
    <t xml:space="preserve">60cm </t>
  </si>
  <si>
    <t>62cm</t>
  </si>
  <si>
    <t>16.5-18"</t>
  </si>
  <si>
    <t>35cm</t>
  </si>
  <si>
    <t>65cm (26")</t>
  </si>
  <si>
    <t>70cm (28")</t>
  </si>
  <si>
    <t>75cm (30")</t>
  </si>
  <si>
    <t>90cm (36")</t>
  </si>
  <si>
    <t>100cm (40")</t>
  </si>
  <si>
    <t>110cm (44")</t>
  </si>
  <si>
    <t>120cm (48")</t>
  </si>
  <si>
    <t>130cm (52")</t>
  </si>
  <si>
    <t>140cm (56")</t>
  </si>
  <si>
    <t>17-18"</t>
  </si>
  <si>
    <t>15-16.5"</t>
  </si>
  <si>
    <t>11,5cm (4,5")</t>
  </si>
  <si>
    <t>12,5cm (5")</t>
  </si>
  <si>
    <t>14cm (5,5")</t>
  </si>
  <si>
    <t>8M</t>
  </si>
  <si>
    <t>1.8m</t>
  </si>
  <si>
    <t>6,5Kg (42") 10cm maskor</t>
  </si>
  <si>
    <t>6,5kg (L, 40") 5cm maskor</t>
  </si>
  <si>
    <t>9,5kg (L, 45") 4,5cm maskor</t>
  </si>
  <si>
    <t>6,5kg (S, 36") 4,5cm maskor</t>
  </si>
  <si>
    <t>6kg (40") 2,5cm maskor</t>
  </si>
  <si>
    <t>6kg (40") 3,5cm maskor</t>
  </si>
  <si>
    <t>6kg (40") 5cm maskor</t>
  </si>
  <si>
    <t>6,5Kg (40") 5,5cm maskor</t>
  </si>
  <si>
    <t>Kedjor/tillbehör</t>
  </si>
  <si>
    <t>Stallkedja med gummi</t>
  </si>
  <si>
    <t>9/10 år</t>
  </si>
  <si>
    <t>11/12 år</t>
  </si>
  <si>
    <t>13/14 år</t>
  </si>
  <si>
    <t>Batchnr</t>
  </si>
  <si>
    <t>Hönät - 5cm maskor, 6,5kg</t>
  </si>
  <si>
    <t>Hönät - 10cm maskor, 6,5kg</t>
  </si>
  <si>
    <t>Delux Hönät - 5,5cm maskor, 6.5kg</t>
  </si>
  <si>
    <t>Viktband till häst &amp; ponny</t>
  </si>
  <si>
    <t>SH1323</t>
  </si>
  <si>
    <t>Elastisk Svansrem</t>
  </si>
  <si>
    <t>Höjd: 10mm</t>
  </si>
  <si>
    <t>SH102601</t>
  </si>
  <si>
    <t>SH102618</t>
  </si>
  <si>
    <t>SH102629</t>
  </si>
  <si>
    <t>SH102610</t>
  </si>
  <si>
    <t>SH102635</t>
  </si>
  <si>
    <t>SH102633</t>
  </si>
  <si>
    <t>SH102613</t>
  </si>
  <si>
    <t>SH102620</t>
  </si>
  <si>
    <t>SH183601</t>
  </si>
  <si>
    <t>NAF123025</t>
  </si>
  <si>
    <t>NAF10701</t>
  </si>
  <si>
    <t>SH6680</t>
  </si>
  <si>
    <t>SH668001SP</t>
  </si>
  <si>
    <t>SH668001P</t>
  </si>
  <si>
    <t>SH668001C</t>
  </si>
  <si>
    <t>SH668001F</t>
  </si>
  <si>
    <t>SH668001XF</t>
  </si>
  <si>
    <t>n/a</t>
  </si>
  <si>
    <t>65032410010932</t>
  </si>
  <si>
    <t>N/A</t>
  </si>
  <si>
    <t>4L</t>
  </si>
  <si>
    <t>65032410114319</t>
  </si>
  <si>
    <t>65032410123311</t>
  </si>
  <si>
    <t>NAF0041</t>
  </si>
  <si>
    <t>Blueberry &amp; Banana Hästgodis</t>
  </si>
  <si>
    <t xml:space="preserve">Luxe Leather Cleanse &amp; Condition </t>
  </si>
  <si>
    <t>65032410118911</t>
  </si>
  <si>
    <t>2GO Leather (natural) 36</t>
  </si>
  <si>
    <t>2GO Leather (natural) 37</t>
  </si>
  <si>
    <t>2GO Leather (natural) 38</t>
  </si>
  <si>
    <t>2GO Leather (natural) 39</t>
  </si>
  <si>
    <t>2GO Leather (natural) 40</t>
  </si>
  <si>
    <t>2GO Leather (natural) 41</t>
  </si>
  <si>
    <t>2GO Leather (natural) 42</t>
  </si>
  <si>
    <t>2GO Leather (natural) 43</t>
  </si>
  <si>
    <t>2GO Leather (natural) 44</t>
  </si>
  <si>
    <t>2GO Leather (natural) 45</t>
  </si>
  <si>
    <t>Natur läder</t>
  </si>
  <si>
    <t>5-pack</t>
  </si>
  <si>
    <t>styck</t>
  </si>
  <si>
    <t>Snöbroddar</t>
  </si>
  <si>
    <t>BA6110536-05</t>
  </si>
  <si>
    <t>BA6110537-05</t>
  </si>
  <si>
    <t>BA6110538-05</t>
  </si>
  <si>
    <t>BA6110539-05</t>
  </si>
  <si>
    <t>BA6110540-05</t>
  </si>
  <si>
    <t>BA6110541-05</t>
  </si>
  <si>
    <t>BA6110542-05</t>
  </si>
  <si>
    <t>BA6110543-05</t>
  </si>
  <si>
    <t>BA6110544-05</t>
  </si>
  <si>
    <t>BA6110545-05</t>
  </si>
  <si>
    <t>BA6554301-01</t>
  </si>
  <si>
    <t>BA6554302-01</t>
  </si>
  <si>
    <t>BA6554303-01</t>
  </si>
  <si>
    <t>BA6554304-01</t>
  </si>
  <si>
    <t>BA3060000-001</t>
  </si>
  <si>
    <t>BA3060000-725</t>
  </si>
  <si>
    <t>BA3060000-767</t>
  </si>
  <si>
    <t>BA3060000-900</t>
  </si>
  <si>
    <t>BA3060050-001</t>
  </si>
  <si>
    <t>BA3060050-900</t>
  </si>
  <si>
    <t>BA3051050-001</t>
  </si>
  <si>
    <t>BA3051050-900</t>
  </si>
  <si>
    <t>BA6500846-01</t>
  </si>
  <si>
    <t>BA6500826-01</t>
  </si>
  <si>
    <t>BA6502060-900</t>
  </si>
  <si>
    <t>Kräm</t>
  </si>
  <si>
    <t>Svamp</t>
  </si>
  <si>
    <t>plast</t>
  </si>
  <si>
    <t>2GO CRYSTAL POLISH neutral 50ml</t>
  </si>
  <si>
    <t>2GO CRYSTAL POLISH svart 50ml</t>
  </si>
  <si>
    <t>SH942740</t>
  </si>
  <si>
    <t>SH85240</t>
  </si>
  <si>
    <t>SH940040</t>
  </si>
  <si>
    <t>SH940140C</t>
  </si>
  <si>
    <t>SH940140F</t>
  </si>
  <si>
    <t>SH940140P</t>
  </si>
  <si>
    <t>SH941840</t>
  </si>
  <si>
    <t>SH940540CF</t>
  </si>
  <si>
    <t>SH940540PC</t>
  </si>
  <si>
    <t>SH1065</t>
  </si>
  <si>
    <t>SH1064</t>
  </si>
  <si>
    <t>Aubrion Vattentäta Vinter Stallhandskar</t>
  </si>
  <si>
    <t>Aubrion Vattentäta Stallhandskar</t>
  </si>
  <si>
    <t>SH106517XS</t>
  </si>
  <si>
    <t>SH106517S</t>
  </si>
  <si>
    <t>SH106517M</t>
  </si>
  <si>
    <t>SH106517L</t>
  </si>
  <si>
    <t>SH106417XS</t>
  </si>
  <si>
    <t>SH106417S</t>
  </si>
  <si>
    <t>SH106417M</t>
  </si>
  <si>
    <t>SH106417L</t>
  </si>
  <si>
    <t>SH106417XL</t>
  </si>
  <si>
    <t>ARMA Fleece Sadelskydd</t>
  </si>
  <si>
    <t>Maroon</t>
  </si>
  <si>
    <t>SH9421175</t>
  </si>
  <si>
    <t>SH942110</t>
  </si>
  <si>
    <t>SH712</t>
  </si>
  <si>
    <t>SH4630140</t>
  </si>
  <si>
    <t>SH7120140</t>
  </si>
  <si>
    <t>SH7120144</t>
  </si>
  <si>
    <t>SH7120148</t>
  </si>
  <si>
    <t>SH7120152</t>
  </si>
  <si>
    <t>SH7120156</t>
  </si>
  <si>
    <t>SH7120240</t>
  </si>
  <si>
    <t>SH7120244</t>
  </si>
  <si>
    <t>SH7120248</t>
  </si>
  <si>
    <t>SH7120252</t>
  </si>
  <si>
    <t>SH7120256</t>
  </si>
  <si>
    <t>SH5292</t>
  </si>
  <si>
    <t>Forest</t>
  </si>
  <si>
    <t>SH42137</t>
  </si>
  <si>
    <t>SH42117</t>
  </si>
  <si>
    <t>SH42113</t>
  </si>
  <si>
    <t>SH42110</t>
  </si>
  <si>
    <t>SH135</t>
  </si>
  <si>
    <t>SH13501P</t>
  </si>
  <si>
    <t>SH13501C</t>
  </si>
  <si>
    <t>SH13501F</t>
  </si>
  <si>
    <t>SH13501XF</t>
  </si>
  <si>
    <t>SH1110</t>
  </si>
  <si>
    <t>SH1120</t>
  </si>
  <si>
    <t xml:space="preserve">Black/metal </t>
  </si>
  <si>
    <t>Tweed</t>
  </si>
  <si>
    <t>SH13230140</t>
  </si>
  <si>
    <t>SH13230150</t>
  </si>
  <si>
    <t>SH13230160</t>
  </si>
  <si>
    <t>5051771455860</t>
  </si>
  <si>
    <t>5051771455877</t>
  </si>
  <si>
    <t>5051771455884</t>
  </si>
  <si>
    <t>5051771742106</t>
  </si>
  <si>
    <t>5051771742113</t>
  </si>
  <si>
    <t>5051771742045</t>
  </si>
  <si>
    <t>5051771742076</t>
  </si>
  <si>
    <t>5051771742090</t>
  </si>
  <si>
    <t>5051771742441</t>
  </si>
  <si>
    <t>5051771742458</t>
  </si>
  <si>
    <t>5051771781105</t>
  </si>
  <si>
    <t>5051771781129</t>
  </si>
  <si>
    <t>5051771781280</t>
  </si>
  <si>
    <t>Praktisk extra hake till täcken</t>
  </si>
  <si>
    <t>Karbinhake till täcke</t>
  </si>
  <si>
    <t>Svensrem med hake i båda ändar. Elastisk med plasthölje</t>
  </si>
  <si>
    <t>Lös panikhake</t>
  </si>
  <si>
    <t>Tygelstopp i silikon</t>
  </si>
  <si>
    <t>NAF2864</t>
  </si>
  <si>
    <t>Kabinhake Silver</t>
  </si>
  <si>
    <t>5038083620681</t>
  </si>
  <si>
    <t>5051771382708</t>
  </si>
  <si>
    <t>Extra snabbspänne till täcken</t>
  </si>
  <si>
    <t>7314242105366</t>
  </si>
  <si>
    <t>7314242105373</t>
  </si>
  <si>
    <t>7314242105380</t>
  </si>
  <si>
    <t>7314242105397</t>
  </si>
  <si>
    <t>7314242105403</t>
  </si>
  <si>
    <t>7314242105410</t>
  </si>
  <si>
    <t>7314242105427</t>
  </si>
  <si>
    <t>7314242105434</t>
  </si>
  <si>
    <t>7314242105441</t>
  </si>
  <si>
    <t>7314242105458</t>
  </si>
  <si>
    <t>7314247543019</t>
  </si>
  <si>
    <t>7314247543026</t>
  </si>
  <si>
    <t>7314247543033</t>
  </si>
  <si>
    <t>7314247543040</t>
  </si>
  <si>
    <t>Varm och behaglig filtsula tillverkad av äkta ull. Passar alla tuper av skor och kan användas hela året. Undersidan är räfflad med antiglid.</t>
  </si>
  <si>
    <t>Den idealiska sulan för kallt och ruskigt vinterväder. Tillverkad av lammull med undersidan av ullfilt vilket gör att fötterna håller sig torra och varma</t>
  </si>
  <si>
    <t>Korkhäl med en ovansida av ett tunt lager viskosväv och ett mellanlager av mjuk skumlatex. Undersidan av pressad naturkork ger en god fuktabsorberande effekt. Passar till de flesta typer av skor. Självhäftande.</t>
  </si>
  <si>
    <t>Dubbelsidig skoborste i trä med naturborst.</t>
  </si>
  <si>
    <t>Skoborste i trä med naturborst.</t>
  </si>
  <si>
    <t>Stövelsträckare av klarblank plats som spänner ut och gör att stövelskaften behåller sin passform. Hängbar.</t>
  </si>
  <si>
    <t>Skomätare i metall för mätning av innemåttet i skor.</t>
  </si>
  <si>
    <t>SH766837</t>
  </si>
  <si>
    <t>RASBERRY</t>
  </si>
  <si>
    <t>SH421273</t>
  </si>
  <si>
    <t>SH6269G</t>
  </si>
  <si>
    <t>GENTS</t>
  </si>
  <si>
    <t>NAF196100</t>
  </si>
  <si>
    <t>NAFD775</t>
  </si>
  <si>
    <t>NAFD771</t>
  </si>
  <si>
    <t>NAFO901</t>
  </si>
  <si>
    <t>NAFO905</t>
  </si>
  <si>
    <t>BA6500821-10</t>
  </si>
  <si>
    <t>2GO Rapid Shine Svart</t>
  </si>
  <si>
    <t>2GO Rapid Shine Neutral</t>
  </si>
  <si>
    <t>80ml</t>
  </si>
  <si>
    <t>50ml</t>
  </si>
  <si>
    <t>7314247008211</t>
  </si>
  <si>
    <t>Tempest Flugtäcke med Mesh</t>
  </si>
  <si>
    <t>SH940840120</t>
  </si>
  <si>
    <t>SH940840130</t>
  </si>
  <si>
    <t>SH940840135</t>
  </si>
  <si>
    <t>SH940840145</t>
  </si>
  <si>
    <t>SH940840155</t>
  </si>
  <si>
    <t>SH170A02C</t>
  </si>
  <si>
    <t>SH170A02F</t>
  </si>
  <si>
    <t>SH170A02P</t>
  </si>
  <si>
    <t>SH170A02SP</t>
  </si>
  <si>
    <t>SH170A02XF</t>
  </si>
  <si>
    <t>ARMA Gummi Boots med Soft Top</t>
  </si>
  <si>
    <t>ARMA SupaFleece Sadelgjordstunnel</t>
  </si>
  <si>
    <t>ARMA SupaFleece Rumpvärme</t>
  </si>
  <si>
    <t>ARMA SupaFleece Gp Sadelgjordsskydd</t>
  </si>
  <si>
    <t>ARMA SupaFleece Bröstskydd</t>
  </si>
  <si>
    <t>ARMA SupaFleece Nosskydd</t>
  </si>
  <si>
    <t>ARMA SupaFleece Käkskydd</t>
  </si>
  <si>
    <t>ARMA SupaFleece Dressyrgjord</t>
  </si>
  <si>
    <t>ARMA SupaFleece Anatomiska Sadelgjord</t>
  </si>
  <si>
    <t>ARMA SupaFleece Bred Anatomisk Sadelgjord</t>
  </si>
  <si>
    <t>SH1487273</t>
  </si>
  <si>
    <t>SH1482273</t>
  </si>
  <si>
    <t>SH1366273</t>
  </si>
  <si>
    <t>SH1485273</t>
  </si>
  <si>
    <t>SH1490273</t>
  </si>
  <si>
    <t>SH1486273</t>
  </si>
  <si>
    <t>SH1397273</t>
  </si>
  <si>
    <t>SH1398273</t>
  </si>
  <si>
    <t>SH1379273</t>
  </si>
  <si>
    <t>EZI-GROOM Fällningsskrapa</t>
  </si>
  <si>
    <t>EZI-GROOM Svettskrapa/fällningsskrapa</t>
  </si>
  <si>
    <t>Hundtäcke i Tweed med kantband och detaljer i brunt läder. Öppning i ryggdelen för att kunna fästa i sele.</t>
  </si>
  <si>
    <t>Microduk</t>
  </si>
  <si>
    <t>Tagel/trä</t>
  </si>
  <si>
    <t>BA6500829-01</t>
  </si>
  <si>
    <t>Högkvalitativ putsduk i fleece från 2GO. Används för all typ av putsning.</t>
  </si>
  <si>
    <t>Nätt skoborste i tagel som är smidig att använda vid påstrykning av skokräm på ridskor &amp; stövlar</t>
  </si>
  <si>
    <t>Lite, nätt men robust borste för rengöring av leriga och smutsiga skor &amp; Stövlar.</t>
  </si>
  <si>
    <t>2GO Skokräm neutral 80ml</t>
  </si>
  <si>
    <t>Skokräm för alla släta lädertyper. Verkar färgaktiverande och vårdande. Ger extra glans.</t>
  </si>
  <si>
    <t>2GO Skokräm brun 80ml</t>
  </si>
  <si>
    <t>2GO Skokräm mörk brun 80ml</t>
  </si>
  <si>
    <t>2GO Skokräm svart 80ml</t>
  </si>
  <si>
    <t>2GO Rengöringsborste</t>
  </si>
  <si>
    <t>2GO Putsduk</t>
  </si>
  <si>
    <t>2GO Påstrykare i Tagel</t>
  </si>
  <si>
    <t>2GO Korkhäl 10mm påse/15 st</t>
  </si>
  <si>
    <t>2GO Filtsula 20</t>
  </si>
  <si>
    <t>2GO Filtsula 21</t>
  </si>
  <si>
    <t>2GO Filtsula 22</t>
  </si>
  <si>
    <t>2GO Filtsula 23</t>
  </si>
  <si>
    <t>2GO Filtsula 24</t>
  </si>
  <si>
    <t>2GO Filtsula 25</t>
  </si>
  <si>
    <t>2GO Filtsula 26</t>
  </si>
  <si>
    <t>2GO Filtsula 27</t>
  </si>
  <si>
    <t>2GO Filtsula 28</t>
  </si>
  <si>
    <t>2GO Filtsula 29</t>
  </si>
  <si>
    <t>2GO Filtsula 30</t>
  </si>
  <si>
    <t>2GO Filtsula 31</t>
  </si>
  <si>
    <t>2GO Filtsula 32</t>
  </si>
  <si>
    <t>2GO Filtsula 33</t>
  </si>
  <si>
    <t>2GO Filtsula 34</t>
  </si>
  <si>
    <t>2GO Filtsula 35</t>
  </si>
  <si>
    <t>2GO Filtsula 36</t>
  </si>
  <si>
    <t>2GO Filtsula 37</t>
  </si>
  <si>
    <t>2GO Filtsula 38</t>
  </si>
  <si>
    <t>2GO Filtsula 39</t>
  </si>
  <si>
    <t>2GO Filtsula 40</t>
  </si>
  <si>
    <t>2GO Filtsula 41</t>
  </si>
  <si>
    <t>2GO Filtsula 42</t>
  </si>
  <si>
    <t>2GO Filtsula 43</t>
  </si>
  <si>
    <t>2GO Filtsula 44</t>
  </si>
  <si>
    <t>2GO Filtsula 45</t>
  </si>
  <si>
    <t>2GO Filtsula 46</t>
  </si>
  <si>
    <t>2GO Filtsula 47</t>
  </si>
  <si>
    <t>2GO Lammull/Filt sula 20</t>
  </si>
  <si>
    <t>2GO Lammull/Filt sula 21</t>
  </si>
  <si>
    <t>2GO Lammull/Filt sula 22</t>
  </si>
  <si>
    <t>2GO Lammull/Filt sula 23</t>
  </si>
  <si>
    <t>2GO Lammull/Filt sula 24</t>
  </si>
  <si>
    <t>2GO Lammull/Filt sula 25</t>
  </si>
  <si>
    <t>2GO Lammull/Filt sula 26</t>
  </si>
  <si>
    <t>2GO Lammull/Filt sula 27</t>
  </si>
  <si>
    <t>2GO Lammull/Filt sula 28</t>
  </si>
  <si>
    <t>2GO Lammull/Filt sula 29</t>
  </si>
  <si>
    <t>2GO Lammull/Filt sula 30</t>
  </si>
  <si>
    <t>2GO Lammull/Filt sula 31</t>
  </si>
  <si>
    <t>2GO Lammull/Filt sula 32</t>
  </si>
  <si>
    <t>2GO Lammull/Filt sula 33</t>
  </si>
  <si>
    <t>2GO Lammull/Filt sula 34</t>
  </si>
  <si>
    <t>2GO Lammull/Filt sula 35</t>
  </si>
  <si>
    <t>2GO Lammull/Filt sula 36</t>
  </si>
  <si>
    <t>2GO Lammull/Filt sula 37</t>
  </si>
  <si>
    <t>2GO Lammull/Filt sula 38</t>
  </si>
  <si>
    <t>2GO Lammull/Filt sula 39</t>
  </si>
  <si>
    <t>2GO Lammull/Filt sula 40</t>
  </si>
  <si>
    <t>2GO Lammull/Filt sula 41</t>
  </si>
  <si>
    <t>2GO Lammull/Filt sula 42</t>
  </si>
  <si>
    <t>2GO Lammull/Filt sula 43</t>
  </si>
  <si>
    <t>2GO Lammull/Filt sula 44</t>
  </si>
  <si>
    <t>2GO Lammull/Filt sula 45</t>
  </si>
  <si>
    <t>2GO Lammull/Filt sula 46</t>
  </si>
  <si>
    <t>2GO Lammull/Filt sula 47</t>
  </si>
  <si>
    <t>2GO Skohorn Classic</t>
  </si>
  <si>
    <t>2GO Bootclip</t>
  </si>
  <si>
    <t>2GO Rengöringssvamp</t>
  </si>
  <si>
    <t>Avel</t>
  </si>
  <si>
    <t>NAF002192</t>
  </si>
  <si>
    <t>1,92kg</t>
  </si>
  <si>
    <t xml:space="preserve">Avel </t>
  </si>
  <si>
    <t>NAF0041000</t>
  </si>
  <si>
    <t>Immuforte Liquid</t>
  </si>
  <si>
    <t>NAF1954</t>
  </si>
  <si>
    <t>4 kg</t>
  </si>
  <si>
    <t>Stövelknekt för att lättare kunna ta av stövlarna. Skonar hälen på stövlarna. Trä med räfflad sula.</t>
  </si>
  <si>
    <t>Rengöringssvamp med två olika texturer.</t>
  </si>
  <si>
    <t>Skokräm för släta skinn- och lädertyper. Ger en spegelblank finish. Efterpoleras till önskad glansmed duk eller borste</t>
  </si>
  <si>
    <t>Putssvamp med extra pigment som snabbt germycket hög glans till skor av läder och syntetiskt skinn.</t>
  </si>
  <si>
    <t>Längre skohorn i plast för att underlätta påtagning av skor och stövlar.</t>
  </si>
  <si>
    <t>Smart lösning för att hålla stövlarna på plats och för att kunna hänga upp dem.</t>
  </si>
  <si>
    <t>Exklusiv sula med en mjuk och behaglig ovansida av naturfärgat vegetabiliskt garvat fårskinn. Undersida av perforerad skumlatex ger en god stötdämpande effekt. Aktivt kol minimerar dålig lukt och ger en fuktabsorberande effekt. Sulan ger en högklassig komfort och får skorna att kännas som nya. </t>
  </si>
  <si>
    <t>SH9325115</t>
  </si>
  <si>
    <t>SH9322115</t>
  </si>
  <si>
    <t>SH9322125</t>
  </si>
  <si>
    <t>SH9322135</t>
  </si>
  <si>
    <t>SH9322145</t>
  </si>
  <si>
    <t>SH9322155</t>
  </si>
  <si>
    <t>SH9322165</t>
  </si>
  <si>
    <t>Tempest Flugtäcke</t>
  </si>
  <si>
    <t>Prisvärt flugtäcke som skapar en barriär till irriterande flugor och insekter samtidigt som det möjliggör luften att strömma fritt. Håller hästen sval under varm väderlek Materialet tillför upptill 80% UV solskydd, vilket skyddar hästen mot solbränna och solblekning. Innerfoder över bogen minskar risken för skav.</t>
  </si>
  <si>
    <t>SH9321115</t>
  </si>
  <si>
    <t>SH9321125</t>
  </si>
  <si>
    <t>SH9321135</t>
  </si>
  <si>
    <t>SH9321145</t>
  </si>
  <si>
    <t>SH9321155</t>
  </si>
  <si>
    <t>SH9321165</t>
  </si>
  <si>
    <t xml:space="preserve">Highlander Plus Eksem- och Flugtäcke </t>
  </si>
  <si>
    <t>SH188901P</t>
  </si>
  <si>
    <t>SH189802C</t>
  </si>
  <si>
    <t>SH189802F</t>
  </si>
  <si>
    <t>SH189802XF</t>
  </si>
  <si>
    <t>SH189802P</t>
  </si>
  <si>
    <t>SH46901P</t>
  </si>
  <si>
    <t>SH46901XF</t>
  </si>
  <si>
    <t xml:space="preserve">BA6500817-001 </t>
  </si>
  <si>
    <t xml:space="preserve">BA6500814-000560                                                     </t>
  </si>
  <si>
    <t>SH99560137SLM</t>
  </si>
  <si>
    <t>SH99560137W</t>
  </si>
  <si>
    <t>SH99560138SLM</t>
  </si>
  <si>
    <t>SH99560138W</t>
  </si>
  <si>
    <t>SH99560139SLM</t>
  </si>
  <si>
    <t>SH99560139W</t>
  </si>
  <si>
    <t>SH99560141</t>
  </si>
  <si>
    <t>SH99560141SLM</t>
  </si>
  <si>
    <t>SH99560141W</t>
  </si>
  <si>
    <t>ARMA Karledsskydd</t>
  </si>
  <si>
    <t>Kotskydd</t>
  </si>
  <si>
    <t>Länk till produktsida</t>
  </si>
  <si>
    <t xml:space="preserve"> https://www.naf-equine.eu/se/leder/superflex </t>
  </si>
  <si>
    <t>https://www.naf-equine.eu/se/leder/superflex-flytande</t>
  </si>
  <si>
    <t>https://www.naf-equine.eu/se/leder/pro-superflex</t>
  </si>
  <si>
    <t xml:space="preserve">https://www.naf-equine.eu/se/leder/devils-relief </t>
  </si>
  <si>
    <t>https://www.naf-equine.eu/se/leder/msm</t>
  </si>
  <si>
    <t>https://www.naf-equine.eu/se/lugnande/magic-pulver</t>
  </si>
  <si>
    <t>https://www.naf-equine.eu/se/lugnande/magic-flytande</t>
  </si>
  <si>
    <t>https://www.naf-equine.eu/se/lugnande/instant-magic</t>
  </si>
  <si>
    <t>https://www.naf-equine.eu/se/lugnande/oestress-pulver</t>
  </si>
  <si>
    <t>https://www.naf-equine.eu/se/prestation/energ-shot</t>
  </si>
  <si>
    <t>https://www.naf-equine.eu/se/prestation/energ</t>
  </si>
  <si>
    <t>https://www.naf-equine.eu/se/prestation/electro-salter</t>
  </si>
  <si>
    <t>https://www.naf-equine.eu/se/prestation/electro-lytes</t>
  </si>
  <si>
    <t>https://www.naf-equine.eu/se/prestation/m-power</t>
  </si>
  <si>
    <t>https://www.naf-equine.eu/se/prestation/m-fit</t>
  </si>
  <si>
    <t>Kylande liniment lämplig för att fräscha upp och ge kyla till din häst efter arbete eller ansträngande träning. Innehåller kylande ingredienser utformade för att minska kropps- och muskeltemperatur. Applicera gelen generöst längs med hela benet och på trötta muskler efter hård träning eller arbete på hårt underlag. Innehåller EJ mentol, menthone, pepparmint eller mentol derivater.
Tävlingskarens
SWE: 0h  Karens FEI: 0h</t>
  </si>
  <si>
    <t>https://www.naf-equine.eu/se/prestation/ice-cool-gel</t>
  </si>
  <si>
    <t>Ice Cool kyllera är en kombination av naturlig lera, Arnika och Trollhassel till stöd för trötta leder och ben efter hård ansträngning. Den kylande och åtstramande effekten lugnar ömhet och hjälper till med transport av vätska i de nedre delarna av benen, för svala tighta ben som orkar prestera. Kylleran är smidig att applicera och enkel att tvätta bort med kallt vatten.</t>
  </si>
  <si>
    <t>https://www.naf-equine.eu/se/prestation/ice-cool</t>
  </si>
  <si>
    <t xml:space="preserve">Event Grease har utvecklats för att tillföra premium skydd till din häst under terränghoppning. Hinderkrämen är mycket effektiv, långtidsverkande och vattenavvisande. Väl insmord möjliggör den för hästen att smidigt glida över hinderna och minska påfrestningarna på huden. Event Grease är enkel att applicera och lätt att tvätta av med schampo och vatten. </t>
  </si>
  <si>
    <t>https://www.naf-equine.eu/se/prestation/hinderkram</t>
  </si>
  <si>
    <t>https://www.naf-equine.eu/se/matsmaltning/in-the-pink-pulver</t>
  </si>
  <si>
    <t>https://www.naf-equine.eu/se/matsmaltning/in-the-pink-senior</t>
  </si>
  <si>
    <t>Haylage Balancer | Equine Supplements | Supplements for Horses (naf-equine.eu)</t>
  </si>
  <si>
    <t>https://www.naf-equine.eu/se/matsmaltning/gastriaid</t>
  </si>
  <si>
    <t>https://www.naf-equine.eu/se/matsmaltning/sand-gard</t>
  </si>
  <si>
    <t>https://www.naf-equine.eu/se/matsmaltning/instant-biotics</t>
  </si>
  <si>
    <t>https://www.naf-equine.eu/se/matsmaltning/biotics</t>
  </si>
  <si>
    <t>https://www.naf-equine.eu/se/matsmaltning/slim</t>
  </si>
  <si>
    <t>https://www.naf-equine.eu/se/veterinar-support/gastrivet-pellets</t>
  </si>
  <si>
    <t>https://www.naf-equine.eu/se/support/cushinaze</t>
  </si>
  <si>
    <t>https://www.naf-equine.eu/se/support/seasonaze</t>
  </si>
  <si>
    <t>https://www.naf-equine.eu/se/veterinar-support/immuforte</t>
  </si>
  <si>
    <t>https://www.naf-equine.eu/se/immun/d-tox</t>
  </si>
  <si>
    <t>https://www.naf-equine.eu/se/immun/b.l.k</t>
  </si>
  <si>
    <t>https://www.naf-equine.eu/se/immun/echinacea</t>
  </si>
  <si>
    <t>https://www.naf-equine.eu/se/andning/respirator-boost</t>
  </si>
  <si>
    <t>https://www.naf-equine.eu/se/andning/respirator</t>
  </si>
  <si>
    <t>https://www.naf-equine.eu/se/andning/easy-breathing-flytande</t>
  </si>
  <si>
    <t>https://www.naf-equine.eu/se/hovar/profeet-flytande</t>
  </si>
  <si>
    <t>https://www.naf-equine.eu/se/hovar/profeet-pulver</t>
  </si>
  <si>
    <t>https://www.naf-equine.eu/se/hovar/profeet-pellets</t>
  </si>
  <si>
    <t>https://www.naf-equine.eu/se/hovar/biotin-plus</t>
  </si>
  <si>
    <t>En högkvalitativ hovförhårdnare som är utvecklad för att skydda spröda hovar, stärka mjuka sulor och desinficera strålar som löper risk att drabbas av svamp- och bakterierattacker. Innehåller naturligt biotillgängligt svavel för maximal hovkvalitet.
Tävlingskarens
SWE: 0h  Karens FEI: 0h</t>
  </si>
  <si>
    <t>https://www.naf-equine.eu/se/hovar/profeet-rock-hard</t>
  </si>
  <si>
    <t>En bra kvalitetsolja som ger hoven en naturlig glans. Appliceras omsorgsfullt på utsidan av hoven för ett snyggt och polerat resultat.
Tävlingskarens
SWE: 0h  Karens FEI: 0h</t>
  </si>
  <si>
    <t>https://www.naf-equine.eu/se/hovar/hovolja</t>
  </si>
  <si>
    <t>Farrier Solution är en droppfri hovgel som ger stöd vid de dagliga miljömässiga hot som alla hovar utsätts för. Utvecklad tillsammans med ledande hovslagare och deras mest kräsna kunder för att erbjuda en lösning som passar alla. Innehåller näringsämnen och fukt som bidrar till att optimera hovens hälsa och fukthalt samt erbjuder skydd mot vattenburna bakterier. Pensel av naturlig borst är integrerad i locket.
•	Tränger snabbt och djupt in i hornet
•	Främjar och stimulerar tillväxt
•	Skyddar mot vattenburna hot
•	Skapar en barriär mot anaroba bakterier
•	Bibehåller värdefull fukthalt
•	Stödjer hornets värdefulla mekaniska styrka
Tävlingskarens
SWE: 0h  Karens FEI: 0h</t>
  </si>
  <si>
    <t>https://www.naf-equine.eu/se/hovar/profeet-farrier-solution</t>
  </si>
  <si>
    <t>Farrier Dressing är en smidig hovkräm som ger stöd vid de dagliga miljömässiga hot som alla hovar utsätts för. Utvecklad tillsammans med ledande hovslagare och deras mest kräsna kunder för att erbjuda en lösning som passar alla. Innehåller näringsämnen och fukt som bidrar till att optimera hovens hälsa och fukthalt samt erbjuder skydd mot vattenburna bakterier. 
•	Tränger snabbt och djupt in i hornet
•	Främjar och stimulerar tillväxt
•	Skyddar mot vattenburna hot
•	Skapar en barriär mot anaroba bakterier
•	Bibehåller värdefull fukthalt
•	Stödjer hornets värdefulla mekaniska styrka
Tävlingskarens
SWE: 0h  Karens FEI: 0h</t>
  </si>
  <si>
    <t>https://www.naf-equine.eu/se/hovar/profeet-farrier-dressing</t>
  </si>
  <si>
    <t>Lugna kliande, irriterande hudområden med LTSHI Hudsalva. Innehåller MSM, ringblomma, samt mandel och tea tree olja för att lugna flagnande områden, utslag och mindre skrubbsår.
Tävlingskarens
SWE: 0h  Karens FEI: 0h</t>
  </si>
  <si>
    <t>https://www.naf-equine.eu/se/hudvard/ltshi-hudsalva</t>
  </si>
  <si>
    <t>https://www.naf-equine.eu/se/hudvard/ltshi-skin-wash</t>
  </si>
  <si>
    <t>En skonsam spray till irriterade och känsliga hudområden, för bibehållande av hälsosam hud och päls året om. Lugnande och svalkande, speciellt lämplig för irriterade och kliande områden.
Tävlingskarens
SWE: 0h  Karens FEI: 0h</t>
  </si>
  <si>
    <t>https://www.naf-equine.eu/se/hudvard/d-itch-hudspray</t>
  </si>
  <si>
    <t>https://www.naf-equine.eu/se/hudvard/d-itch-fodertillskott</t>
  </si>
  <si>
    <t>https://www.naf-equine.eu/se/hudvard/mud-gard-fodertillskott</t>
  </si>
  <si>
    <t>Mud Gard barriärkräm är en fyllig och näringsrik salva som ger stöd och bildar en barriär på huden när det är vått och lerigt ute. Den mjukgör och skyddar huden, främjar hälsosam hud och lugnar ömma områden. Vid mer omfattande besvär kan det vara värdefullt att samtidigt stötta huden inifrån via Mud Gard Fodertillskott.
Barriärkrämen appliceras på ren och torr hud innan utevistelse. Använd händerna för att applicera ett lager av kräm på benen och utsatta områden. Var extra noga om hästen har små torrsprickor eller liknande. Stryk medhårs för att skapa en vattenavstötande barriär över huden.
TÄVLINGSKARENS
SWE: 0h  Karens FEI: 0h</t>
  </si>
  <si>
    <t>https://www.naf-equine.eu/se/hudvard/mud-gard-barriarkram</t>
  </si>
  <si>
    <t>Vårda hästens man och svans med Silky D-Tangler, ett premium balsamspray för ett silkeslent, tovfritt resultat. Skapar ett naturligt lyster utan någon kladdig finish och drar ej till sig smuts. Medför att lera lättare kan borstas bort.</t>
  </si>
  <si>
    <t>https://www.naf-equine.eu/se/hastvard/silky-man-svans</t>
  </si>
  <si>
    <t>Liten men kanske den tuffaste mot tovor, trassel och knutor. It's So Silky Serum innehåller naturlig Abyssinolja från Medelhavet, välkänd för dess skinande och utredande egenskaper för hår, man &amp; svans. Resultatet är SILKESLENT.</t>
  </si>
  <si>
    <t>https://www.naf-equine.eu/se/hastvard/silky-serum</t>
  </si>
  <si>
    <t xml:space="preserve">Muck Off är en kraftfull fläckborttagare som tar bort även de mest envisa stall- eller gräsfläckar. Den kommer i en smidig pumpflaska och är väldigt enkel och framförallt snabb att använda. Pumpa bara Muck Off i din hand, på en trasa eller direkt på det aktuella området och massera in väl på fläcken. Vänta fem minuter och tvätta sen bort med en fuktig svamp eller trasa för en fläckfri yta. Skölj alltid väl med rent vatten efter applicering. Applicera inte produkten på trasig eller irriterad hud och undvik ögonområdet. </t>
  </si>
  <si>
    <t>https://www.naf-equine.eu/se/hastvard/muck-off</t>
  </si>
  <si>
    <t>Det perfekt rosa schampot som gör smutsiga ponnyer (och hästar) skinande rena och väldoftande. Ett djuprengörande schampo för alla tillfällen.</t>
  </si>
  <si>
    <t>https://www.naf-equine.eu/se/hastvard/pimp-my-pony</t>
  </si>
  <si>
    <t>Premium pälsglans att spreja över hästens kropp, man och svans för en perfekt glänsande finish. Efter att du borstat färdigt hästen, spreja Shine On över pälsen, undvik ögonen, och avsluta sen med en mjuk borse eller trasa för att få den där extra glansen</t>
  </si>
  <si>
    <t>https://www.naf-equine.eu/se/hastvard/shine-on</t>
  </si>
  <si>
    <t>Show off ett djuprengörande schampo som tar bort smuts och skapar en vackert skinande och väldoftande päls. Passar för alla färger, från svart till vit och allt däremellan.</t>
  </si>
  <si>
    <t>https://www.naf-equine.eu/se/hastvard/show-off</t>
  </si>
  <si>
    <t>https://www.naf-equine.eu/se/hastvard/braid-it-up</t>
  </si>
  <si>
    <t>Svart hovlack som är enkelt att använda och ger hovarna en perfekt finish. Innehåller naturligt schellack som andas och inte ger skador på hästens hovar. Behöver ej tas bort, skrubbas av helt naturligt. Speciellt utformad för svarta hovar.</t>
  </si>
  <si>
    <t>https://www.naf-equine.eu/se/hastvard/paint-it-black</t>
  </si>
  <si>
    <t>Genomskinligt hovlack som är enkelt att använda och ger perfekt finish. Innehåller naturligt schellack som andas och inte ger skador på hästens hovar. Behöver ej tas bort, skrubbas av helt naturligt. Lämplig att använda till alla hovar.</t>
  </si>
  <si>
    <t>https://www.naf-equine.eu/se/hastvard/paint-it-clear</t>
  </si>
  <si>
    <t>Vitare än vitt. Vitgörande pulver för att skapa gristrande vita ben. Skapa en perfekt finish genom att använda Brighter than White på hästens vita ben, päls eller svans. Blandas med vatten till önskad konsistens alternativt applicera pulvret direkt på våt päls.</t>
  </si>
  <si>
    <t>https://www.naf-equine.eu/se/hastvard/brighter-than-white</t>
  </si>
  <si>
    <t xml:space="preserve">Cooling wash är en uppfriskande linimenttvätt som tar bort smuts och svett och samtidigt lämnar en kylande effekt för att svalka av, relaxera och fräscha upp trötta muskler. Perfekt efter ansträngande träning under varma sommardagar.
•	Blanda några kapsyler cooling wash i en hink med ljummet vatten
•	Använd en svamp för att tvätta av hästen
•	Behöver inte sköljas ur. Ta bara bort överflödigt vatten med en svettskrapa och låt torka. </t>
  </si>
  <si>
    <t>https://www.naf-equine.eu/se/hastvard/cooling-wash</t>
  </si>
  <si>
    <t xml:space="preserve">Warming wash är en värmande linimenttvätt med ingefära och muskatellsalvia, som enkelt tar bort smuts och svett från hästens päls. Linimenteffekten värmer och håller musklerna avslappnade under tiden som hästen torkar. Perfekt att använda under den kallare årstiden.
•	Tillsätt några kapsyler warming wash i en hink med varmt vatten
•	Använd en svamp för att tvätta av hästen
•	Behöver inte sköljas ur. Ta bara bort överflödigt vatten med en svettskrapa och låt torka. </t>
  </si>
  <si>
    <t>https://www.naf-equine.eu/se/hastvard/warming-wash</t>
  </si>
  <si>
    <t xml:space="preserve">Praktisk tvätt som fräschar upp hästen efter träning utan att behöva sköljas ur. Innehåller lavendelolja som återfuktar pälsen och lämnar en ljuvlig doft.  
•	Tillsätt några kapsyler lavendel wash i en hink med ljummet vatten
•	Använd en svamp för att tvätta bort svett och stöv från pälsen
•	Behöver inte sköljas ur. Ta bara bort överflödigt vatten med en svettskrapa och låt torka. </t>
  </si>
  <si>
    <t>Lavender Wash | Equine Supplements | Supplements for Horses (naf-equine.eu)</t>
  </si>
  <si>
    <t>Ett schampo speciellt utformad till alla smutsiga hästar som är lite skorviga, känsliga eller behöver tvättas frekvent. Ett fantastiskt schampo som med hjälp av Tea Tree olja tillför antibakteriella egenskaper för att varsamt lugna huden och tvätta den ren från smuts, stöv och fett. Lämnar en fräsch doft av mint.</t>
  </si>
  <si>
    <t>https://www.naf-equine.eu/se/hastvard/teatree-and-mint-schampo</t>
  </si>
  <si>
    <t>NAF Appy hästgodis är ett hälsosamt hästgodis utan tillsatt socker, tillverkat av finaste naturliga råvaror. Innehåller riktiga äpplen som vi vet att din häst kommer att älska. NAF Appy hästgodis är väldigt smakfullt och perfekt att ge till din häst som en belöning, hjälp vid träning eller bara som ett tecken på din kärlek.</t>
  </si>
  <si>
    <t>https://www.naf-equine.eu/se/halsa/appy-hastgodis</t>
  </si>
  <si>
    <t>NAF Minty hästgodis är 100% naturligt och tillverkat av enbart bästa kvalitetsråvaror. Minty är utan tillsatt socker och innehåller riktigt pepparmint, så att du kan ge din häst ett smakfullt och hälsosamt hästgodis. De är väldigt smakfulla och doftar fantastiskt både för dig och din häst.</t>
  </si>
  <si>
    <t>https://www.naf-equine.eu/se/halsa/minty-hastgodis</t>
  </si>
  <si>
    <t>NAF Blueberry &amp; Banana, hästgodis med smak av blåbär och banan. Naturlig smaksättning utan tillsatt socker.</t>
  </si>
  <si>
    <t>https://www.naf-equine.eu/se/halsa/blueberry-banana-hastgodis</t>
  </si>
  <si>
    <t>https://www.naf-equine.eu/se/halsa/omega-olja</t>
  </si>
  <si>
    <t>https://www.naf-equine.eu/se/halsa/sjogras-refill</t>
  </si>
  <si>
    <t>https://www.naf-equine.eu/se/halsa/mint</t>
  </si>
  <si>
    <t>VAD ÄR OMEGA OLJA?
Omega Olja är rik på omega 3, 6 och 9 fettsyror och tillför långsam energi som hästen effektivt kan ta upp och använda. Idealisk vid uthållighetsdiscipliner som dressyr, fälttävlan och distans. En foderstat med hög andel olja bör balanseras med antioxidanter, se gärna NAF D-Tox eller NAF Vitamin E, Selen &amp; Lysin för detta.
NÄR REKOMMENDERAS OMEGA OLJA?
•	Vid behov av skonsam extra energi i foderstaten</t>
  </si>
  <si>
    <t>VAD ÄR SJÖGRÄS?
Sjögräs är en naturligt spannmålsfri källa till ett brett spektrum av vitaminer och mineraler. Ges ej till dräktiga ston.
NÄR REKOMMENDERAS SJÖGRÄS?
•	Som komplement när kraftfodergivan inte täcker vitamin- och mineralbehovet fullt ut
•	Till hästar som är känsliga för spannmål.</t>
  </si>
  <si>
    <t>VAD ÄR MINT?
Mint ger maten en tilltalande smak och doft för att uppmuntra den kräsna eller skeptiska hästen till att äta.
NÄR REKOMMENDERAS MINT?
•	För att stimulera aptiten hos kräsna eller finsmakade hästar
•	För att minska doft och smak av medicin, tillskott eller foder som hästen är skeptisk för</t>
  </si>
  <si>
    <t>Ett intensivt återfuktande läderbalsam. Utformad för att tränga in och återfukta lädret och göra det mjukt och smidigt. Lätt att applicera med svampen som medföljer i burken.
NAF rekommenderar ett test på en liten ytan av lädret som kommer i kontakt med din häst 48h innan första användning.</t>
  </si>
  <si>
    <t>https://www.naf-equine.eu/se/ladervard/sheer-luxe-leather-balsam</t>
  </si>
  <si>
    <t>Djuprengörande &amp; återfuktande lädertvätt som enkelt ger lädret en skinande och lyxig finish samt klibbfri yta.
Skakas väl före användning. Appliceras på lädret med en fuktig svamp. Massera direkt på lädret så att det löddrar lätt, för att luckra upp smuts och fett. Gör lädret rent, smidigt och redo för användning.
NAF rekommenderar ett test på en liten ytan av lädret som kommer i kontakt med din häst 48h innan första användning</t>
  </si>
  <si>
    <t>https://www.naf-equine.eu/se/ladervard/sheer-luxe-leather-cleanse-and-condition</t>
  </si>
  <si>
    <t>Smörj in och berika ditt läder med en riktigt lyxig, återfuktande lotion för att återuppliva och återfukta nyligen rengjort läder eller nytt stelare läder.
NAF rekommenderar ett test på en liten ytan av lädret som kommer i kontakt med din häst 48h innan första användning.</t>
  </si>
  <si>
    <t>https://www.naf-equine.eu/se/ladervard/sheer-luxe-leather-food</t>
  </si>
  <si>
    <t>Uppmjukande och bevarande – Ett traditionellt sätt att återuppliva och återfukta gammalt, torrt läder eller för att mjuka upp nytt stelare läder. 
NAF rekommenderar ett test på en liten ytan av lädret som kommer i kontakt med din häst 48h innan första användning.</t>
  </si>
  <si>
    <t>https://www.naf-equine.eu/se/ladervard/leather-neatsfoot-oil</t>
  </si>
  <si>
    <t>https://www.naf-equine.eu/se/ladervard/leather-saddle-soap</t>
  </si>
  <si>
    <t>https://www.naf-equine.eu/se/ladervard/leather-soft-soap</t>
  </si>
  <si>
    <t>https://www.naf-equine.eu/se/ladervard/leather-quick-clean</t>
  </si>
  <si>
    <t>https://www.naf-equine.eu/se/vitalitet/b-vitaminer</t>
  </si>
  <si>
    <t>https://www.naf-equine.eu/se/vitalitet/sto-fol-unghast</t>
  </si>
  <si>
    <t>https://www.naf-equine.eu/se/vitalitet/vitamin-e-selen-plus</t>
  </si>
  <si>
    <t>https://www.naf-equine.eu/se/vitalitet/vitamin-mineral-bas</t>
  </si>
  <si>
    <t>VAD ÄR B VITAMINER?
B Vitaminer ger ett brett spektra av B vitaminer i flytande form, som stöd för nervfunktion och en hälsosam ämnesomsättning. Innehåller inget tillsatt socker eller färgämnen.
NÄR REKOMMENDERAS B VITAMINER?
•	Vid hårt arbete
•	Vid nedsatt mag-/tarmfunktion i samband med stress, resor eller vårens och höstens foder- och pälsbyte</t>
  </si>
  <si>
    <t>VAD ÄR STO, FÖL &amp; UNGHÄST?
Sto, föl &amp; unghäst är ett komplett vitamin- och mineraltillskott anpassat för den dräktiga, digivande och unga hästen.
NÄR REKOMMENDERAS STO, FÖL &amp; UNGHÄST?
•	Till dräktiga ston från 3 månader före fölning och fram till avvänjning
•	Till föl och fram till 4 års ålder</t>
  </si>
  <si>
    <t>VAD ÄR VITAMIN E, SELEN &amp; LYSIN?
Vitamin E, Selen &amp; Lysin hjälper till att bibehålla en hälsosam muskelfunktion hos den presterande hästen. Se även NAF M Fit och NAF M Power
NÄR REKOMMENDERAS VITAMIN E, SELEN &amp; LYSIN?
•	För att underhålla välmående muskulatur
•	Till presterande hästar
•	Vid låga nivåer av Selen i foderstaten</t>
  </si>
  <si>
    <t>VAD ÄR VITAMIN &amp; MINERAL BAS?
Vitamin &amp; Mineral Bas är ett komplett vitamin- och mineraltillskott som passar de flesta hästar.
NÄR REKOMMENDERAS VITAMIN &amp; MINERAL BAS?
•	Som komplement till grovfodret hos hästar med låg till medelhög arbetsbelastning.
•	Vid lägre kraftfodergiva än vad som täcker vitamin- och mineralbehov fullt ut</t>
  </si>
  <si>
    <t>https://www.naf-equine.eu/se/avel</t>
  </si>
  <si>
    <t>VAD ÄR FERTILITY?
Fertility är en produkt specifikt utvecklad för hingstar. En unik, komplex sammansättning av näringsämnen till stöd för produktionen av sperma, libido och spermakvalitet hos hingstar. 
NÄR REKOMMENDERAS FERTILITY?
•	Ges 4-6 veckor inför och under betäckningssäsongen 
•	Till hingstar som uppvisar nedsatt betäckningsbeteende
•	Ges till hingstar som uppvisat nedsatta resultat från tidigare betäckningssäsong</t>
  </si>
  <si>
    <t>Vårda hästens päls med detta milda anti-bakteriella schampo, naturligt baserad formula. Idealisk för frekvent användning och till eksemhästar.</t>
  </si>
  <si>
    <t>https://www.naf-equine.eu/se/sarvard-tillbehor/tea-tree-oil-schampo</t>
  </si>
  <si>
    <t>https://www.naf-equine.eu/se/sarvard-tillbehor/purple-spray</t>
  </si>
  <si>
    <t>En tjock lanolin baserad salva som ger en skyddande barriär för mindre sår och samtidigt stödjer hudens naturliga läkningsprocess.</t>
  </si>
  <si>
    <t>https://www.naf-equine.eu/se/sarvard-tillbehor/msm-salva</t>
  </si>
  <si>
    <t xml:space="preserve">NaturalintX Multikompress är ett högabsorberande omslag med dragant (tragakant) och mild, naturligt antiseptisk borsyra som rengör och drar ut var och smuts ur såret. Ett mycket effektivt sätt att både skydda och rengöra såret samtidigt.
NaturalintX multikompress kan användas torr, på samma sätt som vanliga kompresser, men dragant (tragakant) aktiveras av vätska, vilket är anledningen till att vi i de flesta fall rekommenderar att kompressen används som kallt eller varmt vått omslag. </t>
  </si>
  <si>
    <t>https://www.naf-equine.eu/se/sarvard-tillbehor/naturalintx</t>
  </si>
  <si>
    <t>https://www.naf-equine.eu/se/sarvard-tillbehor/hoof-poultice</t>
  </si>
  <si>
    <t>https://www.naf-equine.eu/se/sarvard-tillbehor/arnika-gel</t>
  </si>
  <si>
    <t>NaturalintX supermjuka bomullsvadd på rulle är gjord av 100% naturlig bomullsfiber för maximal uppsugningsförmåga. 350g</t>
  </si>
  <si>
    <t>https://www.naf-equine.eu/se/sarvard-tillbehor/naturalintx-bomullsvadd</t>
  </si>
  <si>
    <t>Naturalintx Dressing är ett mjukt och vadderande omslag som skyddar och ger ger stöd vid såromläggning. Det högabsorberande bomullsomslaget har ett speciellt ytskikt, utformat för att inte fastna i såret.</t>
  </si>
  <si>
    <t>https://www.naf-equine.eu/se/sarvard-tillbehor/naturalintx-omslag</t>
  </si>
  <si>
    <t>En helt naturlig första hjälpen kräm som främjar läkningen av mindre sår och skrapsår. Krämen kommer i en praktisk tub för enkel och hygienisk applicering.</t>
  </si>
  <si>
    <t>https://www.naf-equine.eu/se/sarvard-tillbehor/naturalintx-sarkram</t>
  </si>
  <si>
    <t>En självhäftande, elastisk linda för att kunna hålla kompresser, bomullsomslag eller annat såromslag säkert på plats.</t>
  </si>
  <si>
    <t>https://www.naf-equine.eu/se/sarvard-tillbehor/naturalintx-sjalvhaftande-linda</t>
  </si>
  <si>
    <t>https://www.naf-equine.eu/se/hastvard/naf-off-citronella-spray</t>
  </si>
  <si>
    <t>https://www.naf-equine.eu/se/hastvard/naf-off-citronella-gel</t>
  </si>
  <si>
    <t>Uppfriskande, naturligt doftsatt citronella sommartvätt, till svettiga och varma hästar. Häll enkelt ett par kapsyler av sommartvätten i en hink med ljummet vatten och tvätta av din häst. Ska ej sköljas av.</t>
  </si>
  <si>
    <t>https://www.naf-equine.eu/se/hastvard/naf-off-citronella-wash</t>
  </si>
  <si>
    <t>VAD ÄR MUD GARD FODERTILLSKOTT?
Mud Gard Fodertillskott är ett näringsstöd för hud som lätt utmanas av vid leriga och våta förhållanden. För bäst resultat, börja ge tillskottet tidigt under hösten för att hinna bygga upp en stark och motståndskraftig hud inför den påfrestande leriga och våta årstiden.
NÄR REKOMMENDERAS MUD GARD FODERTILLSKOTT?
•	För en motståndskraftig hud inifrån och ut
•	Till hästar vars hud påfrestas vid våta och leriga förhållanden
•	För att bibehålla en stark hud under den leriga perioden under höst och vinter</t>
  </si>
  <si>
    <t>VAD ÄR D-ITCH FODERTILLSKOTT?
LTSHI - D-Itch fodertillskott hjälper hästen att bygga upp sitt eget naturliga försvar mot säsongsbetonade hudirritationer. För bäst resultat, börja ge tillskottet tidigt under våren för att hinna bygga upp en stark och motståndskraftig hud inför den påfrestande säsongen.
NÄR REKOMMENDERAS D-ITCH FODERTILLSKOTT?
•	För en välmående hud inifrån och ut
•	Vid säsongsbetonade hudirritationer
•	För hästar som reagerar kraftigt på insektsbett
•	Vid känslig, torr, kliande och irriterad hud</t>
  </si>
  <si>
    <t>Love the SKIN he’s in Skin Wash är en mild unik blandning av örtingredienser, så som Tea Tree olja, utformad för att stödja skadad och påfrestad hud som är knutig, bulig, har utslag eller mindre irritationer. En helt naturlig pälstvätt som erbjuder den högkvalitativa hudvård som din häst förtjänar. Skin Wash kan användas på tre olika sätt:
1.	Som en varm handdukstvätt efter klippning eller för lättare uppfräschning
2.	Med tvättsvamp och ljummet/kallt vatten för en djuprengörande tvätt som avlägsnar svett, fett och damm från pälsen
3.	Direkt på huden i koncentrerad form för specifika områden som behöver extra uppmärksamhet</t>
  </si>
  <si>
    <t>VAD ÄR PROFEET?
PROFEET är ett fodertillskott som tillför viktiga byggstenar till hud och hovar och stöttar leverns funktion för en glänsande päls och starka, friska hovar. En frisk hov växer ca 6mm per månad. Tillskott bör därför ges under ett par månader innan man utvärderar effekten.
NÄR REKOMMENDERAS PROFEET?
•	Vid nedsatt hovkvalitet
•	Till sköra eller spruckna hovar
•	Till hovar som växer dåligt eller vid återkommande tappskor
•	Vid tunn, ömtålig hud som lätt får skav</t>
  </si>
  <si>
    <t>VAD ÄR BIOTIN PLUS?
Biotin Plus innehåller metionin, MSM, zink och kalcium för att bibehålla välmående och friska hovar. Rekommenderad dos av NAF Biotin (50g) tillför 15mg biotin, idealiskt för ett dagligt underhåll av friska hovar. Vid nedsatt hovkvalitet eller tillväxt, se istället PROFEET pulver, flytande eller pellets
NÄR REKOMMENDERAS BIOTIN PLUS?
•	För dagligt underhåll av hälsosamma hovar</t>
  </si>
  <si>
    <t>VAD ÄR RESPIRATOR BOOST?
Respirator Boost är ett kraftfullt, snabbverkande tillskott som stöttar immunförsvaret, underhåller slemhinnan i andningsorganen samt främjar den naturliga utrensningen av luftvägarna.
NÄR REKOMMENDERAS RESPIRATOR BOOST?
•	Vid tecken på nedsatt lungfunktion
•	Vid hosta och ansträngd andning
•	Vid ökat näsflöde eller irriterade slemhinnor och luftvägar
•	Till hästar med pollen-, damm- eller kvalsterallergi
•	Vid resande</t>
  </si>
  <si>
    <t>VAD ÄR RESPIRATOR PULVER?
Respirator Pulver är ett kraftfullt tillskott som stöttar immunförsvaret och underhåller lungvävnaden och slemhinnan i andningsorganen. Kan användas som ett karensfritt alternativ till Respirator Boost.
NÄR REKOMMENDERAS RESPIRATOR PULVER?
•	Vid tecken på nedsatt lungfunktion
•	Vid ökat näsflöde eller irriterade slemhinnor och luftvägar
•	Till hästar med pollen-, damm- eller kvalsterallergi</t>
  </si>
  <si>
    <t>VAD ÄR EASY BREATHING?
Easy Breathing är ett flytande örtbaserat tillskott som underhåller friska och rena lungor. Kan användas som ett karensfritt alternativ till Respirator Boost.
NÄR REKOMMENDERAS EASY BREATHING?
•	Vid lindrigare andningsbesvär
•	Vid irriterade slemhinnor
•	Till hästar med pollen-, damm- eller kvalsterallergi</t>
  </si>
  <si>
    <t>VAD ÄR D-TOX?
D-Tox innehåller en unik sammansättning av kraftfulla naturliga antioxidanter som skonsamt sköljer ut överskott av fria radikaler och återskapar hästens naturliga balans.
NÄR REKOMMENDERAS D-TOX?
•	För att bibehålla hälsa hos den hårt arbetande hästen
•	Vid frekvent resande</t>
  </si>
  <si>
    <t>VAD ÄR B.L.K?
BLK ger näringsmässigt stöd till blod, lever och njurar, kroppens egna avgiftnings- och reningssystem.
NÄR REKOMMENDERAS B.L.K?
•	Vid tecken på nedsatt funktion i lever och njurar 
•	Vid låga blodvärden
•	Till solkänsliga individer</t>
  </si>
  <si>
    <t>VAD ÄR ECHINACEA PLUS?
Ibland kan immunförsvaret behöva lite extra stöd, framförallt hos hästar som arbetar hårt, reser mycket eller ställs inför krävande utmaningar. Echinacea är kanske den ört som är mest förknippad med immunförsvaret. Forskning visar även att Echinacea ger stöd för de röda blodkropparna, vilket är synnerligen viktigt för presterande hästar. Echinacea Plus ges som ett dagligt stöd för att underhålla immunförsvar och hälsosamma röda blodkroppar.
NÄR REKOMMENDERAS ECHINACEA PLUS?
•	Vid frekvent resande
•	Till hårt arbetande individer
•	Under intensiva tävlingsperioder</t>
  </si>
  <si>
    <t>VAD ÄR CUSHINAZE?
Cushinaze är utformad för att ge näringsmässigt stöd till hypofysen, optimera magtarmfunktionen och för att främja allmän hälsa. Åldersprocessen kan påverka hästar på många olika sätt och något som ses allt oftare, speciellt vid insulinresistens, är nedsatt funktion i hypofysen. Detta kan resultera i lockig päls som inte fälls, nedsatt allmäntillstånd, håglöshet, överdrivet vattendrickande och nedsatt hovhälsa. Cushinaze tillför en unik kombination av örter och näringsämnen samt levande probiotisk jäst som främjar en god matsmältning, hälsosam ämnesomsättning, välmående hovar och kognitiv funktion hos den åldrande hästen.
NÄR REKOMMENDERAS CUSHINAZE?
•	Vid nedsatt funktion i hypofysen
•	Vid tecken på åldersrelaterad hormonell obalans</t>
  </si>
  <si>
    <t>VAD ÄR SEASONAZE?
Seasonaze är ett värdefullt näringsstöd för hästar som visar tydliga tecken på säsongsbetonade obehag kring huvudet. Hästar kan påverkas av ett antal olika säsongsmässiga faktorer; vanligtvis starkt solljus, pollen eller flugor, vilket resulterar i ångest och obehag kring hästens huvud. Via riktad näring kan hästens naturliga försvar optimeras. Seasonaze innehåller ett unikt komplex av vetenskapligt verifierade, naturligt framställda antioxidanter, som hjälper till att hantera överskott av fria radikaler. Lugnande örter tillsammans med biotillgängligt magnesium främjar ett mer avslappnat rörelsemönster och beteende. Seasonaze innehåller också ett komplext stöd för immunförsvaret samt för mjukvävnad och nervvävnad. Seasonaze bör utfodras under aktuell säsong för individen och kan ökas utifrån behov.
NÄR REKOMMENDERAS SEASONAZE?
•	Till hästar som besväras av pollen, insekter eller starkt solljus
•	För ett mer avslappnat beteende samt stöd för hästens luftvägar och nervsystem
•	Utfodring bör startas upp tidigt i säsong: januari/februari
•	Vid större pollenproblematik rekommenderas Respirator Boost parallellt.</t>
  </si>
  <si>
    <t>VAD ÄR IMMUFORTE FLYANDE?
Immuforte är utformad för att stötta immunförsvaret och bibehålla hälsa och vitalitet hos alla hästar och ponnyer. Kraftfulla adaptogener ger stöd för de vita blodkropparnas svar på oönskat stimuli. Ett näringsmässigt stöd för de röda blodkropparnas kapacitet är också viktigt för blodets förmåga att transportera syre, vilket främjar goda energinivåer och möjliggör prestation.
NÄR REKOMMENDERAS IMMUFORTE FLYTANDE?
•	Nedsatt immunförsvar /Kontakt med hästar med nedsatt hälsa
•	Stress
•	Resande &amp; Nya miljöer
•	Intensiv träning och tävling
•	Hög ålder
•	Boxvila
•	Slutet av dräktighet inför fölning</t>
  </si>
  <si>
    <t>VAD ÄR GASTRIVET?
GastriVet är ett pelleterat tillskott utvecklat för att skapa en gynnsam miljö och främja bibehållen hälsa i magsäcken. För att stödja magslemhinnans styrka och hållbarhet, bidrar GastriVet till att förstärka den viktiga mattan av fiber som hjälper till att begränsa magsyran till den syraproducerande glandulära regionen av magsäcken. Via en kombination av gelbildande ingredienser ges även stöd för den känsliga övre slemhinnan. Tillskottet tillför även riktad näring för grovtarmen och kan ges parallellt med veterinärmedicinsk behandling. NAF Gastrivet har i en omfattande klinisk studie, referentgranskad och publicerad, visat sig optimera magsäckshälsan. 
Pelletsen bör hållas torra fram tills hästen ska äta. För ett jämnare stöd under dygnet kan dagsdosen gärna fördelas på 2 måltider.
NÄR REKOMMENDERAS GASTRIVET?
•	Som extra stöd parallellt med veterinärbehandling av stressrelaterade magbesvär
•	Som förlängt eftervårdande stöd efter veterinärmedisk behandling av stressrelaterade magbesvär
•	Till tävlande hästar som byter miljöer ofta och reser mycket
•	Vid stressrelaterade magbesvär med samtidig viktnedgång
•	För hästar som ligger i riskzonen för att utveckla magsår</t>
  </si>
  <si>
    <t>VAD ÄR IN THE PINK?
In the Pink är ett komplett vitamin- och mineraltillskott med extra stöd för en hälsosam matsmältning. Ett bra alternativ att växla över till under sommaren för de hästar som vintertid får Haylage Balancer som stöd.
NÄR REKOMMENDERAS IN THE PINK?
•	Vid behovet av en komplett vitamin &amp; mineralbas med stöd för magen
•	För hästar som har svårt att hålla vikten
•	Vid lindrigare känslighet för foderbyten</t>
  </si>
  <si>
    <t>VAD ÄR IN THE PINK SENIOR?
In the Pink Senior är ett komplett vitamin- och mineraltillskott med extra stöd för en hälsosam matsmältning till den äldre hästen. Ger även ett visst stöd för ledhälsa och kognitivt välmående.
NÄR REKOMMENDERAS IN THE PINK SENIOR?
•	För ett optimerat näringsupptag från maten
•	För underhåll av rörlighet och vitalitet
•	Vid lindrigare känslighet för foderbyten</t>
  </si>
  <si>
    <t>VAD ÄR HAYLAGE BALANCER?
Haylage Balancer (även känd som Ensilage Balans) är en specialanpassad vitamin- och mineralbas till stöd för hästar som reagerar med lösare avföring vid intag av hösilage. Produkten lugnar tarmpassagen och balanserar pH samt tarmflora för en optimerad matsmältning och fastare avföring. Bör hållas torrt fram tills hästen ska äta. För ett jämnare stöd under dygnet kan dagsdosen gärna fördelas på 2 måltider.
NÄR REKOMMENDERAS HAYLAGE BALANCER?
•	Till hästar som får lös avföring vid intag av hösilage/ensilage
•	Känslighet vid foderbyte</t>
  </si>
  <si>
    <t>VAD ÄR GASTRIAID?
GastriAid främjar funktion och styrka längs med hela magtarmkanalen och hjälper till att balansera pH, miljö och tarmflora. Samtidigt främjar den hälsosamma tarmrörelser och tillför en kombination av levande jästkultur, prebiotika och postbiotika som ger stöd och näring till tarmflora och grovtarm för en effektiv matsmältning och allmänt välmående. GastriAid kan även rekommenderas för hästar som tidigare utfodrats med GastriVet. Tillskottet bör hållas torrt fram tills hästen ska äta. För ett jämnare stöd under dygnet kan dagsdosen fördelas på 2 måltider.
När rekommenderas GastriAid?
•	Till hästar som upplevs ha en orolig mage med lös avföring
•	Till hästar som har stressrelaterade magtarmbesvär
•	Till hästar som har svårt att bibehålla hullet
•	Till hästar som är känsliga vid foderbyte
•	Till alla tävlande/hårt tränande hästar
•	Vid längre transport/frekvent resande
•	I samband med flytt till nytt stall</t>
  </si>
  <si>
    <t>VAD ÄR SAND GARD?
Sand Gard Pellets är ett pelleterat tillskott med loppfrön i kombination med örter, prebiotika och probiotisk levande jäst som främjar en hälsosam tarmflora och hjälper eventuella ansamlingar av sand att passera genom tarmsystemet. Sand Gard ges vanligen som en veckokur var 6:e vecka och kan ges regelbundet till hästar som står på sandiga marker.
NÄR REKOMMENDERAS SAND GARD?
•	Vid bete på sandig mark/i hårt betade hagar
•	Risk för sandkolik</t>
  </si>
  <si>
    <t>VAD ÄR INSTANT BIOTICS?
Instant Biotics är en oral multidoserings-spruta som ger en koncentrerad tillförsel av prebiotika och probiotisk jäst för en tarmflora i balans.
NÄR REKOMMENDERAS INSTANT BIOTICS?
•	För omstart av tarmfloran eller efter avmaskning
•	Under och efter antibiotikabehandling/antiinflammatorisk behandling
•	Vid földiarré och i samband med fölavvänjning
•	Vid foderkänslighet, byte av hösilagebal
•	Vid plötsligt orolig mage och vid resande</t>
  </si>
  <si>
    <t>VAD ÄR BIOTICS?
Biotics är en koncentrerad sammansättning av prebiotika och probiotisk jäst för en tarmflora i balans.
NÄR REKOMMENDERAS BIOTICS?
•	För omstart av tarmfloran eller vid plötsligt orolig mage
•	Under och efter antibiotikabehandling/antiinflammatorisk behandling
•	Vid földiarré och i samband med fölavvänjning
•	Vid foderkänslighet, byte av hösilagebal
•	Vid intensiv träning eller resande</t>
  </si>
  <si>
    <t>VAD ÄR SLIM?
Slim är ett smakligt pelleterat fodertillskott, som tillför en unik blandning av näringsämnen till stöd för en hälsosam ämnesomsättning och underlättad viktkontroll. Slim bidrar även med naturliga antioxidanter och viktiga vitaminer och mineraler för hästar på en energibegränsad foderstat.
NÄR REKOMMENDERAS SLIM?
•	För hästar som verkar leva på luft eller lätt får fettdepåer
•	Till hästar i riskzonen för att utveckla fång
•	För hälsosam viktnedgång eller för att bibehålla hälsosam vikt</t>
  </si>
  <si>
    <t>VAD ÄR ENERG SHOT?
Energ Shot är en koncentrerad näringsrik blandning av essentiella aminosyror och biotillgängligt järn som stödjer energiomsättningen, produktionen av röda blodkroppar och hjälper till att ersätta svettförluster.
NÄR REKOMMENDERAS ENERG SHOT?
•	Som energiboost till muskulaturen i samband med tävling och träning</t>
  </si>
  <si>
    <t>VAD ÄR ENERG?
EnerG kombinerar järn, koppar och zink med K vitamin och B vitaminer för en optimerad blodprofil och ämnesomsättning hos den högpresterande hästen.
NÄR REKOMMENDERAS ENERG?
•	För hårt tränande och tävlande hästar
•	Vid trötthet, nedsatt ork
•	Vid låga blodvärden</t>
  </si>
  <si>
    <t>VAD ÄR ELECTRO SALTER?
Electro Salter är en koncentrerad sammansättning av de fyra viktigaste kroppssalterna(elektrolyter) som förloras vid svettning till följd av arbete eller varmt väder. Ges direkt i foder eller upplöst i vatten, alltid med samtidig fri tillgång till osaltat vatten.
NÄR REKOMMENDERAS ELECTRO SALTER?
•	För att ersätta svettförluster vid hårt arbete eller varm väderlek</t>
  </si>
  <si>
    <t>VAD ÄR ELECTRO LYTES?
Electro Lytes är en färdigblandad flytande vätskeersättning som tillför de fyra viktigaste kroppssalterna(elektrolyter) som förloras vid svettning till följd av arbete eller varmt väder. Ges direkt i foder eller vatten, alltid med samtidig fri tillgång till osaltat vatten.
NÄR REKOMMENDERAS ELECTRO LYTES?
•	För att ersätta svettförluster vid hårt arbete eller varm väderlek</t>
  </si>
  <si>
    <t>VAD ÄR M FIT?
M Fit är en kombination av bland annat E vitamin, Selen och naturliga antioxidanter som hjälper till att hålla en redan välutvecklad muskulatur smidig och välmående.
NÄR REKOMMENDERAS M FIT?
•	För att underhålla en hälsosam muskulatur
•	För en effektiv återhämtning
•	För mjuka och smidiga muskler</t>
  </si>
  <si>
    <t>VAD ÄR MAGIC?
Magic är en kombination av magnesium och örter som ger stöd för lugn, fokus och självförtroende utan någon sederande effekt. Flytande Magic är mer snabbverkande, medan pulvret ger stöd för en balanserad tarmflora.
NÄR REKOMMENDERAS MAGIC?
•	Till hästar som upplevs spooky, oroliga, nerviga eller spända
•	Till hästar som lätt tappar fokus vid arbete
•	Vid starkt flyktbeteende eller om hästen blir introvert i stressande situationer
•	Vid behov av ökad tillförsel av Magnesium</t>
  </si>
  <si>
    <t>VAD ÄR MAGIC?
Produkten innehåller en kombination av magnesium och örter som ger stöd för lugn, fokus och självförtroende utan någon sederande effekt.
NÄR REKOMMENDERAS MAGIC?
•	Till hästar som upplevs spooky, oroliga, nerviga eller spända
•	Till hästar som lätt tappar fokus vid arbete
•	Vid starkt flyktbeteende eller om hästen blir introvert i stressande situationer
•	Vid behov av ökad tillförsel av Magnesium</t>
  </si>
  <si>
    <t>VAD ÄR INSTANT MAGIC?
Instant Magic är en snabbverkande oral spruta som ger stöd för lugn, fokus och självförtroende utan någon sederande effekt. Undvik att ge sprutan tillsammans med annat foder för bästa upptag och effekt.
NÄR REKOMMENDERAS INSTANT MAGIC?
•	Till oroliga, nerviga och spända hästar
•	För fokus &amp; koncentration
•	Som stöd vid stressande situationer: tävling, pälsklippning, hovslagare, lastning
•	Vid introduktion av nya moment eller miljöer</t>
  </si>
  <si>
    <t>VAD ÄR OESTRESS?
Oestress är en unik sammansättning av örter och magnesium till stöd för attityd och de fysiska obehag som stoet kan uppleva under sin brunst.
Tecken kan inkludera humörsvängningar, aggressivitet, irritation och nedsatt prestation. Placeringen av äggstockarna (precis bakom sadeln) innebär att ett obehag ofta resulterar i en ovilja att arbeta med ryggen, svansviftande och till och med bockningar eller sparkar. Oestress ges som ett dagligt stöd under hela våren och sommaren för att hjälpa henne att slappna av och kunna koncentrera sig på arbetet. Vid behov kan Oestress även ges året runt
NÄR REKOMMENDERAS OESTRESS?
•	Vid attitydförändringar eller koncentrationssvårigheter i samband med brunst
•	Vid oregelbunden brunst
•	Till ston som visar tecken på obehag i samband med brunst
•	Till hingstiga valacker</t>
  </si>
  <si>
    <t>VAD ÄR SUPERFLEX?
Superflex är ett premium ledtillskott med bland annat Glukosamin, Kondroitin, Hyaluronsyra samt en kraftfull blandning av naturliga antioxidanter. En välbalanserad och komplex sammansättning för att underhålla och stötta alla ledens delar.
NÄR REKOMMENDERAS SUPERFLEX?
•	För hårt tränande hästar
•	Till äldre hästar där tydliga ålderstecken ses
•	Till hästar under rehabilitering</t>
  </si>
  <si>
    <t>VAD ÄR DEVIL´S RELIEF?
Devil´s Relief är ett flytande tillskott med Djävulsklo, örter och MSM för komfort till stela leder och områden som drabbats av lättare slag, stötar eller spänningar. Får inte ges till dräktiga eller digivande ston.
NÄR REKOMMENDERAS DEVIL´S RELIEF?
•	Vid vrickningar, bristningar och svullnader
•	Vid ledstelhet
•	Till hästar under rehab och inför igångsättning
•	Till den äldre hästen</t>
  </si>
  <si>
    <t>VAD ÄR MSM?
MSM är en organisk form av svavel med hög biotillgänglighet som främjar frisk och elastisk bindväv, som bland annat omger lederna.
NÄR REKOMMENDERAS MSM?
•	För att underhålla hälsosamma senor, ligament och muskler
•	Vid låga svavelnivåer i foderstaten</t>
  </si>
  <si>
    <t>SH9321</t>
  </si>
  <si>
    <t>SH9322</t>
  </si>
  <si>
    <t>FOREST GREEN</t>
  </si>
  <si>
    <t>RASPBERRY</t>
  </si>
  <si>
    <t>Träns &amp; Tillbehör</t>
  </si>
  <si>
    <t>Blenheim Läder Nackrem</t>
  </si>
  <si>
    <t>SH447G01</t>
  </si>
  <si>
    <t>Viktband</t>
  </si>
  <si>
    <t>NAF0031</t>
  </si>
  <si>
    <t>SH93S</t>
  </si>
  <si>
    <t>OneSize</t>
  </si>
  <si>
    <t>SH1964</t>
  </si>
  <si>
    <t>Ezi-Groom Karda</t>
  </si>
  <si>
    <t>Karda för enkel rengöring av kardborrfästen på täcken, benskydd mm</t>
  </si>
  <si>
    <t>SH393L</t>
  </si>
  <si>
    <t>Stor Pistolhake</t>
  </si>
  <si>
    <t>Metal</t>
  </si>
  <si>
    <t>3cm</t>
  </si>
  <si>
    <t>Pistolhake med ring för enkel upphängning, till grimskaft eller liknande</t>
  </si>
  <si>
    <t>SH1321</t>
  </si>
  <si>
    <t>SH132101</t>
  </si>
  <si>
    <t>Svansrem</t>
  </si>
  <si>
    <t>40cm</t>
  </si>
  <si>
    <t>Extra svansrem till täcken</t>
  </si>
  <si>
    <t>SH394</t>
  </si>
  <si>
    <t>T-Spänne set</t>
  </si>
  <si>
    <t>5cm</t>
  </si>
  <si>
    <t>T-spännen till kryssgjordar eller frontknäppning på täcken</t>
  </si>
  <si>
    <t>SH400</t>
  </si>
  <si>
    <t>D-Ring</t>
  </si>
  <si>
    <t>2,5cm</t>
  </si>
  <si>
    <t>Extra D-ring till täcken</t>
  </si>
  <si>
    <t>SH398</t>
  </si>
  <si>
    <t>Bogspänne</t>
  </si>
  <si>
    <t>Extra spänne till täcken</t>
  </si>
  <si>
    <t>SH4158</t>
  </si>
  <si>
    <t>SH415801C</t>
  </si>
  <si>
    <t>Velociti GARA Martingal Bib</t>
  </si>
  <si>
    <t xml:space="preserve">Lös justerbar Bib-martingal i läder. Fästes enkelt i brösta eller förbygel. Hjälper till att hålla hästen lite mer inramad jämfört med en vanlig martingal och minskar risken för att fastna i den. </t>
  </si>
  <si>
    <t>SH415801F</t>
  </si>
  <si>
    <t>SH415803C</t>
  </si>
  <si>
    <t>SH415803F</t>
  </si>
  <si>
    <t>SH5049</t>
  </si>
  <si>
    <t>SH504901</t>
  </si>
  <si>
    <t>Martingal stroppar silikon</t>
  </si>
  <si>
    <t>Silikonring för att hindra martingal att glida ur läge</t>
  </si>
  <si>
    <t>SH504902</t>
  </si>
  <si>
    <t>SH6684</t>
  </si>
  <si>
    <t>SH668401C</t>
  </si>
  <si>
    <t>SH668401F</t>
  </si>
  <si>
    <t>SH668417C</t>
  </si>
  <si>
    <t>SH668417F</t>
  </si>
  <si>
    <t>SH668409C</t>
  </si>
  <si>
    <t>SH668409F</t>
  </si>
  <si>
    <t>SH668402C</t>
  </si>
  <si>
    <t>SH668402F</t>
  </si>
  <si>
    <t>SH8090</t>
  </si>
  <si>
    <t>SH809001</t>
  </si>
  <si>
    <t>SH8091</t>
  </si>
  <si>
    <t>SH809101</t>
  </si>
  <si>
    <t>SH8088</t>
  </si>
  <si>
    <t>SH4181</t>
  </si>
  <si>
    <t>SH418101P</t>
  </si>
  <si>
    <t>ARMA Justerbar Grimma</t>
  </si>
  <si>
    <t>Dubbelsydd nylongrimma med snabbfäste. Justerbar över nos- och nackdel.</t>
  </si>
  <si>
    <t>SH418101C</t>
  </si>
  <si>
    <t>SH418101F</t>
  </si>
  <si>
    <t xml:space="preserve">Full </t>
  </si>
  <si>
    <t>SH418101XF</t>
  </si>
  <si>
    <t>SH418117P</t>
  </si>
  <si>
    <t>SH418117C</t>
  </si>
  <si>
    <t>SH418117F</t>
  </si>
  <si>
    <t>SH418117XF</t>
  </si>
  <si>
    <t>SH4181244P</t>
  </si>
  <si>
    <t>SH4181244C</t>
  </si>
  <si>
    <t>SH4181244F</t>
  </si>
  <si>
    <t>SH4181244XF</t>
  </si>
  <si>
    <t>SH418135P</t>
  </si>
  <si>
    <t>SH418135C</t>
  </si>
  <si>
    <t>SH418135F</t>
  </si>
  <si>
    <t>SH418135XF</t>
  </si>
  <si>
    <t>SH418133P</t>
  </si>
  <si>
    <t>SH418133C</t>
  </si>
  <si>
    <t>SH418133F</t>
  </si>
  <si>
    <t>SH418133XF</t>
  </si>
  <si>
    <t>SH418118P</t>
  </si>
  <si>
    <t>SH418118C</t>
  </si>
  <si>
    <t>SH418118F</t>
  </si>
  <si>
    <t>SH418118XF</t>
  </si>
  <si>
    <t>SH379B</t>
  </si>
  <si>
    <t>SH379B01</t>
  </si>
  <si>
    <t>Föl</t>
  </si>
  <si>
    <t>Praktisk och stadig fölgrimma i nylon med handtag. Justerbar över nacke och nos</t>
  </si>
  <si>
    <t>SH379B13</t>
  </si>
  <si>
    <t xml:space="preserve">Red </t>
  </si>
  <si>
    <t>SH379B17</t>
  </si>
  <si>
    <t>SH401</t>
  </si>
  <si>
    <t>SH4010118</t>
  </si>
  <si>
    <t>Velociti Gara Lädergrimskaft</t>
  </si>
  <si>
    <t>18mm</t>
  </si>
  <si>
    <t>Lädergrimskaft med bältesspänne för kedja eller annat knäppe</t>
  </si>
  <si>
    <t>SH4010318</t>
  </si>
  <si>
    <t>SH5300</t>
  </si>
  <si>
    <t>SH530001CF</t>
  </si>
  <si>
    <t>ARMA Korrektionspad</t>
  </si>
  <si>
    <t>C/F</t>
  </si>
  <si>
    <t>Sadelpad som enkelt kan anpassas utifrån hästens form med hjälp av de medföljande inläggen.</t>
  </si>
  <si>
    <t>SH1721</t>
  </si>
  <si>
    <t>SH172106</t>
  </si>
  <si>
    <t>Wood</t>
  </si>
  <si>
    <t>Slitstark borste med långa strån. Snidat trä med lackad finish för ett bra grepp och bekväm passform</t>
  </si>
  <si>
    <t>SH1722</t>
  </si>
  <si>
    <t>SH172206</t>
  </si>
  <si>
    <t>EZI-GROOM Premium Ryktborste</t>
  </si>
  <si>
    <t>Slitstark ryktborste. Snidat trä med lackad finish och rem för ett bra grepp och bekväm passform</t>
  </si>
  <si>
    <t>SH1723</t>
  </si>
  <si>
    <t>SH172306</t>
  </si>
  <si>
    <t>EZI-GROOM Premium Pannborste</t>
  </si>
  <si>
    <t>Mjuk borste för hästens huvud. Snidat trä med lackad finish för ett bra grepp och bekväm passform</t>
  </si>
  <si>
    <t>SH1724</t>
  </si>
  <si>
    <t>SH172406</t>
  </si>
  <si>
    <t>EZI-GROOM Premium Hovborste</t>
  </si>
  <si>
    <t>Slitstark borste för hästens hovar. Snidat trä med lackad finish för ett bra grepp och bekväm passform</t>
  </si>
  <si>
    <t>SH1725</t>
  </si>
  <si>
    <t>SH172506</t>
  </si>
  <si>
    <t>EZI-GROOM Premium Hovkrats med Borste</t>
  </si>
  <si>
    <t>Hovkrats med borste i snidat trä med lackad finish</t>
  </si>
  <si>
    <t>SH1726</t>
  </si>
  <si>
    <t>SH172606</t>
  </si>
  <si>
    <t>EZI-GROOM Premium Hovpensel</t>
  </si>
  <si>
    <t>Slitstark borste för applicering av hovolja och hovkräm. Snidat trä med lackad finish för ett bra grepp och bekväm passform</t>
  </si>
  <si>
    <t>SH1727</t>
  </si>
  <si>
    <t>SH172706</t>
  </si>
  <si>
    <t>EZI-GROOM Premium Rotborste</t>
  </si>
  <si>
    <t>Slitstark borste. Snidat trä med lackad finish för ett bra grepp och bekväm passform</t>
  </si>
  <si>
    <t>EZI-KIT Upphängningsband</t>
  </si>
  <si>
    <t>SH984S</t>
  </si>
  <si>
    <t>Roterande uppbindningsring</t>
  </si>
  <si>
    <t>Uppbindning med roterande ring som motverkar att grimskaftet trasslar sig</t>
  </si>
  <si>
    <t>SH1936</t>
  </si>
  <si>
    <t>SH193601C</t>
  </si>
  <si>
    <t>ARMA Oxi-Zone Senskydd</t>
  </si>
  <si>
    <t xml:space="preserve">Stötdämpande senskydd med utmärkt temperaturreglering. 3D Air Motion-teknik håller luften cirkulerande runt benet för att avleda värme och minska fuktnivån. Slät stryktålig utsida avleder slag och strykningar. Elastiska remmar med justerbar knappknäppning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</si>
  <si>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SH193601F</t>
  </si>
  <si>
    <t>SH1937</t>
  </si>
  <si>
    <t>SH193701C</t>
  </si>
  <si>
    <t>ARMA Oxi-Zone Kotskydd</t>
  </si>
  <si>
    <t xml:space="preserve">Stötdämpande kotskydd med utmärkt temperaturreglering. 3D Air Motion-teknik håller luften cirkulerande runt benet för att avleda värme och minska fuktnivån. Slät stryktålig utsida avleder slag och strykningar. Icke-elastisk kardborrknäppning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</si>
  <si>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SH193701F</t>
  </si>
  <si>
    <t>SH1938</t>
  </si>
  <si>
    <t>SH193801C</t>
  </si>
  <si>
    <t xml:space="preserve">ARMA Oxi-Zone Supafleece Senskydd </t>
  </si>
  <si>
    <t xml:space="preserve">Stötdämpande senskydd med utmärkt temperaturreglering. 3D Air Motion-teknik håller luften cirkulerande runt benet för att avleda värme och minska fuktnivån. Slät stryktålig utsida avleder slag och strykningar. Elastiska remmar med justerbar knappknäppning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</si>
  <si>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SH193801F</t>
  </si>
  <si>
    <t>SH1939</t>
  </si>
  <si>
    <t>SH193901C</t>
  </si>
  <si>
    <t>ARMA Oxi-Zone Supafleece Kotskydd</t>
  </si>
  <si>
    <t xml:space="preserve">Stötdämpande kotskydd med utmärkt temperaturreglering. 3D Air Motion-teknik håller luften cirkulerande runt benet för att avleda värme och minska fuktnivån. Slät stryktålig utsida avleder slag och strykningar. Icke-elastisk kardborrknäppning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t>
  </si>
  <si>
    <t>SH193901F</t>
  </si>
  <si>
    <t xml:space="preserve">SH1942 </t>
  </si>
  <si>
    <t>SH194201C</t>
  </si>
  <si>
    <t>ARMA Oxi-Zone Benskydd</t>
  </si>
  <si>
    <t>Stötdämpande benskydd med utmärkt temperaturreglering. 3D Air Motion-teknik håller luften cirkulerande runt benet för att avleda värme och minska fuktnivån. Slät och stryktålig yttre platta avleder slag och strykningar. Elastisk kardborrknäppning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Kan användas på både fram- och bakben</t>
  </si>
  <si>
    <t>SH194201F</t>
  </si>
  <si>
    <t>SH1943</t>
  </si>
  <si>
    <t>ARMA Oxi-Zone Supafleece Benskydd</t>
  </si>
  <si>
    <t>Stötdämpande benskydd med utmärkt temperaturreglering. 3D Air Motion-teknik håller luften cirkulerande runt benet för att avleda värme och minska fuktnivån. Slät och stryktålig yttre platta avleder slag och strykningar. Elastisk kardborrknäppning ger en snabb och säker inpassning. Kanten av Supafleece ger ett stilrent utseende utan att påverka fördelarna med OXI-ZONE.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Kan användas på både fram- och bakben</t>
  </si>
  <si>
    <t>SH194301F</t>
  </si>
  <si>
    <t>SH1940</t>
  </si>
  <si>
    <t>SH194001C</t>
  </si>
  <si>
    <t>Allround-skydd med utmärkt temperaturreglering. 3D Air Motion-teknik håller luften cirkulerande runt benet för att avleda värme och minska fuktnivån. Slät stryktålig utsida avleder slag och strykningar. Elastiska remmar med justerbar knappknäppning ger en snabb och säker inpassning.  4D SKYDD mot slag: FlexFit yttre i gjuten TPU med riktad ventilation. Air Motion 3D-nät främjar luftflödet. Förstärkning av EVA-skum vid de mest utsatta områdena. Inre stötdämpande perforerat TPG-skum, med våffelvävt fukttransporterande foder - lättare än neopren, låg vattenabsorption, förblir skyddande även när den är varm. PIERCE PROOF: Fin metallmesh förhindrar penetrering av vassa föremål och skräp. Lämpliga för användning på frambenen.</t>
  </si>
  <si>
    <t>SH194001F</t>
  </si>
  <si>
    <t>SH2009</t>
  </si>
  <si>
    <t>Smidiga skydd för kylning av hästens ben efter hård ansträngning. Lägg skydden i frysen för att aktivera gelen. Använd direkt ur frysen eller förvara vid behov i kylväska. Fästs enkelt med elastisk kardborrknäppning. Lämpliga att använda på alla delar av hästens fram- eller bakben. Säljs parvis.</t>
  </si>
  <si>
    <t>Hundleksaker</t>
  </si>
  <si>
    <t>SH6911</t>
  </si>
  <si>
    <t>Tuggleksak i slitstarkt mockaläder med fyllning av växtfibrer från gräs. Skonsam mot tänder och tandkött. Ger en mjuk och naturlig känsla i hundens mun. Perfekt för lek och bus.
- Fri från plast
- Naturliga färgämnen
- Biologiskt nedbrytbar
- Tuggvänlig
- Fri från gifter</t>
  </si>
  <si>
    <t>SH6912</t>
  </si>
  <si>
    <t>SH6913</t>
  </si>
  <si>
    <t>SH6914</t>
  </si>
  <si>
    <t>SH6915</t>
  </si>
  <si>
    <t>SH6916</t>
  </si>
  <si>
    <t>SH6917</t>
  </si>
  <si>
    <t>SH663217XL</t>
  </si>
  <si>
    <t>Navy Tweed</t>
  </si>
  <si>
    <t>SH663217L</t>
  </si>
  <si>
    <t>SH663217M</t>
  </si>
  <si>
    <t>SH663217S</t>
  </si>
  <si>
    <t>SH663217XS</t>
  </si>
  <si>
    <t>SH663217XXS</t>
  </si>
  <si>
    <t>SH689017L</t>
  </si>
  <si>
    <t>Hundtäcke i Tweed med kantband och detaljer i brunt läder. Öppning i ryggdelen för att kunna fästa koppel i sele.</t>
  </si>
  <si>
    <t>SH689017M</t>
  </si>
  <si>
    <t>SH689017S</t>
  </si>
  <si>
    <t>SH689017XS</t>
  </si>
  <si>
    <t>SH689017XXS</t>
  </si>
  <si>
    <t>SH689017XXXS</t>
  </si>
  <si>
    <t>Tillbehör</t>
  </si>
  <si>
    <t>SH6877</t>
  </si>
  <si>
    <t>SH68776080</t>
  </si>
  <si>
    <t>60x80cm</t>
  </si>
  <si>
    <t>Dubbelsidig hundfilt. Stilren tweed på ena sidan och djup sherpa-fleece på den andra, som är varm, upptorkande och håller lösa hår borta från möbler och mattor. Kantband i brun mocka.</t>
  </si>
  <si>
    <t>SH687780100</t>
  </si>
  <si>
    <t>80x100cm</t>
  </si>
  <si>
    <t>SH6877176080</t>
  </si>
  <si>
    <t>SH68771780100</t>
  </si>
  <si>
    <t>XXFULL</t>
  </si>
  <si>
    <t>SH134V01XXF</t>
  </si>
  <si>
    <t>XXF</t>
  </si>
  <si>
    <t>SH134V02XXF</t>
  </si>
  <si>
    <t>SH423110</t>
  </si>
  <si>
    <t>SH423113</t>
  </si>
  <si>
    <t>SH423117</t>
  </si>
  <si>
    <t>SH423137</t>
  </si>
  <si>
    <t>SH4231273</t>
  </si>
  <si>
    <t>Mockaläder</t>
  </si>
  <si>
    <t>Child</t>
  </si>
  <si>
    <t>5051771865843</t>
  </si>
  <si>
    <t>5051771865850</t>
  </si>
  <si>
    <t>5051771865867</t>
  </si>
  <si>
    <t>5051771865874</t>
  </si>
  <si>
    <t>5051771865881</t>
  </si>
  <si>
    <t>5051771865898</t>
  </si>
  <si>
    <t>5051771865904</t>
  </si>
  <si>
    <t>5051771865911</t>
  </si>
  <si>
    <t>5051771855066</t>
  </si>
  <si>
    <t>5051771855035</t>
  </si>
  <si>
    <t>5051771855059</t>
  </si>
  <si>
    <t>5051771855042</t>
  </si>
  <si>
    <t>5051771855219</t>
  </si>
  <si>
    <t>5051771855189</t>
  </si>
  <si>
    <t>5051771855202</t>
  </si>
  <si>
    <t>5051771855196</t>
  </si>
  <si>
    <t>5051771855165</t>
  </si>
  <si>
    <t>5051771855134</t>
  </si>
  <si>
    <t>5051771855158</t>
  </si>
  <si>
    <t>5051771855141</t>
  </si>
  <si>
    <t>5051771855264</t>
  </si>
  <si>
    <t>5051771855233</t>
  </si>
  <si>
    <t>5051771855257</t>
  </si>
  <si>
    <t>5051771855240</t>
  </si>
  <si>
    <t>5051771855318</t>
  </si>
  <si>
    <t>5051771855288</t>
  </si>
  <si>
    <t>5051771855301</t>
  </si>
  <si>
    <t>5051771855295</t>
  </si>
  <si>
    <t>5051771855110</t>
  </si>
  <si>
    <t>5051771855080</t>
  </si>
  <si>
    <t>5051771855103</t>
  </si>
  <si>
    <t>5051771855097</t>
  </si>
  <si>
    <t>5051771852294</t>
  </si>
  <si>
    <t>5051771848341</t>
  </si>
  <si>
    <t>5051771848365</t>
  </si>
  <si>
    <t>5051771848372</t>
  </si>
  <si>
    <t>5051771848389</t>
  </si>
  <si>
    <t>5051771848396</t>
  </si>
  <si>
    <t>5051771848402</t>
  </si>
  <si>
    <t>5051771848419</t>
  </si>
  <si>
    <t>5051771840048</t>
  </si>
  <si>
    <t>5051771840017</t>
  </si>
  <si>
    <t>5051771839981</t>
  </si>
  <si>
    <t>5051771839950</t>
  </si>
  <si>
    <t>5051771839967</t>
  </si>
  <si>
    <t>5051771839974</t>
  </si>
  <si>
    <t>5051771840062</t>
  </si>
  <si>
    <t>5051771840079</t>
  </si>
  <si>
    <t>5051771840086</t>
  </si>
  <si>
    <t>5051771840109</t>
  </si>
  <si>
    <t>5051771840123</t>
  </si>
  <si>
    <t>5051771840130</t>
  </si>
  <si>
    <t>5051771856438</t>
  </si>
  <si>
    <t>5051771856445</t>
  </si>
  <si>
    <t>5051771856469</t>
  </si>
  <si>
    <t>5051771856452</t>
  </si>
  <si>
    <t>5051771859927</t>
  </si>
  <si>
    <t>5051771859934</t>
  </si>
  <si>
    <t>5051771857688</t>
  </si>
  <si>
    <t>5051771857701</t>
  </si>
  <si>
    <t>5051771857534</t>
  </si>
  <si>
    <t>5051771857558</t>
  </si>
  <si>
    <t>5051771857565</t>
  </si>
  <si>
    <t>5051771857732</t>
  </si>
  <si>
    <t>5051771857596</t>
  </si>
  <si>
    <t>5051771857589</t>
  </si>
  <si>
    <t>5051771857626</t>
  </si>
  <si>
    <t>5051771857619</t>
  </si>
  <si>
    <t>5051771857640</t>
  </si>
  <si>
    <t>5051771871387</t>
  </si>
  <si>
    <t>EZI-GROOM Premium Rotviska L</t>
  </si>
  <si>
    <t>NAF10013</t>
  </si>
  <si>
    <t>SH9421194</t>
  </si>
  <si>
    <t>SH9421136</t>
  </si>
  <si>
    <t>Stötdämpande kotskydd som skyddar benens mest utsatta områden, samtidigt som hästens egen känsla och rörlighet bevaras. Bred kardborrknäppning utan elastik. TRIPPELT SUPPORTSYSTEM: Starkt yttre av TPU (Termoplastisk Polyuretan). Bivaxformat skum i mitten som absorberar slag och stötar. COOLMAX®-foder som andas, konstruerat för att hålla hårt arbetande ben svala och torra. FLEX FIT: Det ergonomiskt utformade TPU-skalet skyddar mot stötar samtidigt som den flexibla strukturen följer hästens rörelser för bevarad smidighet.</t>
  </si>
  <si>
    <t>Stötdämpande senskydd som skyddar benens mest utsatta områden, samtidigt som hästens egen känsla och rörlighet bevaras. Elastiska remmar med knappknäppning. TRIPPELT SUPPORTSYSTEM: Starkt yttre av TPU (Termoplastisk Polyuretan), motståndskraftigt mot nötning och smuts. Bivaxformat skum i mitten som absorberar slag och stötar. COOLMAX®-foder som andas, konstruerat för att hålla hårt arbetande ben svala och torra. MAXIMAL VENTILATION: Strategiskt placerade lufthål ökar luftflödet runt senorna, vilket minskar värmeansamling och maximerar ventilationen. FLEX FIT: Det ergonomiskt utformade TPU-skalet skyddar mot stötar samtidigt som den flexibla strukturen följer hästens rörelser för bevarad smidighet.</t>
  </si>
  <si>
    <t>Stötdämpande senskydd med supafleece lining som skyddar benens mest utsatta områden, samtidigt som hästens egen känsla och rörlighet bevaras. Elastiska remmar med knappknäppning. TRIPPELT SUPPORTSYSTEM: Starkt yttre av TPU (Termoplastisk Polyuretan), motståndskraftigt mot nötning och smuts. Bivaxformat skum i mitten som absorberar slag och stötar.  MAXIMAL VENTILATION: Strategiskt placerade lufthål ökar luftflödet runt senorna, vilket minskar värmeansamling och maximerar ventilationen. FLEX FIT: Det ergonomiskt utformade TPU-skalet skyddar mot stötar samtidigt som den flexibla strukturen följer hästens rörelser för bevarad smidighet.</t>
  </si>
  <si>
    <t>Stötdämpande kotskydd med supafleece lining som skyddar benens mest utsatta områden, samtidigt som hästens egen känsla och rörlighet bevaras. Kraftig kardborreknäppning utan elastik.</t>
  </si>
  <si>
    <t>Gummi boots med Soft Top, idealiskt för hästar med känsliga karleder. Den mjuka och följsamma neoprenkanten skapar en dämpning för stötar och slag. Skyddar mot hovskador och trampsskador. Kardborreknäppning.</t>
  </si>
  <si>
    <t>Mjuka, smidiga och hållbara gummi boots att dra över hoven.Skyddar mot skrap och tramp</t>
  </si>
  <si>
    <t>Rejäla gummi boots med mjuk fleece lining för att skydda mot skrap och trampskador. Kraftig kardborreknäppning fram.</t>
  </si>
  <si>
    <t>Mjuka, smidiga och hållbara neoprene boots som skyddar mot skrap och tramp. Kraftig kardborreknäppning fram.</t>
  </si>
  <si>
    <t xml:space="preserve">Kallvattenterapi i form av ett benskydd. Bandaget innehåller mikrokristaller som omvandlas till en kylande gel när de blötläggs. Kristallerna fyller ut quiltade tomrum i tyget och bildar en mjuk gelkudde som omsluter alla delar av benet när benskyddet sitter på. Denna kalla gelkompress ger stöd för minskad svullnad och blåmärken, kyler senor efter träning och behandlar mjukdelsskador. Smidig kardborrknäppning. Kladdfri och återanvändningsbar - gelen är innesluten i tyget och återgår till mikrokristaller när den torkar. Hästen bibehåller sin rörelsefrihet under behandlingen. Kommer i 2-pack. </t>
  </si>
  <si>
    <t xml:space="preserve">Skyddssko med mjuk gummibotten. Andasfunktion. Perfekt för hästar som står med bandage på box. 
</t>
  </si>
  <si>
    <t>Shires flughuva med perfekt passform. Elastisk nacke, två knäppen runt ganascherna. Vadderad insida minskar risken för skav. Vecken vid ögonen frigör så att materialet inte kommer i kontakt med hästens ögon.  70+ % UV skydd.</t>
  </si>
  <si>
    <t>Shires flughuva med hål för pannluggen. Perfekt passform via elastisk nacke och två knäppen runt ganascherna. Vadderad insida  minskar risken för skav. Vecken vid ögonen frigör så att materialet inte kommer i kontakt med hästens ögon.   70+ % UV skydd.</t>
  </si>
  <si>
    <t>Shires flughuva med öppen nacke. Perfekt för hästen med mycket pannlugg. Enkel passform med rem över nacken och två knäppen runt ganascherna. Vadderad insida minskar risken för skav. Vecken vid ögonen frigör så att materialet inte kommer i kontakt med hästens ögon. 70+ % UV skydd.</t>
  </si>
  <si>
    <t>Shires flughuva med hål för öronen. Perfekt passform via elastisk nacke och två knäppen runt ganascherna. Vadderad insida  minskar risken för skav. Vecken vid ögonen frigör så att materialet inte kommer i kontakt med hästens ögon.  70+ % UV skydd.</t>
  </si>
  <si>
    <t xml:space="preserve">Shires flughuva med skydd för öronen och nosen. Perfekt passform via elastisk nacke och två knäppen runt ganascherna. Vadderad insida  minskar risken för skav. Vecken vid ögonen frigör så att materialet inte kommer i kontakt med hästens ögon.  70+ % UV skydd. För riktigt solkänsliga individer, se art nr 6674.     </t>
  </si>
  <si>
    <t>Shires flughuva med öron och nos. De förstärka vecken med skenor, garanterar fritt utrymme kring ögonen. Meshen är finmaskig men i kraftigare material. Perfekt passform via elastisk nacke och kardborrknäppe runt ganascherna. Vadderad insida minskar risken för skav.  70+ % UV skydd.</t>
  </si>
  <si>
    <t xml:space="preserve">Shires flughuva med öron och förstärkta skenor som garanterar fritt utrymme för ögonen. Perfekt passform via elastisk nacke och kardborrknäppe runt ganascherna.  Vadderad insida minskar risken för skav.  70+ % UV skydd.    </t>
  </si>
  <si>
    <t>Flughuva för solkänsliga individer. Denna flughuva skyddar individen från solbränna och blekning.  90% UV-skydd. Ger även skydd för irriterande flugor och insekter. 90+ % UV skydd.</t>
  </si>
  <si>
    <t>BA302101012</t>
  </si>
  <si>
    <t>2GO Skotvätt 150ml</t>
  </si>
  <si>
    <t>150ml</t>
  </si>
  <si>
    <t>BA3051016-06</t>
  </si>
  <si>
    <t>2GO Mountain Dubbin Impregneringsvax, 100m</t>
  </si>
  <si>
    <t>Vax</t>
  </si>
  <si>
    <t>BA305102012</t>
  </si>
  <si>
    <t>2GO Läderbalsam 150ml</t>
  </si>
  <si>
    <t>BA6500816-001</t>
  </si>
  <si>
    <t>2GO Polish Borste 14 cm Natur</t>
  </si>
  <si>
    <t>Tagel/Trä</t>
  </si>
  <si>
    <t>14cm</t>
  </si>
  <si>
    <t>BA6554201-01</t>
  </si>
  <si>
    <t>2GO Solid Hälbrodd S (35-38)</t>
  </si>
  <si>
    <t>BA6554202-01</t>
  </si>
  <si>
    <t>2GO Solid Hälbrodd M (38-41)</t>
  </si>
  <si>
    <t>BA6554203-01</t>
  </si>
  <si>
    <t>2GO Solid Hälbrodd L (41-44)</t>
  </si>
  <si>
    <t>Ett heltäckande eksem– och flugtäcke i hållbart funktionsmaterial med utökad hals med hål för öronen. Täcket skapar en barriär till irriterande flugor och insekter samtidigt som det möjliggör för luften att strömma fritt. Håller hästen sval under varm väderlek. Materialet tillför upp till 90% UV solskydd, vilket skyddar hästen mot solbränna och solblekning. Bogveck ger hästen stor rörelsefrihet och innerfoder över bogen minskar risken för skav. Magplatta, svanskappa och svansrem. Ripstop</t>
  </si>
  <si>
    <t>Fleecetäcke i tät och fin fleecekvalitet med snabbknäppen fram, justerbara maggjordar samt svansrem. Mycket fin passform. God genomsläpplighet för fukt</t>
  </si>
  <si>
    <t xml:space="preserve">Ovärderligt bogskydd för hästar och ponnyer som lätt får skav . Lättviktsmaterialet i satin gör att täcket glider fritt över de känsliga punkterna som annars lätt får skav. En loop i bogskyddet gör att det lätt hålls på plats. Placeras under stalltäcke eller utetäcke.
</t>
  </si>
  <si>
    <t>Optimal för bredare hästar som behöver några extra cm vid bogen. Passar täcken med T-spännen fram. Lätt vadderad i vattenavstötande material med rip-stop.</t>
  </si>
  <si>
    <t>Benreflexer med två kardborrknäppningar. Fleecefoder på insidan.</t>
  </si>
  <si>
    <t>Perfekt longeringshjälp att montera direkt på tränset. Adaptern gör att man inte behöver koppla om vid byte av varv under longeringen.</t>
  </si>
  <si>
    <t xml:space="preserve">Ett mjukt och enkelt longeringssystem som uppmuntrar hästen att arbeta i lägre form utan att fixera huvudet. Bra alternativ för de hästar som känner sig inbundna i andra longeringssystem.
</t>
  </si>
  <si>
    <t>Flättråd med nål. 15m</t>
  </si>
  <si>
    <t>Vaxad flättråd med nål. 411m</t>
  </si>
  <si>
    <t>Anatomisk dressyrgjord med mjuk supafleece padding som motverkar skav och möjliggör luftcirkulation. Resår i båda ändarna för ökad rörelsefrihet. Spännen tillverkade i rostfritt stål.</t>
  </si>
  <si>
    <t>Anatomisk sadelgjord med mjuk supafleece padding som motverkar skav och möjliggör luftcirkulation. Resår i båda ändarna skapad för rörelsefrihet. Spännen tillverkade i rostfritt stål.</t>
  </si>
  <si>
    <t>En bredare utformning av en anatomisk sadelgjord med mjuk supafleece padding som motverkar skav och möjliggör luftcirkulation. D-ring för att kunna fästa snabbkoppling. Resår i båda ändarna skapad för rörelsefrihet. Spännen tillverkade i rostfritt stål.</t>
  </si>
  <si>
    <t xml:space="preserve">Mycket tunn perforerad pad i neopren att lägga mellan schabrak och sadel eller direkt på hästens </t>
  </si>
  <si>
    <t>Quiltad pad med ljuvlig supafleece foder. God andningsbarhet och stötdämpande funktion. Luftkanal längs ryggen</t>
  </si>
  <si>
    <t>ARMA Ljuddämpande  Huva</t>
  </si>
  <si>
    <t>Stilren huva med vadderade öron som minskar oväntade och distraherande ljud. Följsam och välventilerad med fina detaljer.</t>
  </si>
  <si>
    <t>Hjälptygel att fästa kring halsen. Speciellt lämplig vid tillridning eller till hästar där extra säkerhet behövs.</t>
  </si>
  <si>
    <t>Bett i rostfritt stål med Blue Sweet Iron mundel. Den lösa ringen kan motverka fixering och att hästen hänger på bettet då det är rörligare än ett fast bett. De lösa mässingsskivorna i mitten kan hjälpa till att sysselsätta en rastlös häst.</t>
  </si>
  <si>
    <t>Silikonringar som motverkar att bettet kniper hästen i mungiporna</t>
  </si>
  <si>
    <t>Praktisk och stadig föl lädergrimma med handtag.</t>
  </si>
  <si>
    <t>Extra långt, prisvärt och hållbart grimskaft i bomull. Rejäl mässingsfärgad pistolhake.</t>
  </si>
  <si>
    <t>Mjukt, hållbart grimskaft i polyester webmaterial.</t>
  </si>
  <si>
    <t>Skrapa i metall lämplig att använda vid fällning, men också för att ta bort överskottet av vatten efter tvätt.</t>
  </si>
  <si>
    <t>Skrapa/borste som gör livet enklare i samband med fällning. En smart kombination mellan fällningsskrapa och förtunningsborste.</t>
  </si>
  <si>
    <t>Mjuk och tät borste för hästens huvud. Ezi-groom borsten blir en härlig färgklick i stallet och har ett fantastiskt grepp och passform i handen.</t>
  </si>
  <si>
    <t>Rotborste med lång och tät borst. Ezi-groom borsten blir en härlig färgklick i stallet och bidrar med ett fantastiskt grepp och passform i handen.</t>
  </si>
  <si>
    <t>Tät och fin ryktborste. Ezi-groom borsten blir en härlig färgklick i stallet och har ett fantastiskt grepp och passform i handen.</t>
  </si>
  <si>
    <t>Liten men kraftig och tät borste för hästens hovar. Ezi-groom borsten blir en härlig färgklick i stallet och har ett fantastiskt grepp och passform i handen.</t>
  </si>
  <si>
    <t>Superpraktisk borste med en integrerad tvättsvamp. Perfekt att använda vid schamponering av hästen. Ezi-groom borsten blir en härlig färgklick i stallet och har ett fantastiskt grepp och passform i handen.</t>
  </si>
  <si>
    <t>Superpraktisk borste med skaft. Perfekt att använda vid tvätt av hovar eller hinkar. Ezi-groom borsten blir en härlig färgklick i stallet och har ett fantastiskt grepp och passform i handen.</t>
  </si>
  <si>
    <t>Praktiskt att använda för att hänga upp hinkar eller hönät. Galvaniserat stål.</t>
  </si>
  <si>
    <t>Ett måste för stora stall eller för den tidspressade hästägaren. Praktisk och enkel anordning för att fästa upp höpåsen i boxen.</t>
  </si>
  <si>
    <t>Extra starkt och slitstarkt hönät för hö eller hösilage. Tillverkad av vävd nylon snarare än knutet hönät. Skonsamt för hästen. Finns tillgängligt i tre olika maskstorlekar.</t>
  </si>
  <si>
    <t>Användbar skrivplatta att träna dressyrprogram på. Medföljande utsuddningsbar penna.</t>
  </si>
  <si>
    <t>Transportgrimskaft med tygklädd stretch. Öppningsbar del med kardborrknäppning. Snabbspänne i ena änden och panikhake i andra änden. Längd 60cm (ej utsträckt)</t>
  </si>
  <si>
    <t>En skonsam kliplatta som möjliggör att hästen kan klia sig utan att skrapa upp fula sår eller förstöra staket eller liknande.</t>
  </si>
  <si>
    <t xml:space="preserve">Hundtäcke i vaxat yttermaterial med kantband och fina detaljer. Öppning i ryggdelen för att kunna fästa i sele. Tunare innerliner som ger viss värme. Perfekt som övergångstäcke för mindre hund eller regntäcke för större hund med mycket päls. </t>
  </si>
  <si>
    <t>Idealiskt att använda med grimskaft. Mässingsplätterad</t>
  </si>
  <si>
    <t>Handskar i funktionsmaterial med mycket fin passform och bra greppyta på handflatans insida.</t>
  </si>
  <si>
    <t>Stilren nummerhållare som enkelt fästes på sidan av tränset via spännet på baksidan. Set med siffror medföljer. Avtorkningsbar PVC</t>
  </si>
  <si>
    <t>Stilren nummerhållare. Fästes enkelt på schabraket med hjälp av säkerhetsnålen på baksidan. Set med siffror medföljer. Avtorkningsbar PVC</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</si>
  <si>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EN388</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</si>
  <si>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EN389</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</si>
  <si>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EN390</t>
  </si>
  <si>
    <t>Rubusta stallhandskar som håller dina händer torra och varma under hösten och vintern. De vattentäta handskarna har en anti-glidyta på handflatan vilket gör att handsken har en riktigt bra greppyta även när den är våt. Innerfodret skapar en barriär mot kylan och ger en god komfort. CE EN391</t>
  </si>
  <si>
    <t>Stallhandskar som ger extra skydd för händerna under arbete i stallmiljö. De vattentäta handskarna har en anti-glidyta på handflatan vilket gör att handsken har en riktigt bra greppyta även när den är våt. CE EN388</t>
  </si>
  <si>
    <t>Stallhandskar som ger extra skydd för händerna under arbete i stallmiljö. De vattentäta handskarna har en anti-glidyta på handflatan vilket gör att handsken har en riktigt bra greppyta även när den är våt. CE EN389</t>
  </si>
  <si>
    <t>Stallhandskar som ger extra skydd för händerna under arbete i stallmiljö. De vattentäta handskarna har en anti-glidyta på handflatan vilket gör att handsken har en riktigt bra greppyta även när den är våt. CE EN390</t>
  </si>
  <si>
    <t>Stallhandskar som ger extra skydd för händerna under arbete i stallmiljö. De vattentäta handskarna har en anti-glidyta på handflatan vilket gör att handsken har en riktigt bra greppyta även när den är våt. CE EN391</t>
  </si>
  <si>
    <t>Stallhandskar som ger extra skydd för händerna under arbete i stallmiljö. De vattentäta handskarna har en anti-glidyta på handflatan vilket gör att handsken har en riktigt bra greppyta även när den är våt. CE EN392</t>
  </si>
  <si>
    <t>Lättvikt och snabbtorkande ridbyxa i stretchmaterial. Helskodd med silikonmönster. Mobilficka på låret</t>
  </si>
  <si>
    <t>Sporre i rostfritt stål med en kula som varsamt glider längs hästens sida. Minskar risken för skav. 20mm.</t>
  </si>
  <si>
    <t>Miljövänlig impregneringstvätt. Skyddar mot smuts och vatten.  Har en mild doft. Behöver ej aktiveras i värmeskåp etc. Skadar inte reflekterande material. 1 Liter räcker till 3-4 stora täcken. Miljövänligt och svensktillverkat.</t>
  </si>
  <si>
    <t>Miljövänligt impregneringsspray för att skapa en vattentät yta. Skyddar mot smuts och vatten. Har en mild doft, kan sprayas inomhus. Behöver ej aktiveras i värmeskåp etc. Skadar inte reflekterande material. Miljövänligt och svensktillverkat.</t>
  </si>
  <si>
    <t>Kraftfullt rengöringsmedel som passar alla material, speciellt lämpligt för vita yttersulor på sneakers. Snabbverkande och effektivt på fläckar och smuts. Rengör på djupet. Skonsamt mot materialet. Vattenbaserad formula. Biologiskt nedbrytbar</t>
  </si>
  <si>
    <t>Impregneringsvax. Gör släta, grova, oljade och vaxade lädertyper mjukt och mycket vattenavvisande.</t>
  </si>
  <si>
    <t>Rengör och vårdar skinn- och läderskor. Verkar vattenavvisande. Innehåller vax. Kan tona skinnet något mörkare. Svamp medföljer.</t>
  </si>
  <si>
    <t>Exklusiv skoborste av mycket hög kvalitet för polering av blankt läder. Handtag av greppvänligt trä och tät borst tillverkad av 100% hästtagel. 14cm.</t>
  </si>
  <si>
    <t>Robust halkskydd för hälen, utvecklat för att ge optimalt grepp under promenader och liknande aktivitet på is och snöunderlag. Extremt enkelt att ta på och av. Försett med fem stycken dobbar av slitstark tungsten. 
Reflex i hälen. Stabil, robust och säker konstruktion. Passar de flesta typer av skor</t>
  </si>
  <si>
    <t xml:space="preserve">Tempest Fleecetäcke </t>
  </si>
  <si>
    <t>50cm</t>
  </si>
  <si>
    <t>5051771857718</t>
  </si>
  <si>
    <t>5051771857671</t>
  </si>
  <si>
    <t>NAF003003</t>
  </si>
  <si>
    <t>Metazon Shot 30ml  - 3-pack orala sprutor</t>
  </si>
  <si>
    <t>Box 3x3</t>
  </si>
  <si>
    <t>Metazon Flytande</t>
  </si>
  <si>
    <t>ARMA Kylbandage - blötläggs i vatten</t>
  </si>
  <si>
    <t>ARMA SubZero Kylskydd (läggs i frysen)</t>
  </si>
  <si>
    <t>65032410129511</t>
  </si>
  <si>
    <t>5032410134766</t>
  </si>
  <si>
    <t>5032410134735</t>
  </si>
  <si>
    <t xml:space="preserve">1,3kg </t>
  </si>
  <si>
    <t>65032410117938</t>
  </si>
  <si>
    <t>5032410133240</t>
  </si>
  <si>
    <t>5032410133271</t>
  </si>
  <si>
    <t>5032410133288</t>
  </si>
  <si>
    <t>65032410110519</t>
  </si>
  <si>
    <t>NAF282075</t>
  </si>
  <si>
    <t>SH104101</t>
  </si>
  <si>
    <t>SH1041</t>
  </si>
  <si>
    <t xml:space="preserve">Foderskål Gummi </t>
  </si>
  <si>
    <t>11 Liter</t>
  </si>
  <si>
    <t>Mycket tålig foderskål som är tillverkad av vulkaniskt gummi, vilket gör att den är mycket tålig vid användning samt tålig för solljus. Foderskålen är mjuk och smidig vilket gör att den är enkel att tvätta och säker att lämna kvar i boxen eller ute i hagen.</t>
  </si>
  <si>
    <t>SH6681</t>
  </si>
  <si>
    <t>SH668101SP</t>
  </si>
  <si>
    <t>SH668101P</t>
  </si>
  <si>
    <t>SH668101C</t>
  </si>
  <si>
    <t>SH668101F</t>
  </si>
  <si>
    <t>SH668101XF</t>
  </si>
  <si>
    <t>VAD ÄR METAZONE?
Metazone består av en synergistisk blandning av ingredienser som ger riktat stöd för hästens egna naturliga antiinflammatoriska processer. De växtbaserade fytokemikalierna som utgör denna produkt stödjer dessa processer där de behövs i kroppen, oavsett om det är för leder, hovar, senor, ligament, muskler eller hud. Produkten är karensfri, vilket innebär att den kan ges varje dag eller utifrån behov för att bibehålla hästen "in the zone". NAF Metazone finns tillgänglig i två varianter; i flytande form och som en snabbverkande oral spruta.
NÄR REKOMMENDERAS METAZONE?
• Ger stöd för hästens egna, naturliga antiinflammatoriska svar genom kroppen
• Bibehåll hälsa under ansträngande tränings-/ tävlingsperioder
• När hästen behöver en tillfällig boost
• Lämplig för daglig användning när hästens komfort står i fokus
• Skonsam mot magen – utformad för att vara effektiv utan att påfresta maghälsan
• Kan ges tillsammans med alla andra tillskott från NAF
• Lämplig att ge under tävlingskarensdagar
TÄVLINGSKARENS
SWE: 0h  FEI: 0h</t>
  </si>
  <si>
    <t xml:space="preserve">EAN 2023 </t>
  </si>
  <si>
    <t>NAF0051</t>
  </si>
  <si>
    <t>Veterinär Support</t>
  </si>
  <si>
    <t>Laminaze Pellets</t>
  </si>
  <si>
    <t>NAF005075</t>
  </si>
  <si>
    <t>NAF005300</t>
  </si>
  <si>
    <t>ARMA Fleecepad Air Motion</t>
  </si>
  <si>
    <t xml:space="preserve">Ursprungsland </t>
  </si>
  <si>
    <t>Nordisk etikett</t>
  </si>
  <si>
    <t>Haylage Balancer</t>
  </si>
  <si>
    <t>SH188901SP</t>
  </si>
  <si>
    <t>SH194301XF</t>
  </si>
  <si>
    <t>Häs</t>
  </si>
  <si>
    <t>5051771857664</t>
  </si>
  <si>
    <t>SH13501XXF</t>
  </si>
  <si>
    <t>SH148717</t>
  </si>
  <si>
    <t>SH136617</t>
  </si>
  <si>
    <t>SH148217</t>
  </si>
  <si>
    <t>SH149017</t>
  </si>
  <si>
    <t>SH139717</t>
  </si>
  <si>
    <t>SH137917</t>
  </si>
  <si>
    <t>Hundkoppel. Yttertyg i navy tweed, brunt läder på insidan.</t>
  </si>
  <si>
    <t>Hundkoppel. Yttertyg i grön tweed, brunt läder på insidan.</t>
  </si>
  <si>
    <t>SH6890XL</t>
  </si>
  <si>
    <t>SH6901XL</t>
  </si>
  <si>
    <t>SH107017XS</t>
  </si>
  <si>
    <t>SH107017S</t>
  </si>
  <si>
    <t>SH107017L</t>
  </si>
  <si>
    <t>SH107017M</t>
  </si>
  <si>
    <t>SH107017XL</t>
  </si>
  <si>
    <t>7/8 år</t>
  </si>
  <si>
    <t>SH8127M01XS</t>
  </si>
  <si>
    <t>Purple Spray</t>
  </si>
  <si>
    <t>Wound Creme</t>
  </si>
  <si>
    <t>Wraps</t>
  </si>
  <si>
    <t>EZI-GROOM Flättråd på Rulle</t>
  </si>
  <si>
    <t>Smak</t>
  </si>
  <si>
    <t>Språk på etikett</t>
  </si>
  <si>
    <t>Aktivitet &amp; Stimulans</t>
  </si>
  <si>
    <t>LIKBB01</t>
  </si>
  <si>
    <t xml:space="preserve">LIKIT BOREDOM BREAKER </t>
  </si>
  <si>
    <t>Plast PP*</t>
  </si>
  <si>
    <t>ILLUSTRATION</t>
  </si>
  <si>
    <t>En unik, mentalt stimulerande och aktiverande leksak från LIKIT för att motverka rastlöshet och invanda negativa beteenden så som krubbitning eller vävning.  Svårighetsgrad: 3 (svår / avancerad). Håll din häst stimulerad och aktiverad i boxen eller hagen med en av LIKITs mest avancerade sysselsättande leksak. Även perfekt att ha med på tävlingsplatsen.  Bordom Breaker används tillsammans med en LIKIT slicksten (550-650g) och två mindre Little LIKIT stenar (250g x 2). Repet fästs ca 1m från varje vägg och med leksaken i höjd med hästens manke. Denna sysselsättande leksak rekommenderas till hästar som tidigare provat en enklare form av LIKIT (svårighetsgrad 1 eller 2). Slickstenar ingår ej utan köps separat till respektive sysselsättningsleksak i LIKIT serien. INNAN UPPHÄNGNING: Låta hästen bekanta sig vid leksaken, få smaka på slickstenen så att hästen förstår vad produkten innebär innan den hängs upp i boxen.</t>
  </si>
  <si>
    <t>LIKBB03</t>
  </si>
  <si>
    <t>GLITTER PINK</t>
  </si>
  <si>
    <t>LIKBB06</t>
  </si>
  <si>
    <t>PURPLE/LILAC</t>
  </si>
  <si>
    <t>LIKBB08</t>
  </si>
  <si>
    <t>LIKIT BOREDOM BREAKER</t>
  </si>
  <si>
    <t>AQUA</t>
  </si>
  <si>
    <t>LIKBBU66</t>
  </si>
  <si>
    <t>LIKIT BOREDOM BUSTER</t>
  </si>
  <si>
    <t>GB,DE,FR,NL,IT,NO,ES,SE,DK.</t>
  </si>
  <si>
    <t>Unik, mentalt stimulerande leksak för att sysselsätta hästen under många timmar. Bordom Bustern är troligen LIKITs mest avancerade leksak. Svårighetsgrad: 3 (svår / avancerad). Motverka rastlöshet genom att hålla din häst stimulerad och aktiverad i boxen med en av LIKITs mest avancerade sysselsättande leksak. Bordom Buster används tillsammans med två mindre Little LIKIT slickstenar (250g x 2). Välj med fördel 2 olika smaker som hästen själv kan variera mellan. Repet fästs ca 1m från varje vägg och med leksaken i höjd med hästens manke. Produkten kan även kopplas på en LIKIT Hållare som en kombinerad leksak. Genom att endast sätta i en sten kan du också göra leksaken ytterligare utmanande. Denna sysselsättande leksak rekommenderas till hästar som tidigare provat en enklare form av LIKIT (svårighetsgrad 1 eller 2). Slickstenar ingår ej utan köps separat till respektive sysselsättningsleksak i LIKIT serien. INNAN UPPHÄNGNING: Låta hästen bekanta sig vid leksaken, få smaka på slickstenen så att hästen förstår vad produkten innebär innan den hängs upp i boxen.</t>
  </si>
  <si>
    <t>LIKB2401</t>
  </si>
  <si>
    <t>LIKIT SLICKSTEN 12 x 650G Display krt  (APPLE/CARROT/CHERRY/MINT)</t>
  </si>
  <si>
    <t>Slicksten</t>
  </si>
  <si>
    <t>Blandade smaker</t>
  </si>
  <si>
    <t xml:space="preserve">GB,DE,FR,NL,DK,ES,IT,NO,SE,PL,CZ,HU,PT.  </t>
  </si>
  <si>
    <t>3 years</t>
  </si>
  <si>
    <t>See individual flavours</t>
  </si>
  <si>
    <t>LIKIT slicksten med hål i, att monteras på en LIKIT hållare. LIKIT slickstenar finns i många härliga smaker - allt för att tillfredsställa och aktivera din häst i boxen, hagen eller varför inte på tävlingsplatsen. Vikt: 650g LIKIT hållare säljs separat och finns i många, fina färger. INNAN UPPHÄNGNING: Låta hästen bekanta sig vid leksaken, få smaka på slickstenen så att hästen förstår vad produkten innebär innan den hängs upp i boxen.</t>
  </si>
  <si>
    <t>LIKB2AP</t>
  </si>
  <si>
    <t xml:space="preserve">LIKIT SLICKSTEN </t>
  </si>
  <si>
    <t>APPLE</t>
  </si>
  <si>
    <t>LIKB2BA</t>
  </si>
  <si>
    <t>LIKIT SLICKSTEN</t>
  </si>
  <si>
    <t>BANANA</t>
  </si>
  <si>
    <t>LIKB2CA</t>
  </si>
  <si>
    <t xml:space="preserve">LIKIT SLICKSTEN  </t>
  </si>
  <si>
    <t>CARROT</t>
  </si>
  <si>
    <t>LIKB2CH</t>
  </si>
  <si>
    <t>CHERRY</t>
  </si>
  <si>
    <t>LIKB2MI</t>
  </si>
  <si>
    <t>MINT</t>
  </si>
  <si>
    <t>WILD BERRY</t>
  </si>
  <si>
    <t>LIKGRANASX8</t>
  </si>
  <si>
    <t>LIKIT GRANOLA SLICKSTEN  Display krt (BOX OF 8) - APPLE/PEPPERMINT/MIXED BERRY/MOLASSES</t>
  </si>
  <si>
    <t>2 years</t>
  </si>
  <si>
    <t>LIKIT Granola slicksten med hål för montering på LIKIT Hållare. LIKIT Granola slickstenar finns i många härliga smaker - allt för att tillfredsställa och aktivera din häst i boxen, hagen eller varför inte på tävlingsplatsen. Vikt: 550g . LIKIT hållare säljs separat och finns i många, fina färger. INNAN UPPHÄNGNING: Låta hästen bekanta sig vid leksaken, få smaka på slickstenen så att hästen förstår vad produkten innebär innan den hängs upp i boxen.</t>
  </si>
  <si>
    <t>LIKGRANORX8EU</t>
  </si>
  <si>
    <t xml:space="preserve">LIKIT GRANOLA SLICKSTEN  </t>
  </si>
  <si>
    <t xml:space="preserve">ORIGINAL </t>
  </si>
  <si>
    <t>LIKGRANAPX8</t>
  </si>
  <si>
    <t xml:space="preserve">LIKIT GRANOLA SLICKSTEN </t>
  </si>
  <si>
    <t xml:space="preserve">APPLE </t>
  </si>
  <si>
    <t>LIKGRANNAX8</t>
  </si>
  <si>
    <t xml:space="preserve">MOLASSES </t>
  </si>
  <si>
    <t>LIKGRANMIX8</t>
  </si>
  <si>
    <t xml:space="preserve">PEPPERMINT </t>
  </si>
  <si>
    <t>LIKGRANMBX8</t>
  </si>
  <si>
    <t xml:space="preserve">MIXED BERRY </t>
  </si>
  <si>
    <t>LIKGRANBALLAP</t>
  </si>
  <si>
    <t xml:space="preserve">LIKIT GRANOLA STALL BOLL  </t>
  </si>
  <si>
    <t>GB,DE,FR,NL,IT,NO,ES,SE,DK,FI.</t>
  </si>
  <si>
    <t>LIKIT Granola Stall Boll - den omåttligt populära granolabollen som sysselsätter hästen i boxen. Svårighetsgrad: 1 (enkel). Hängs upp i boxen som ett stöd för aktivering och sysselsättning alternativt som kul belöning efter träning. Även perfekt att ha med på tävlingsplatsen. Finns i 4 härliga smaker. Vikt: 1,6kg INNAN UPPHÄNGNING: Låta hästen bekanta sig vid leksaken, få smaka på slickstenen så att hästen förstår vad produkten innebär innan den hängs upp i boxen.</t>
  </si>
  <si>
    <t>LIKGRANBALLNA</t>
  </si>
  <si>
    <t>MOLASSES</t>
  </si>
  <si>
    <t>LIKGRANBALLMI</t>
  </si>
  <si>
    <t>PEPPERMINT</t>
  </si>
  <si>
    <t>LIKGRANBALLMB</t>
  </si>
  <si>
    <t>MIXED BERRY</t>
  </si>
  <si>
    <t>LIKLH01</t>
  </si>
  <si>
    <t xml:space="preserve">LIKIT HÅLLARE </t>
  </si>
  <si>
    <t>Plast PP; ABS*</t>
  </si>
  <si>
    <t xml:space="preserve">GB,DE,FR,NL,ES,IT,SE,PL,CZ,HU,PT.  </t>
  </si>
  <si>
    <t>Håll din häst aktiverad och sysselsatt i boxen eller på tävlingsplatsen på ett enkelt sätt. Perfekt för den rastlösa eller understimulerade hästen! . Svårighetsgrad 1 (enkel). LIKIT Hållaren passar med LIKIT Slickstenar i formatet 550-650g med hål i mitten alternativt LIKIT Himalaya Sten 1kg med hål i mitten. Slickstenar ingår ej utan köps separat till respektive sysselsättningsleksak i LIKIT serien. Aktiveringsleksaken rekommenderas att via snöret fästas ca 1 m från samtliga väggar och med leksaken i höjd med hästens manke. Finns i flera fina färger. INNAN UPPHÄNGNING: Låta hästen bekanta sig vid leksaken, få smaka på slickstenen så att hästen förstår vad produkten innebär innan den hängs upp i boxen.</t>
  </si>
  <si>
    <t>LIKLH02</t>
  </si>
  <si>
    <t>LIKLH03</t>
  </si>
  <si>
    <t>LIKLH04</t>
  </si>
  <si>
    <t>LIKLH06</t>
  </si>
  <si>
    <t>LILAC</t>
  </si>
  <si>
    <t>LIKLH07</t>
  </si>
  <si>
    <t>CLEAR GLITTER</t>
  </si>
  <si>
    <t>LIKLH08</t>
  </si>
  <si>
    <t>LIKLLAPEU</t>
  </si>
  <si>
    <t xml:space="preserve">LITTLE LIKIT SLICKSTEN </t>
  </si>
  <si>
    <t>Little LIKIT Slicksten att fästa i aktiveringsleksakerna LIKIT Bordom Buster, Bordom Breaker eller Tongue Twister. Little LIKIT kan med fördel även användas i handen som avledande stöd vid veterinär- eller  hovslagarbesök, vid stretching eller som belöning efter träning. Finns i många härliga smaker. Vikt 250g</t>
  </si>
  <si>
    <t>LIKLLBAEU</t>
  </si>
  <si>
    <t>LIKLLCAEU</t>
  </si>
  <si>
    <t>LIKLLCHEU</t>
  </si>
  <si>
    <t>LIKLLMIEU</t>
  </si>
  <si>
    <t>LIKBLIC6</t>
  </si>
  <si>
    <t xml:space="preserve">LIKIT HIMALAYAN </t>
  </si>
  <si>
    <t>GB, DE,NL,FR,DK,SE,NO</t>
  </si>
  <si>
    <t>LIKIT Himalaya sten med hål för montering på en LIKIT hållare. Perfekt att använda överst i en LIKIT Bordom Breaker eller till hästar som än känsliga för intag av socker. Vikt 1kg LIKIT Hållare säljs separat och finns i flera fina färger.</t>
  </si>
  <si>
    <t>LIKRH7.3N</t>
  </si>
  <si>
    <t xml:space="preserve">LIKIT HIMALAYAN, NATURAL SHAPE WITH ROPE </t>
  </si>
  <si>
    <t>LIKIT Himalaya sten med snöre att fästa i boxen eller i hagen. Vikt ca 3,3kg</t>
  </si>
  <si>
    <t>LIKRH2S</t>
  </si>
  <si>
    <t>LIKIT HIMALAYAN BRICK</t>
  </si>
  <si>
    <t>LIKIT Himalaya block att fästa i en saltstenshållare. Vikt 2 kg</t>
  </si>
  <si>
    <t>LIKSAB01</t>
  </si>
  <si>
    <t xml:space="preserve">LIKIT SNAK-A-BALL </t>
  </si>
  <si>
    <t>Snak-A-Ball är en mycket tålig leksak som kan användas både i boxen och ute i hagen för aktivering och mental stimulans. Svårighetsgrad: 2 (medel). Bollen går att fylla med pelleterat kraftfoder(max pelletsstorlek 6mm) för att förlänga ättiden och sysselsätta hästen i boxen eller hagen. Går även att hälla i LIKIT Snaks hästgodis som aktiverande belöning. INNAN ANVÄNDNING: Låta hästen bekanta sig vid leksaken, så att hästen förstår vad produkten innebär innan den hängs upp i boxen.</t>
  </si>
  <si>
    <t>LIKSAB06</t>
  </si>
  <si>
    <t>LIKSNAC100</t>
  </si>
  <si>
    <t xml:space="preserve">LIKIT SNAKS </t>
  </si>
  <si>
    <t>Små pellets</t>
  </si>
  <si>
    <t>100g</t>
  </si>
  <si>
    <t xml:space="preserve">APPLE &amp; CINNAMON </t>
  </si>
  <si>
    <t>LIKIT SNAKS - Hästgodis i mindre bitar och i söta former, här i smaken Äpple &amp; kanel. Perfekt när du vill ge din häst belöning ofta men inte så mycket åt gången. Lämplig för alla hästar och ponnyer, även de som är känsliga för intag av socker. Lilla 100g påsen är perfekt att ha i fickan.</t>
  </si>
  <si>
    <t>LIKSNAC500</t>
  </si>
  <si>
    <t>LIKIT SNAKS - Hästgodis i mindre bitar och i söta former, här i smaken Äpple &amp; kanel. Perfekt när du vill ge din häst belöning ofta men inte så mycket åt gången. Lämplig för alla hästar och ponnyer, även de som är känsliga för intag av socker. Produkten finns i två olika storlekar: lilla påsen: 100g och 500g. Lilla 100g påsen är perfekt att ha i fickan. Lilla 100g påsen är perfekt att ha i fickan.</t>
  </si>
  <si>
    <t>LIKSNME100</t>
  </si>
  <si>
    <t>MINT &amp; EUCALYPTUS</t>
  </si>
  <si>
    <t>LIKIT SNAKS - Hästgodis i mindre bitar och i söta former, här i smaken Mint &amp; Eaculuptus. Perfekt när du vill ge din häst belöning ofta, men inte så mycket åt gången. Lämplig för alla hästar och ponnyer, även de som är känsliga för intag av socker. Lilla 100g påsen är perfekt att ha i fickan.</t>
  </si>
  <si>
    <t>LIKSNME500</t>
  </si>
  <si>
    <t>LIKIT SNAKS - Hästgodis i mindre bitar och i söta former, här i smaken Mint &amp; Eaculuptus. Perfekt när du vill ge din häst belöning ofta, men inte så mycket åt gången. Lämplig för alla hästar och ponnyer, även de som är känsliga för intag av socker. Produkten finns i två storlekar 500g och 100g, som är perfekt att ha i fickan.</t>
  </si>
  <si>
    <t>LIKSNRNBW100</t>
  </si>
  <si>
    <t xml:space="preserve">RAINBOW </t>
  </si>
  <si>
    <t>LIKIT SNAKS - Hästgodis i mindre bitar och i söta former, här i smaken Rainbow. Perfekt när du vill ge din häst belöning ofta, men inte så mycket åt gången. Lämplig för alla hästar och ponnyer, även de som är känsliga för intag av socker. Lilla 100g påsen är perfekt att ha i fickan.</t>
  </si>
  <si>
    <t>LIKSNRNBW500</t>
  </si>
  <si>
    <t>LIKIT SNAKS - Hästgodis i mindre bitar och i söta former, här i smaken Rainbow. Perfekt när du vill ge din häst belöning ofta, men inte så mycket åt gången. Lämplig för alla hästar och ponnyer, även de som är känsliga för intag av socker. Produkten finns i två storlekar, 500g och 100g, som är perfekt att ha i fickan.</t>
  </si>
  <si>
    <t>LIKSTART202</t>
  </si>
  <si>
    <t xml:space="preserve">LIKIT STARTER KIT </t>
  </si>
  <si>
    <t>Plast/pellets/slicksten</t>
  </si>
  <si>
    <t>Startkit för aktivering. Svårighetgrad: 1 (lätt). Innehåller: 1 LIKIT Hållare, 3 olika LIKIT Slickstenar 650g (till hållaren) i smakerna Apple, Carrot och Cherry, samt 2 olika LIKIT hästgodispåsar 100g i smakerna Apple/Cinnamon och Mint/Eucalyptus, lagom att stoppa i fickan. Perfekt för att starta upp med alternativt ge bort i present. Finns i två fina färger på Hållaren. INNAN UPPHÄNGNING: Låta hästen bekanta sig vid leksaken, få smaka på slickstenen så att hästen förstår vad produkten innebär innan den hängs upp i boxen.</t>
  </si>
  <si>
    <t>LIKSTART203</t>
  </si>
  <si>
    <t>LIKTB301EU</t>
  </si>
  <si>
    <t>LIKIT TREAT BAR 90G x24 Display krt(APPLE/BANANA/CARROT)</t>
  </si>
  <si>
    <t>90gx24</t>
  </si>
  <si>
    <t>se EAN kod per smak</t>
  </si>
  <si>
    <t xml:space="preserve">LIKIT Treat Bars är formad precis som en chokladkaka och packad i en praktisk återförslutningsbar förpackning med lock. Idealiskt att användning före träning för att stimulera salivproduktionen eller som belöning efter ett ridpass. </t>
  </si>
  <si>
    <t>LIKTB302EU</t>
  </si>
  <si>
    <t>LIKIT TREAT BAR 90G x 24 Display krt (APPLE/CHERRY/MINT)</t>
  </si>
  <si>
    <t>LIKIT Treat Bars är formad precis som en chokladkaka och packad i en praktisk återförslutningsbar förpackning med lock. Idealiskt att användning före träning för att stimulera salivproduktionen eller som belöning efter ett ridpass.</t>
  </si>
  <si>
    <t xml:space="preserve">LIKIT TREAT BAR </t>
  </si>
  <si>
    <t>Delbar kaka</t>
  </si>
  <si>
    <t xml:space="preserve">90g </t>
  </si>
  <si>
    <t>säljs ej styckvis</t>
  </si>
  <si>
    <t>LIKTT01</t>
  </si>
  <si>
    <t xml:space="preserve">LIKIT TONGUE TWISTER </t>
  </si>
  <si>
    <t>GB,DE,FR,NL,IT,NO,ES,FI.</t>
  </si>
  <si>
    <t>LIKIT Tongue Twister fästs på väggen eller staketet. Svårighetsnivå 2 (medel). När din häst slickar kommer bollen att snurra, så hästen får arbeta för sin belöning. Slickandet stimulerar även salivproduktionen, vilket hjälper till att balansera syran i magsäcken. Perfekt mental aktivering och sysselsättning för hästar som lätt blir rastlösa, understimulerade eller som har invanda negativa beteenden så som krubbitning. Även ett bra alternativ när de mer rörliga takmonterade aktiveringsleksakerna inte passar hästen eller utrymmet. Det får plats 2 LITTLE LIKIT slickstenar 250g i en Tongue Twister, en på varje sida. Genom att endast sätta i en sten kan du också göra leksaken ytterligare utmanande. Prova gärna att använda olika smaker på varje sida för att se vilken din häst föredrar.  INNAN MONTERING: Låta hästen bekanta sig vid leksaken, få smaka på slickstenen så att hästen förstår vad produkten innebär innan den hängs upp i boxen.</t>
  </si>
  <si>
    <t>LIKTT06</t>
  </si>
  <si>
    <t>LIKSTUD3</t>
  </si>
  <si>
    <t xml:space="preserve">STUD MUFFINS BAR (3-PACK) </t>
  </si>
  <si>
    <t>Mjukt hästgodis</t>
  </si>
  <si>
    <t xml:space="preserve">80g </t>
  </si>
  <si>
    <t>1.5 years</t>
  </si>
  <si>
    <t>Stud Muffins - Kan detta vara hästens mest uppskattade hästgodis?! Oemotståndligt hästgodis att ge till din häst, när den verkligen förtjänar något gott som belöning. Produkten kommer här med 3 bitar i en fickvänlig förpackning.</t>
  </si>
  <si>
    <t>LIKSTUD15</t>
  </si>
  <si>
    <t>STUD MUFFINS (15-PACK PÅSE)</t>
  </si>
  <si>
    <t>Stud Muffins - Kan detta vara hästens mest uppskattade hästgodis?! Oemotståndligt hästgodis att ge till din häst, när den verkligen förtjänar något gott som belöning. Produkten kommer här i en påse med 15 bitar</t>
  </si>
  <si>
    <t>LIKSTUD45</t>
  </si>
  <si>
    <t>STUD MUFFINS (45-PACK PÅSE)</t>
  </si>
  <si>
    <t>1,2kg</t>
  </si>
  <si>
    <t>Stud Muffins - Kan detta vara hästens mest uppskattade hästgodis?! Oemotståndligt hästgodis att ge till din häst, när den verkligen förtjänar något gott som belöning. Produkten kommer här i en påse med 45 bitar</t>
  </si>
  <si>
    <t>LIKBIZ03X</t>
  </si>
  <si>
    <t>Plast PP; PA*</t>
  </si>
  <si>
    <t>Bizzy Ball är en smart aktiverande och mentalt stimulerande 3-i-1 aktiveringsleksak som bryter tristessen i boxen, på tävlingsplatsen, i hagen eller som belöning till hästen efter träning. Bizzy Ball kan hängas upp i snöre, fästas i en hängare på staket/vägg eller läggas direkt på marken. Bizzy Slicksten säljs separat och finns i flera härliga smaker. Metallfäste för montering på staket/vägg säljes separat INNAN UPPHÄNGNING: Låta hästen bekanta sig vid leksaken, få smaka på slickstenen så att hästen förstår vad produkten innebär innan den hängs upp i boxen.</t>
  </si>
  <si>
    <t>LIKBIZ08X</t>
  </si>
  <si>
    <t>LIKBIZ09X</t>
  </si>
  <si>
    <t>LIKBIZAPX8</t>
  </si>
  <si>
    <t xml:space="preserve">BIZZY LICK </t>
  </si>
  <si>
    <t>Mycket kompakt slicksten att fästa i Bizzy Ball. En 3-i-1 aktiveringsleksak som stöd för att bryta tristessen i boxen, på tävlingsplatsen, i hagen eller som belöning till hästen efter träning. Vikt:1kg. Finns i flera goda smaker</t>
  </si>
  <si>
    <t>LIKBIZMIX8</t>
  </si>
  <si>
    <t>LIKBIZORX8</t>
  </si>
  <si>
    <t>ORIGINAL</t>
  </si>
  <si>
    <t>LIKBIZZYBRACKET</t>
  </si>
  <si>
    <t>BIZZY WALL BRACKET</t>
  </si>
  <si>
    <t>Rostfritt stål</t>
  </si>
  <si>
    <t>5037648002245 </t>
  </si>
  <si>
    <t>Metallfäste till Bizzy Boll, för montering på staket eller boxvägg. Gör det enkelt att hänga av och på Bizzy Bollen, exempelvis vid byte av slicksten.</t>
  </si>
  <si>
    <t xml:space="preserve">Alla plastdetaljer är tillverkade i England. </t>
  </si>
  <si>
    <t>*PP - polypropylene</t>
  </si>
  <si>
    <r>
      <t>*ABS - </t>
    </r>
    <r>
      <rPr>
        <sz val="10.5"/>
        <color rgb="FF000000"/>
        <rFont val="Arial"/>
        <family val="2"/>
      </rPr>
      <t>acrylonitrile-butadiene-styrene </t>
    </r>
  </si>
  <si>
    <t>*PA - nylon</t>
  </si>
  <si>
    <t>Fertility For Stallions</t>
  </si>
  <si>
    <t>NaturalintX Sårvård</t>
  </si>
  <si>
    <t>Multikompress</t>
  </si>
  <si>
    <t>Multikompress Hov</t>
  </si>
  <si>
    <t>Dressing</t>
  </si>
  <si>
    <t>Poultice 10-pack</t>
  </si>
  <si>
    <t>Hoof Poultice 10-pack</t>
  </si>
  <si>
    <t>Cotton Wool</t>
  </si>
  <si>
    <t>Sand Gard Pellets</t>
  </si>
  <si>
    <t xml:space="preserve">Event Grease </t>
  </si>
  <si>
    <t>ProFeet Pellets</t>
  </si>
  <si>
    <t>SH134V40XXF</t>
  </si>
  <si>
    <t>SH134V35XXF</t>
  </si>
  <si>
    <t>SH134V33XXF</t>
  </si>
  <si>
    <t>SH134V13XXF</t>
  </si>
  <si>
    <t>SH945059115</t>
  </si>
  <si>
    <t>SH945059125</t>
  </si>
  <si>
    <t>SH945059135</t>
  </si>
  <si>
    <t>SH945059145</t>
  </si>
  <si>
    <t>SH945059155</t>
  </si>
  <si>
    <t>SH945059165</t>
  </si>
  <si>
    <t>SH148617</t>
  </si>
  <si>
    <t>SH139817</t>
  </si>
  <si>
    <t>Azzezo Fotmätare Aluminium</t>
  </si>
  <si>
    <t>BA6500843-01</t>
  </si>
  <si>
    <t>600g</t>
  </si>
  <si>
    <t>Kylgel</t>
  </si>
  <si>
    <t>10-pack (Rek pris/st)</t>
  </si>
  <si>
    <t>12-pack (Rek pris/st)</t>
  </si>
  <si>
    <t>Electro Lytes</t>
  </si>
  <si>
    <t>Pimp My Pony - Schampo</t>
  </si>
  <si>
    <t>Shine On - Pälsglans</t>
  </si>
  <si>
    <t>Show Off - Schampo</t>
  </si>
  <si>
    <t>Paint it Black - Hovlack</t>
  </si>
  <si>
    <t>Paint it Clear - Hovlack</t>
  </si>
  <si>
    <t>Brighter than White - vitgörande pulver</t>
  </si>
  <si>
    <t>Warming Wash - Värmande tvätt</t>
  </si>
  <si>
    <t>Cooling Wash - Kylande tvätt</t>
  </si>
  <si>
    <t>Lavendel Wash - Återfuktande tvätt</t>
  </si>
  <si>
    <t>Teatree &amp; Mint - Schampo</t>
  </si>
  <si>
    <t>Cherry Hästgodis</t>
  </si>
  <si>
    <t>Muck Off - Fläckborttagare</t>
  </si>
  <si>
    <t>It's so Silky Serum - Balsamgel</t>
  </si>
  <si>
    <t>Silky Mane &amp; Tail - Balsamspray</t>
  </si>
  <si>
    <t>VAD ÄR LAMINAZE PELLETS?
Laminaze Pellets är ett riktat tillskott till stöd för hälsosamma lameller året runt. Den unika sammansättningen kombinerar stöd för magen med riktade näringsämnen för hovhälsa och allmänt välmående.
NÄR REKOMMENDERAS LAMINAZE?
För individer som är känsliga för gräs eller betesväxlingar
För sund hovtillväxt och hälsosamma lamellerna
För en stabil och hälsosam magtarmmiljö och ämnesomsättning
Parallellt med eller direkt efter veterinärmedicinsk behandling</t>
  </si>
  <si>
    <t>https://www.naf-equine.eu/se/veterinar-support/laminaze-pellets</t>
  </si>
  <si>
    <t>https://www.naf-equine.eu/se/veterinar-support/metazone-flytande</t>
  </si>
  <si>
    <t>NAF Cherry innehåller endast naturliga ingredienser. Här kombineras den läckra smaken av körsbär med naturlig nypon och rödbeta, vilket skapar en välsmakande fruktig godbit som din häst bara kommer att älska.</t>
  </si>
  <si>
    <t>ARMA Oxi-Zone Dressyr/Allround Senskydd</t>
  </si>
  <si>
    <t>ARMA Oxi-Zone DressyrAllround Senskydd</t>
  </si>
  <si>
    <t>ARMA Tillfällig Skyddssko i Gummi</t>
  </si>
  <si>
    <t>ARMA Bandagepåse</t>
  </si>
  <si>
    <t>ARMA Transportskydd Basic</t>
  </si>
  <si>
    <t>Longeringslina</t>
  </si>
  <si>
    <t>ARMA Vattentätt ridvänligt Allround sadelskydd</t>
  </si>
  <si>
    <t>ARMA Vattentätt ridvänligt Dressyr sadelskydd</t>
  </si>
  <si>
    <t>ARMA Ultra Tunn Anti-glid Pad</t>
  </si>
  <si>
    <t xml:space="preserve">Freegraze Deluxe Gräsreducerare </t>
  </si>
  <si>
    <t>Freegraze Komfort Gräsreducerare</t>
  </si>
  <si>
    <t>Velociti GARA Sadelgjordsförlängare</t>
  </si>
  <si>
    <t>Velociti GARA Läder Handtag</t>
  </si>
  <si>
    <t>Velociti GARA  Ragley Lädergrimma</t>
  </si>
  <si>
    <t>Velociti GARA  Lädergrimskaft med Kedja</t>
  </si>
  <si>
    <t>Velociti GARA  Fölgrimma i Läder, Havana</t>
  </si>
  <si>
    <t>ARMA Fölgrimma med handtag</t>
  </si>
  <si>
    <t>Extra Långt Grimskaft</t>
  </si>
  <si>
    <t>EZI-GROOM Ihopfällbar hovkrats</t>
  </si>
  <si>
    <t>EZI-GROOM Hålslagare</t>
  </si>
  <si>
    <t>EZI-GROOM Kam i aluminium</t>
  </si>
  <si>
    <t>DIGBY &amp; FOX Tuggleksak Hundben</t>
  </si>
  <si>
    <t>DIGBY &amp; FOX Tuggleksak Ring</t>
  </si>
  <si>
    <t>DIGBY &amp; FOX Rekleksak Rugbyboll</t>
  </si>
  <si>
    <t>DIGBY &amp; FOX Tuggleksak Räv</t>
  </si>
  <si>
    <t>DIGBY &amp; FOX Tuggleksak Toffla</t>
  </si>
  <si>
    <t>DIGBY &amp; FOX Tuggleksak Anka</t>
  </si>
  <si>
    <t>DIGBY &amp; FOX Rekpleksak Enhörning</t>
  </si>
  <si>
    <t>DIGBY &amp; FOX Tweed Halsband</t>
  </si>
  <si>
    <t>DIGBY &amp; FOX Tweed Koppel</t>
  </si>
  <si>
    <t xml:space="preserve">DIGBY &amp; FOX Tweed Hundtäcke </t>
  </si>
  <si>
    <t>DIGBY &amp; FOX Vaxade Hundtäcke</t>
  </si>
  <si>
    <t>DIGBY &amp; FOX Flätat läder halsband</t>
  </si>
  <si>
    <t>DIGBY &amp; FOX Flätat läder koppel</t>
  </si>
  <si>
    <t>DIGBY &amp; FOX Läder Halsband</t>
  </si>
  <si>
    <t>DIGBY &amp; FOX Läder Koppel</t>
  </si>
  <si>
    <t>DIGBY &amp; FOX Tweed Hundfilt</t>
  </si>
  <si>
    <t>Velociti Gara Läder Delta</t>
  </si>
  <si>
    <t>Aubrion Nummerhållare/sele</t>
  </si>
  <si>
    <t>Aubrion Nummerhållare/sele - Barn</t>
  </si>
  <si>
    <t xml:space="preserve">Velociti GARA Läder Sporremmar </t>
  </si>
  <si>
    <t>BIZZY BOLL /HÅLLARE</t>
  </si>
  <si>
    <t>2GO skoborste Dubbelsidig</t>
  </si>
  <si>
    <t>2GO Skoborste Ensidig</t>
  </si>
  <si>
    <t>2GO Stövelsträckare</t>
  </si>
  <si>
    <t>2GO Boot Jack</t>
  </si>
  <si>
    <t>UTGÅENDE</t>
  </si>
  <si>
    <t>SH170A</t>
  </si>
  <si>
    <t>Fraktvillkor</t>
  </si>
  <si>
    <t xml:space="preserve">Orders över </t>
  </si>
  <si>
    <t xml:space="preserve">4000:- fraktfritt  </t>
  </si>
  <si>
    <t xml:space="preserve">Orders under </t>
  </si>
  <si>
    <t>Samtliga priser är exkl. moms</t>
  </si>
  <si>
    <t>Restorders skickas i möjligast mån med nästkommande order när varan är åter i lager om inget annat är överenskommit.</t>
  </si>
  <si>
    <t>OBS: Anmäla ALLTID synlig skada till DHL / budet vid leverans, så att detta registreras.</t>
  </si>
  <si>
    <t xml:space="preserve">Reklamation vid leverans </t>
  </si>
  <si>
    <t xml:space="preserve">Reklamation gällande leverans (tex fel levererad produkt/antal) skall anmälas inom 6 dagar efter att godset är mottaget. </t>
  </si>
  <si>
    <t>Dokumentation av skada i form av foto skickas till reklamtion@ryttarcompaniet.se</t>
  </si>
  <si>
    <t>Returer</t>
  </si>
  <si>
    <t>Retur av prismärkta produkter eller produkter som tagits ur sin originalförpackning mottags/godkänns ej.</t>
  </si>
  <si>
    <t xml:space="preserve">Eventuella returer godkänns enbart vid överenskommelse mellan parterna. </t>
  </si>
  <si>
    <t>LIKGRAZEMAZE02</t>
  </si>
  <si>
    <t>LIKGRAZEMAZE06</t>
  </si>
  <si>
    <t>Likit Graze Maze</t>
  </si>
  <si>
    <t>LIKGRAZEPASTE</t>
  </si>
  <si>
    <t>Likit Graze Paste</t>
  </si>
  <si>
    <t>Pasta</t>
  </si>
  <si>
    <t>1,5 years</t>
  </si>
  <si>
    <t>GB,DE,FR,NL,ES,IT,SE,PL,CZ,HU,PT,FI</t>
  </si>
  <si>
    <t>LIKIT GRAZE MAZE är speciellt utformad för att förlänga tiden för foderintag hos hästen. Produkten är säker och hållbar och går enkelt att kombinera med hästens nuvarande forderrutiner. Genom att lägga mattan i botten av foderskålen och sedan hälla i hästens ordinarie foder, kan mattan hjälpa till att förlänga hästens ättid. LIKIT erbjuder även en välsmakande pasta (paste) som ytterligare kan förlänga tiden det tar för hästen att äta upp eller som en belöning. Ett härligt, nytt sätt att ge din häst lite extra omtanke och kärlek.</t>
  </si>
  <si>
    <t>LIKIT Graze Paste är en pasta med sitt ursprung från LIKITs hästgodis Stud Muffins. Smeta ut ett lager av pastan så att delar av mönstret på mattan täcks. Tillför eventuellt ytterligare toppings som extra belöning. Se inspirationsbilder här bredvid. Som tips till hästar på restriktiv diet, kan mattan kombineras med mash med hög andel fibrer alternativt kombineras med en giva lusern.</t>
  </si>
  <si>
    <t>Ridhandskar</t>
  </si>
  <si>
    <t>SH88801</t>
  </si>
  <si>
    <t>Aubrion SureGrip Ridhandskar</t>
  </si>
  <si>
    <t>onesize</t>
  </si>
  <si>
    <t>SH88817</t>
  </si>
  <si>
    <t>SH88833</t>
  </si>
  <si>
    <t>SH88835</t>
  </si>
  <si>
    <t>SH888</t>
  </si>
  <si>
    <t>SH1009317</t>
  </si>
  <si>
    <t>Aubrion Equipt Hjälmväska</t>
  </si>
  <si>
    <t>Smidig hjälmväska med lyxig fuskpäls på insidan</t>
  </si>
  <si>
    <t>SH1009117</t>
  </si>
  <si>
    <t>Aubrion Equipt Stövelväska</t>
  </si>
  <si>
    <t>Väska för ridstövlarna</t>
  </si>
  <si>
    <t>SH1009217</t>
  </si>
  <si>
    <t>Aubrion Equipt Stövel, Spö &amp; Hjälmväska</t>
  </si>
  <si>
    <t>Komplett väska för ridstövlar, hjälm och ridspö.</t>
  </si>
  <si>
    <t>SH1009717</t>
  </si>
  <si>
    <t>Aubrion Equipt Ryktväska</t>
  </si>
  <si>
    <t xml:space="preserve">Praktisk och rymlig ryktväska med lock. </t>
  </si>
  <si>
    <t>SH1009617</t>
  </si>
  <si>
    <t>Aubrion Equipt Ryktväska med fack</t>
  </si>
  <si>
    <t>Snygg väska uppdelad i 8 praktiska fack. Lock med dragkedja håller innehållet rent och fräscht</t>
  </si>
  <si>
    <t>SH1009417</t>
  </si>
  <si>
    <t>Aubrion Equipt Tränsväska</t>
  </si>
  <si>
    <t>Tränsväska med plats för 2 träns. Smidigt ytterfack för mindre tillbehör eller bett.</t>
  </si>
  <si>
    <t>SH10093</t>
  </si>
  <si>
    <t>SH10091</t>
  </si>
  <si>
    <t>SH10092</t>
  </si>
  <si>
    <t>SH10097</t>
  </si>
  <si>
    <t>SH10096</t>
  </si>
  <si>
    <t>SH10094</t>
  </si>
  <si>
    <t>Velociti Nummerhållare Schabrak</t>
  </si>
  <si>
    <t>SH809003</t>
  </si>
  <si>
    <t xml:space="preserve">Stilren nummerhållare som enkelt fästes på sidan av tränset via spännet på baksidan. Set med siffror medföljer. </t>
  </si>
  <si>
    <t>SH99560136</t>
  </si>
  <si>
    <t>SH99560136XSLM</t>
  </si>
  <si>
    <t>SH99560136SLM</t>
  </si>
  <si>
    <t>SH99560136T</t>
  </si>
  <si>
    <t>SH99560136XSLMT</t>
  </si>
  <si>
    <t>SH99560136SLMT</t>
  </si>
  <si>
    <t>SH99560137XSLM</t>
  </si>
  <si>
    <t>SH99560137T</t>
  </si>
  <si>
    <t>SH99560137XSLMT</t>
  </si>
  <si>
    <t>SH99560137SLMT</t>
  </si>
  <si>
    <t>SH99560138XSLM</t>
  </si>
  <si>
    <t>SH99560138T</t>
  </si>
  <si>
    <t>SH99560138XSLMT</t>
  </si>
  <si>
    <t>SH99560138SLMT</t>
  </si>
  <si>
    <t>SH99560139XSLM</t>
  </si>
  <si>
    <t>SH99560139T</t>
  </si>
  <si>
    <t>SH99560139XSLMT</t>
  </si>
  <si>
    <t>SH99560139SLMT</t>
  </si>
  <si>
    <t>SH99560140XSLM</t>
  </si>
  <si>
    <t>SH99560140T</t>
  </si>
  <si>
    <t>SH99560140XSLMT</t>
  </si>
  <si>
    <t>SH99560140SLMT</t>
  </si>
  <si>
    <t>SH99560141XSLM</t>
  </si>
  <si>
    <t>SH99560141T</t>
  </si>
  <si>
    <t>SH99560141XSLMT</t>
  </si>
  <si>
    <t>SH99560141SLMT</t>
  </si>
  <si>
    <t>SH99560140</t>
  </si>
  <si>
    <t>SH97260131</t>
  </si>
  <si>
    <t>Moretta Luisa Ridstövel Barn</t>
  </si>
  <si>
    <t>Fin ridstövel i lättskött konstläder med snörning fram. Stötabsorberande anti-halksula. YKK-dragkedja.</t>
  </si>
  <si>
    <t>SH97260132</t>
  </si>
  <si>
    <t>SH97260133</t>
  </si>
  <si>
    <t>SH97260134</t>
  </si>
  <si>
    <t>SH97260135</t>
  </si>
  <si>
    <t>SH99620140</t>
  </si>
  <si>
    <t>Moretta Rosetta ridsko läder</t>
  </si>
  <si>
    <t>SH99620240</t>
  </si>
  <si>
    <t>SH99630136</t>
  </si>
  <si>
    <t>SH99630140</t>
  </si>
  <si>
    <t>SH99630240</t>
  </si>
  <si>
    <t>SH99390128</t>
  </si>
  <si>
    <t>Moretta Alma Jodhpurs</t>
  </si>
  <si>
    <t xml:space="preserve">Ridsko i lättskött konstläder. Dra-på-modell med stötdämpande och bekväm sula. </t>
  </si>
  <si>
    <t>SH99390129</t>
  </si>
  <si>
    <t>SH99390130</t>
  </si>
  <si>
    <t>SH99390131</t>
  </si>
  <si>
    <t>SH99390132</t>
  </si>
  <si>
    <t>SH99390133</t>
  </si>
  <si>
    <t>SH99390134</t>
  </si>
  <si>
    <t>SH99390135</t>
  </si>
  <si>
    <t>SH99390136</t>
  </si>
  <si>
    <t>SH99390137</t>
  </si>
  <si>
    <t>SH99390138</t>
  </si>
  <si>
    <t>SH99390139</t>
  </si>
  <si>
    <t>SH99390140</t>
  </si>
  <si>
    <t>SH99390141</t>
  </si>
  <si>
    <t>SH99390237</t>
  </si>
  <si>
    <t>SH99390238</t>
  </si>
  <si>
    <t>SH99390239</t>
  </si>
  <si>
    <t>SH99390240</t>
  </si>
  <si>
    <t>SH99390241</t>
  </si>
  <si>
    <t>SH1022759115</t>
  </si>
  <si>
    <t>Shires Deluxe Fleecetäcke</t>
  </si>
  <si>
    <t>Täcke i fin och tät fleece som hjälper till att reglera temperaturen och transportera bort fukt. Perfekt efter träning, tvätt eller under transport. Vackra detaljer i konstläder, lyxig supafleece kring halsöppningen. Snabbknäppen fram, justerbara kryssgjordar och svansrem</t>
  </si>
  <si>
    <t>SH1022759125</t>
  </si>
  <si>
    <t>SH1022759135</t>
  </si>
  <si>
    <t>SH1022759145</t>
  </si>
  <si>
    <t>SH1022759155</t>
  </si>
  <si>
    <t>SH1022759165</t>
  </si>
  <si>
    <t>SH1022959115</t>
  </si>
  <si>
    <t>Shires Deluxe Tech Cooler Täcke</t>
  </si>
  <si>
    <t>Cooler täcke som effektivt för bort fukt och överskottsvärme. Perfekt efter träning, tvätt eller under transport i kallare väder. Vackra läderdetaljer, lyxig supafleece kring halsöppningen. Snabbknäppen fram, justerbara kryssgjordar och svansrem</t>
  </si>
  <si>
    <t>SH1022959125</t>
  </si>
  <si>
    <t>Cooler täcke som effektivt för bort fukt och överskottsvärme. Perfekt efter träning, tvätt eller under transport i kallare väder. Vackra detaljer i konstläder, lyxig supafleece kring halsöppningen. Snabbknäppen fram, justerbara kryssgjordar och svansrem</t>
  </si>
  <si>
    <t>SH1022959135</t>
  </si>
  <si>
    <t>SH1022959145</t>
  </si>
  <si>
    <t>SH1022959155</t>
  </si>
  <si>
    <t>SH1022959165</t>
  </si>
  <si>
    <t>SH512347P</t>
  </si>
  <si>
    <t>RAPIDA Klinker Pannband</t>
  </si>
  <si>
    <t xml:space="preserve">Black/Silver </t>
  </si>
  <si>
    <t>Stilrent klinker-pannband i läder</t>
  </si>
  <si>
    <t>SH512347C</t>
  </si>
  <si>
    <t xml:space="preserve">Cob </t>
  </si>
  <si>
    <t>SH512347F</t>
  </si>
  <si>
    <t>SH512347XF</t>
  </si>
  <si>
    <t>SH512360P</t>
  </si>
  <si>
    <t xml:space="preserve">Black/Brass </t>
  </si>
  <si>
    <t>SH512360C</t>
  </si>
  <si>
    <t>SH512360F</t>
  </si>
  <si>
    <t>SH512350P</t>
  </si>
  <si>
    <t>Havana/Brass</t>
  </si>
  <si>
    <t>SH512350C</t>
  </si>
  <si>
    <t>SH512350F</t>
  </si>
  <si>
    <t>SH512350XF</t>
  </si>
  <si>
    <t>SH45001C</t>
  </si>
  <si>
    <t>GARA Elastisk Martingaldel</t>
  </si>
  <si>
    <t>Elastiskt martingal med justerbart snabbspänne. Erbjuder ett mjukare och mer följsamt alternativ till traditionella martingal.</t>
  </si>
  <si>
    <t>SH45003C</t>
  </si>
  <si>
    <t xml:space="preserve">Havana </t>
  </si>
  <si>
    <t>SH45001F</t>
  </si>
  <si>
    <t>SH33901</t>
  </si>
  <si>
    <t>GARA Blinkers Läder</t>
  </si>
  <si>
    <t>Blinkers som enkelt och snabbt fästes på tränsets sidostycken.</t>
  </si>
  <si>
    <t>SH33903</t>
  </si>
  <si>
    <t>SH4580140</t>
  </si>
  <si>
    <t>ARMA Sadelgjord Anti-skav - Anatomisk med elastik</t>
  </si>
  <si>
    <t>Sadelgjord i material som motverkar skav genom minskad friktion och ansamling av fukt.Anatomiskt utformad och med bred kontaktyta för större rörelsefrihet och en jämn fördelning av tryck. Resår i båda ändarna.</t>
  </si>
  <si>
    <t>SH4580144</t>
  </si>
  <si>
    <t>SH4580148</t>
  </si>
  <si>
    <t>SH4580152</t>
  </si>
  <si>
    <t>SH4580156</t>
  </si>
  <si>
    <t>SH4580240</t>
  </si>
  <si>
    <t>SH4580244</t>
  </si>
  <si>
    <t>SH4580248</t>
  </si>
  <si>
    <t>SH4580252</t>
  </si>
  <si>
    <t>SH4580256</t>
  </si>
  <si>
    <t>SH4800140</t>
  </si>
  <si>
    <t>ARMA Sadelgjord Anti-skav - Kontur med elastik</t>
  </si>
  <si>
    <t>Sadelgjord i material som motverkar skav genom minskad friktion och ansamling av fukt. Anatomiskt utformad för större rörelsefrihet och en jämn fördelning av tryck. Resår i båda ändarna.</t>
  </si>
  <si>
    <t>SH4800144</t>
  </si>
  <si>
    <t>SH4800148</t>
  </si>
  <si>
    <t>SH4800152</t>
  </si>
  <si>
    <t>SH4800156</t>
  </si>
  <si>
    <t>SH4800240</t>
  </si>
  <si>
    <t>SH4800244</t>
  </si>
  <si>
    <t>SH4800248</t>
  </si>
  <si>
    <t>SH4800252</t>
  </si>
  <si>
    <t>SH4800256</t>
  </si>
  <si>
    <t>SH4830145</t>
  </si>
  <si>
    <t>ARMA Dressyrgjord Anti-skav - med elastik</t>
  </si>
  <si>
    <t>Dressyrgjord i material som motverkar skav genom minskad friktion och ansamling av fukt. Anatomiskt utformad för större rörelsefrihet och en jämn fördelning av tryck. Resår i båda ändarna.</t>
  </si>
  <si>
    <t>SH4830155</t>
  </si>
  <si>
    <t>SH4830165</t>
  </si>
  <si>
    <t>SH4830175</t>
  </si>
  <si>
    <t>SH4830245</t>
  </si>
  <si>
    <t>SH4830255</t>
  </si>
  <si>
    <t>SH4830265</t>
  </si>
  <si>
    <t>SH4830275</t>
  </si>
  <si>
    <t>SH944017</t>
  </si>
  <si>
    <t>ARMA Stigbygelskydd Fleece</t>
  </si>
  <si>
    <t>Smidiga fleece-överdrag till stigbyglarna. Skyddar sadeln mot smuts och repor.</t>
  </si>
  <si>
    <t>Wessex lead rope</t>
  </si>
  <si>
    <t>SH40675</t>
  </si>
  <si>
    <t>Navy/Blue</t>
  </si>
  <si>
    <t>1,8m</t>
  </si>
  <si>
    <t>SH406207</t>
  </si>
  <si>
    <t>Red/Green</t>
  </si>
  <si>
    <t>SH40681</t>
  </si>
  <si>
    <t>Pink/Purple</t>
  </si>
  <si>
    <t>SH406205</t>
  </si>
  <si>
    <t>Orange/Black</t>
  </si>
  <si>
    <t>SH406128</t>
  </si>
  <si>
    <t>Royal/Red</t>
  </si>
  <si>
    <t>Flugskydd</t>
  </si>
  <si>
    <t>SH185701P</t>
  </si>
  <si>
    <t>ARMA Flugskydd ben</t>
  </si>
  <si>
    <t>Välventilerade och ergonomiska benskydd som skyddar mot irriterande insekter. Den mjuka fleecekanten minskar risken för skav och hindrar envisa insekter att ta sig in. Fästes enkelt med rejäla kardborrband</t>
  </si>
  <si>
    <t>SH185701C</t>
  </si>
  <si>
    <t>SH185701F</t>
  </si>
  <si>
    <t>SH200501</t>
  </si>
  <si>
    <t>ARMA värmande- och kylande skydd är lämpliga för knä, hasor eller kotleder. Speciellt utformad för att användas på leder eftersom den flexibla neoprenen och utskärningarna tillåter rörelse. Innerfickorna håller gelförpackningarna säkra. Värm i varmt vatten eller mikrovågsugn. Kyl i kallt vatten eller frys. Säljes i par.</t>
  </si>
  <si>
    <t>SH108563</t>
  </si>
  <si>
    <t>EZI Groom Ryktskrapa Metall</t>
  </si>
  <si>
    <t>Black/Red</t>
  </si>
  <si>
    <t>Praktisk metallskrapa för enkel rengöring av ryktborstar</t>
  </si>
  <si>
    <t>SH1023601SP</t>
  </si>
  <si>
    <t>Freegraze Deluxe Airflow Gräsreducerare</t>
  </si>
  <si>
    <t>SPony</t>
  </si>
  <si>
    <t>Egonomisk gräsreducerare utformad för ökat luftflöde och komfort. Vadderad med konstpäls i nacken och runt nosdelen.</t>
  </si>
  <si>
    <t>SH1023601P</t>
  </si>
  <si>
    <t>SH1023601C</t>
  </si>
  <si>
    <t>SH1023601F</t>
  </si>
  <si>
    <t>SH1023601XF</t>
  </si>
  <si>
    <t>SH1040501</t>
  </si>
  <si>
    <t>9,5kg (50") med 1" maskor</t>
  </si>
  <si>
    <t>Extra starkt och slitstarkt hönät för hö eller hösilage. Tillverkad av vävd nylon snarare än knutet hönät. Skonsamt för hästen. Finns tillgängligt i flera olika maskstorlekar.</t>
  </si>
  <si>
    <t>Hjälmar</t>
  </si>
  <si>
    <t>SH652368S</t>
  </si>
  <si>
    <t>Karben Alina</t>
  </si>
  <si>
    <t>Black/Gun Metal</t>
  </si>
  <si>
    <t>Small (52-54cm)</t>
  </si>
  <si>
    <t>Elegant ridhjälm med vid solskärm och vackra glitterdetaljer. Justerbart skruvsystem i nacken och effektiv ventilation för maximal passform och komfort. Avtagbar liner som enkelt tvättas i maskin.</t>
  </si>
  <si>
    <t>SH652368M</t>
  </si>
  <si>
    <t>Medium (55-57cm)</t>
  </si>
  <si>
    <t>SH652368L</t>
  </si>
  <si>
    <t>Large (58-60cm)</t>
  </si>
  <si>
    <t>SH652501S</t>
  </si>
  <si>
    <t>Karben Elisa</t>
  </si>
  <si>
    <t>Black/Black</t>
  </si>
  <si>
    <t>Elegant och klassisk ridhjälm med vid solskärm och matt finish. Justerbart skruvsystem i nacken och effektiv ventilation för maximal passform och komfort. Avtagbar liner som enkelt tvättas i maskin.</t>
  </si>
  <si>
    <t>SH652501M</t>
  </si>
  <si>
    <t>SH652501L</t>
  </si>
  <si>
    <t>Black/Silver</t>
  </si>
  <si>
    <t>SH512501P</t>
  </si>
  <si>
    <t>RAPIDA Träns med snabbfästen</t>
  </si>
  <si>
    <t>Snyggt och smidigt läderträns med snabbfästen för bett och käkrem. Ergonomisk form och skön avlastande vaddering i nacke och nosparti.</t>
  </si>
  <si>
    <t>SH512501C</t>
  </si>
  <si>
    <t>SH512501F</t>
  </si>
  <si>
    <t>SH512503P</t>
  </si>
  <si>
    <t>SH512503C</t>
  </si>
  <si>
    <t>SH512503F</t>
  </si>
  <si>
    <t>SH507401C</t>
  </si>
  <si>
    <t>RAPIDA Brösta</t>
  </si>
  <si>
    <t>Stilren 3-punkts brösta i läder med snabbfästen till sadeln. Justerbar på båda sidor om bogarna, samt skön avlastande vaddering över manken för ökad komfort. Avtagbar och justerbar martingaldel.</t>
  </si>
  <si>
    <t>SH507401F</t>
  </si>
  <si>
    <t>SH507403C</t>
  </si>
  <si>
    <t>SH507403F</t>
  </si>
  <si>
    <t>SH44801S</t>
  </si>
  <si>
    <t>VELOCITY GARA Halsrem med handtag</t>
  </si>
  <si>
    <t xml:space="preserve">Small </t>
  </si>
  <si>
    <t xml:space="preserve">Halsrem med handtag för extra stöd och stabilitet.  Kopplas enkelt till sadeln med de inkluderade fästena. </t>
  </si>
  <si>
    <t>SH44803S</t>
  </si>
  <si>
    <t>SH44801L</t>
  </si>
  <si>
    <t>SH44803L</t>
  </si>
  <si>
    <t>SH1045201XS</t>
  </si>
  <si>
    <t>Aubrion Baxter Vinterhandske</t>
  </si>
  <si>
    <t xml:space="preserve">XS </t>
  </si>
  <si>
    <t>Smidig, lite varmare handske med skönt fleecefoder. Kan användas med touch screen.</t>
  </si>
  <si>
    <t>SH1045201S</t>
  </si>
  <si>
    <t>SH1045201M</t>
  </si>
  <si>
    <t>SH1045201L</t>
  </si>
  <si>
    <t>SH1045201XL</t>
  </si>
  <si>
    <t>SH1045217XS</t>
  </si>
  <si>
    <t>SH1045217S</t>
  </si>
  <si>
    <t>SH1045217M</t>
  </si>
  <si>
    <t>SH1045217L</t>
  </si>
  <si>
    <t>SH1045217XL</t>
  </si>
  <si>
    <t>SH1024501</t>
  </si>
  <si>
    <t>Breakaway Transport Grimskaft</t>
  </si>
  <si>
    <t>75cm</t>
  </si>
  <si>
    <t>Transportgrimskaft utan elastik. Fästes enkelt till en uppbindningsring via loopen i ena sidan. Skulle hästen få panik och kasta sig bakåt kommer det dubbla kardborrfästet släppa, så att delen med panikhaken sitter kvar i grimman och resten av grimskaftet i uppbindningsringen. Längden kan justeras mellan 62-75cm.</t>
  </si>
  <si>
    <t>SH1024518</t>
  </si>
  <si>
    <t>SH1024513</t>
  </si>
  <si>
    <t>SH1024533</t>
  </si>
  <si>
    <t>SH1024535</t>
  </si>
  <si>
    <t>SH1024517</t>
  </si>
  <si>
    <t xml:space="preserve">Shires flughuva med öron och fransar på nosen som håller borta irriterande insekter. Elastisk nacke, två knäppen runt ganascherna. Vadderad insida minskar risken för skav. Vecken vid ögonen gör så att materialet inte kommer i kontakt med hästens ögon. </t>
  </si>
  <si>
    <t>BA6116936-05</t>
  </si>
  <si>
    <t>Natur</t>
  </si>
  <si>
    <t>Varm och mjuk sula tillverkad av äkta ull med förstärkt ytterkant. Undersida av kraftigt isolerande aluminium som förebyger att kylan tränger upp underifrån. Håller fötterna torra och varma under kalla vintrar.
Säljes i 5-pack</t>
  </si>
  <si>
    <t>BA6116937-05</t>
  </si>
  <si>
    <t>BA6116938-05</t>
  </si>
  <si>
    <t>BA6116939-05</t>
  </si>
  <si>
    <t>BA6116940-05</t>
  </si>
  <si>
    <t>BA6116941-05</t>
  </si>
  <si>
    <t>BA6116942-05</t>
  </si>
  <si>
    <t>BA6116943-05</t>
  </si>
  <si>
    <t>SH1028301P</t>
  </si>
  <si>
    <t>ARMA PVC Boots</t>
  </si>
  <si>
    <t>Boots i mycket smidigt och mjukt PVC material med praktisk kardborreknäppning.</t>
  </si>
  <si>
    <t>SH1028301C</t>
  </si>
  <si>
    <t>SH1028301F</t>
  </si>
  <si>
    <t>SH1028301XF</t>
  </si>
  <si>
    <t>SH1028302P</t>
  </si>
  <si>
    <t>SH1028302C</t>
  </si>
  <si>
    <t>SH1028302F</t>
  </si>
  <si>
    <t>SH1028302XF</t>
  </si>
  <si>
    <t>SH1028318P</t>
  </si>
  <si>
    <t>SH1028318C</t>
  </si>
  <si>
    <t>SH1028318F</t>
  </si>
  <si>
    <t>SH1028318XF</t>
  </si>
  <si>
    <t>SH1028340P</t>
  </si>
  <si>
    <t>SH1028340C</t>
  </si>
  <si>
    <t>SH1028340F</t>
  </si>
  <si>
    <t>SH1028340XF</t>
  </si>
  <si>
    <t>SH1028333P</t>
  </si>
  <si>
    <t>SH1028333C</t>
  </si>
  <si>
    <t>SH1028333F</t>
  </si>
  <si>
    <t>SH1028333XF</t>
  </si>
  <si>
    <t>SH1028313P</t>
  </si>
  <si>
    <t>SH1028313C</t>
  </si>
  <si>
    <t>SH1028313F</t>
  </si>
  <si>
    <t>SH1028313XF</t>
  </si>
  <si>
    <t>SH1028330P</t>
  </si>
  <si>
    <t>Limegreen</t>
  </si>
  <si>
    <t>SH1028330C</t>
  </si>
  <si>
    <t>SH1028330F</t>
  </si>
  <si>
    <t>SH1028330XF</t>
  </si>
  <si>
    <t>SH1028335P</t>
  </si>
  <si>
    <t>SH1028335C</t>
  </si>
  <si>
    <t>SH1028335F</t>
  </si>
  <si>
    <t>SH1028335XF</t>
  </si>
  <si>
    <t>SH10283</t>
  </si>
  <si>
    <t>SH6664</t>
  </si>
  <si>
    <t>SH1857</t>
  </si>
  <si>
    <t>SH1022759</t>
  </si>
  <si>
    <t>SH458</t>
  </si>
  <si>
    <t>SH480</t>
  </si>
  <si>
    <t>SH483</t>
  </si>
  <si>
    <t>SH10236</t>
  </si>
  <si>
    <t>SH5125</t>
  </si>
  <si>
    <t>SH5074</t>
  </si>
  <si>
    <t>SH448</t>
  </si>
  <si>
    <t>SH339</t>
  </si>
  <si>
    <t>SH450</t>
  </si>
  <si>
    <t>SH5123</t>
  </si>
  <si>
    <t>SH512360XF</t>
  </si>
  <si>
    <t>SH1085</t>
  </si>
  <si>
    <t>SH9440</t>
  </si>
  <si>
    <t>SH10405</t>
  </si>
  <si>
    <t>SH10245</t>
  </si>
  <si>
    <t>SH6523</t>
  </si>
  <si>
    <t>SH6525</t>
  </si>
  <si>
    <t>SH10452</t>
  </si>
  <si>
    <t>SH9939</t>
  </si>
  <si>
    <t>SH9726</t>
  </si>
  <si>
    <t>SH940842120</t>
  </si>
  <si>
    <t>SH45003F</t>
  </si>
  <si>
    <t>SH148517</t>
  </si>
  <si>
    <t>SH663317110</t>
  </si>
  <si>
    <t>SH652568S</t>
  </si>
  <si>
    <t>SH652568M</t>
  </si>
  <si>
    <t>SH652568L</t>
  </si>
  <si>
    <t xml:space="preserve">GB,DE,FR,NL,DK,ES,IT,NO,SE,PL,CZ,HU,PT, FI.  </t>
  </si>
  <si>
    <t xml:space="preserve">GB,DE,FR,NL,DK,ES,IT,NO,SE,PL,FI,CZ,HU,PT.  </t>
  </si>
  <si>
    <t xml:space="preserve">Original </t>
  </si>
  <si>
    <t>SH947210115</t>
  </si>
  <si>
    <t>SH947210125</t>
  </si>
  <si>
    <t>SH947210135</t>
  </si>
  <si>
    <t>SH947210145</t>
  </si>
  <si>
    <t>SH947210155</t>
  </si>
  <si>
    <t>SH947210165</t>
  </si>
  <si>
    <t>5032410131413</t>
  </si>
  <si>
    <t>5032410131420</t>
  </si>
  <si>
    <t>5032410131390</t>
  </si>
  <si>
    <t>5032410131482</t>
  </si>
  <si>
    <t>5032410133981</t>
  </si>
  <si>
    <t>5032410133998</t>
  </si>
  <si>
    <t>5032410134018</t>
  </si>
  <si>
    <t>5032410134025</t>
  </si>
  <si>
    <t>5032410134032</t>
  </si>
  <si>
    <t>5032410137477</t>
  </si>
  <si>
    <t>5032410131109</t>
  </si>
  <si>
    <t>5032410137781</t>
  </si>
  <si>
    <t>5032410137835</t>
  </si>
  <si>
    <t>5032410136203</t>
  </si>
  <si>
    <t>5032410131383</t>
  </si>
  <si>
    <t>5032410131338</t>
  </si>
  <si>
    <t>5032410131314</t>
  </si>
  <si>
    <t>5032410131277</t>
  </si>
  <si>
    <t>5032410131321</t>
  </si>
  <si>
    <t>5032410137156</t>
  </si>
  <si>
    <t>NYHET 2024/NY FÄRG/STORLEK</t>
  </si>
  <si>
    <t>NAF01609</t>
  </si>
  <si>
    <t>Glukosamin 12.000 Plus MSM</t>
  </si>
  <si>
    <t>NAF01636</t>
  </si>
  <si>
    <t>VAD ÄR GLUKOSAMIN 12.000 PLUS MSM? Glukosamin 12.000 plus MSM är ett prisvärt ledtillskott för bibehållande av hälsosamma leder. NÄR REKOMMENDERAS GLUKOSAMIN 10.000 PLUS MSM?
• För aktiva hästar
• Vid medelhög belastning
• Till äldre hästar med begynnande ålderstecken</t>
  </si>
  <si>
    <t>VAD ÄR GLUKOSAMIN 12.000 PLUS MSM?
Glukosamin 12.000 plus MSM är ett prisvärt ledtillskott för bibehållande av hälsosamma leder.
NÄR REKOMMENDERAS GLUKOSAMIN 12.000 PLUS MSM?
•	För aktiva hästar
•	Vid medelhög belastning
•	Till äldre hästar med begynnande ålderstecken</t>
  </si>
  <si>
    <t>SH10287</t>
  </si>
  <si>
    <t>Style</t>
  </si>
  <si>
    <t xml:space="preserve">Moretta Gianna Ridstövel </t>
  </si>
  <si>
    <t>Regular/Regular</t>
  </si>
  <si>
    <t>Regular/Narrow</t>
  </si>
  <si>
    <t>Regular/X-Narrow</t>
  </si>
  <si>
    <t>Regular/Wide</t>
  </si>
  <si>
    <t>Tall/Regular</t>
  </si>
  <si>
    <t>Tall/X-Narrow</t>
  </si>
  <si>
    <t>Tall/Narrow</t>
  </si>
  <si>
    <t>31</t>
  </si>
  <si>
    <t>32</t>
  </si>
  <si>
    <t>28</t>
  </si>
  <si>
    <t>29</t>
  </si>
  <si>
    <t>30</t>
  </si>
  <si>
    <t>Short/Regular</t>
  </si>
  <si>
    <t>SH8225</t>
  </si>
  <si>
    <t>SH10110</t>
  </si>
  <si>
    <t>Moretta Ortona Ridstövlar</t>
  </si>
  <si>
    <t>Moretta Ventura Vinterridstövlar</t>
  </si>
  <si>
    <t>Moretta Varese Vinterridkängor</t>
  </si>
  <si>
    <t>SH10134</t>
  </si>
  <si>
    <t>Moretta Atri vinterridkängor</t>
  </si>
  <si>
    <t>SH9179</t>
  </si>
  <si>
    <t>Moretta Vittoria XGRIP Vinterskor</t>
  </si>
  <si>
    <t>SH9189</t>
  </si>
  <si>
    <t>Moretta Eleonora XGRIP Vinterskor</t>
  </si>
  <si>
    <t>SH9019</t>
  </si>
  <si>
    <t>SH10136</t>
  </si>
  <si>
    <t>Moretta Verona Vinterjodhpurs</t>
  </si>
  <si>
    <t>Moretta Forio Jodhpurs</t>
  </si>
  <si>
    <t xml:space="preserve">Varma läderkängor för kallare väder. Vattenavvisande oljat läder som kräver minimalt underhåll. Snörningen framtill erbjuder justerbar passform och har ett inre membran som blockerar vatten från att tränga in. Lyxigt termiskt foder med fuskpäls håller kylan ute, andas och för effektivt bort svett och fukt. Anatomiskt utformad ActiveFlex-innersula och Moretta XTR-Terrain yttersula ger stötdämpning  och utmärkt grepp även i utmanande terräng.   </t>
  </si>
  <si>
    <t xml:space="preserve">Varma läderkängor för kallare väder. Vattenavvisande oljat läder som kräver minimalt underhåll. Praktisk YKK dragkedja framtill med ett inre membran som blockerar vatten från att tränga in. Lyxigt termiskt foder med fuskpäls håller kylan ute, andas och för effektivt bort svett och fukt. Anatomiskt utformad ActiveFlex-innersula och Moretta XTR-Terrain yttersula ger stötdämpning  och utmärkt grepp även i utmanande terräng.   </t>
  </si>
  <si>
    <t xml:space="preserve">Bekväma och multifunktionella vattentäta kängor med dragkedja framtill. Passar utmärkt både vid ridning, hundrastning, utomhusarbete och promenader. Slitstark utsida av vattenavvisande buffelläder med extra förstärkning vid hälen och tån samt reflex-detaljer för ökad synlighet. Vattentätt membran och  innerfoder som leder bort fukt för att hålla fötterna torra. Smidig dragkedja fram gör det enkelt att ta av och på kängorna. Stötdämpande ActiveFlex innersula och Moretta  XGRIP yttersula för hög komfort och bra grepp på olika underlag. </t>
  </si>
  <si>
    <t xml:space="preserve">Bekväma och multifunktionella vattentäta kängor med snörning. Passar utmärkt både vid ridning, hundrastning, utomhusarbete och promenader. Slitstark utsida av vattenavvisande buffelläder med extra förstärkning vid hälen och tån samt reflex-detaljer för ökad synlighet. Vattentätt membran och innerfoder som leder bort fukt för att hålla fötterna torra. Snörningen framtill ger bra möjlighet att justera passformen. Stötdämpande ActiveFlex innersula och Moretta  XGRIP yttersula för hög komfort och bra grepp på olika underlag. </t>
  </si>
  <si>
    <t>Stilren pull-on känga med lyxig fuskpäls som håller fötterna varma under både höst och vinter. Vattenavvisande oljat läder och vattentätt inre membran hindrar vatten från att ta sig in samtidigt som skorna andas effektivt och leder bort svett och fukt. Stötdämpande ActiveFlex-innersula och Moretta XTR-Terrain yttersula ger hög komfort oavsett om du går i stallet, på stan eller på hundpromenaden.</t>
  </si>
  <si>
    <t>Stilren pull-on känga i vattenavvisande oljat läder. Vattentätt inre membran hindrar vatten från att ta sig in samtidigt som skorna andas effektivt och leder bort svett och fukt. Stötdämpande ActiveFlex-innersula och Moretta XTR-Terrain yttersula ger hög komfort oavsett om du går i stallet, på stan eller på hundpromenaden.</t>
  </si>
  <si>
    <t>Eleganta ridstövlar med hög funktion och komfort. Tillverkade i smidigt handsytt läder med högblank finish och stilrena detaljer. Slitstark YKK®-dragkedja baktill, läderklädda UltraFit-paneler och stretch-snörning över vristen ger tillsammans en följsam och bekväm passform. Dressyrskuren topp för att skapa en något förlängd profil. Läderklädda sporrstöd. Läderdetaljer ger dragkedjan extra skydd mot slitage och håller den säkert på plats. Skön stötdämpande ActiveFlex sula och fodrade med 3D-mesh som effektivt tranporterar bort fukt.</t>
  </si>
  <si>
    <t xml:space="preserve">Praktiska vinterstövlar som håller fötterna torra och varma vid stallarbete och ridning i kallt väder. Oljat vattenavvisande läder med vattentäta membran upp till fotleden. Elastiska vadpaneler för skön passform. Termiskt foder i sherpafleece ger en lyxig känsla och isolerar mot kyla. YKK dragkedja baktill.  Stötdämpande ActiveFlex-innersula och Moretta AllTerrain yttersula för hög komfort och bra grepp. </t>
  </si>
  <si>
    <t>SH101100237</t>
  </si>
  <si>
    <t>SH101100238</t>
  </si>
  <si>
    <t>SH101100239</t>
  </si>
  <si>
    <t>SH101100240</t>
  </si>
  <si>
    <t>SH101100241</t>
  </si>
  <si>
    <t>SH101340237</t>
  </si>
  <si>
    <t>SH101340238</t>
  </si>
  <si>
    <t>SH101340239</t>
  </si>
  <si>
    <t>SH101340240</t>
  </si>
  <si>
    <t>SH101340241</t>
  </si>
  <si>
    <t>SH91790236</t>
  </si>
  <si>
    <t>SH91790237</t>
  </si>
  <si>
    <t>SH91790238</t>
  </si>
  <si>
    <t>SH91790239</t>
  </si>
  <si>
    <t>SH91790240</t>
  </si>
  <si>
    <t>SH91790241</t>
  </si>
  <si>
    <t>SH91890236</t>
  </si>
  <si>
    <t>SH91890237</t>
  </si>
  <si>
    <t>SH91890238</t>
  </si>
  <si>
    <t>SH91890239</t>
  </si>
  <si>
    <t>SH91890240</t>
  </si>
  <si>
    <t>SH91890241</t>
  </si>
  <si>
    <t>SH90190237</t>
  </si>
  <si>
    <t>SH90190238</t>
  </si>
  <si>
    <t>SH90190239</t>
  </si>
  <si>
    <t>SH90190240</t>
  </si>
  <si>
    <t>SH90190241</t>
  </si>
  <si>
    <t>SH101360237</t>
  </si>
  <si>
    <t>SH101360238</t>
  </si>
  <si>
    <t>SH101360239</t>
  </si>
  <si>
    <t>SH101360240</t>
  </si>
  <si>
    <t>SH101360241</t>
  </si>
  <si>
    <t>SH102870136T</t>
  </si>
  <si>
    <t>SH102870136SLMT</t>
  </si>
  <si>
    <t>SH102870137T</t>
  </si>
  <si>
    <t>SH102870137XSLMT</t>
  </si>
  <si>
    <t>SH102870137SLMT</t>
  </si>
  <si>
    <t>SH102870138T</t>
  </si>
  <si>
    <t>SH102870138XSLMT</t>
  </si>
  <si>
    <t>SH102870138SLMT</t>
  </si>
  <si>
    <t>SH102870139T</t>
  </si>
  <si>
    <t>SH102870139XSLMT</t>
  </si>
  <si>
    <t>SH102870139SLMT</t>
  </si>
  <si>
    <t>SH102870140T</t>
  </si>
  <si>
    <t>SH102870140XSLMT</t>
  </si>
  <si>
    <t>SH102870140SLMT</t>
  </si>
  <si>
    <t>SH102870141T</t>
  </si>
  <si>
    <t>SH102870141XSLMT</t>
  </si>
  <si>
    <t>SH102870141SLMT</t>
  </si>
  <si>
    <t>SH82250236</t>
  </si>
  <si>
    <t>SH82250236W</t>
  </si>
  <si>
    <t>SH82250237</t>
  </si>
  <si>
    <t>SH82250237W</t>
  </si>
  <si>
    <t>SH82250238</t>
  </si>
  <si>
    <t>SH82250238W</t>
  </si>
  <si>
    <t>SH82250239</t>
  </si>
  <si>
    <t>SH82250239W</t>
  </si>
  <si>
    <t>SH82250240</t>
  </si>
  <si>
    <t>SH82250240W</t>
  </si>
  <si>
    <t>SH82250241</t>
  </si>
  <si>
    <t>SH82250241W</t>
  </si>
  <si>
    <t>5051771878539</t>
  </si>
  <si>
    <t>5051771878546</t>
  </si>
  <si>
    <t>5051771878553</t>
  </si>
  <si>
    <t>5051771946979</t>
  </si>
  <si>
    <t>5051771878560</t>
  </si>
  <si>
    <t>5051771878713</t>
  </si>
  <si>
    <t>5051771878720</t>
  </si>
  <si>
    <t>5051771878737</t>
  </si>
  <si>
    <t>5051771946986</t>
  </si>
  <si>
    <t>5051771878744</t>
  </si>
  <si>
    <t>5051771946924</t>
  </si>
  <si>
    <t>5051771845272</t>
  </si>
  <si>
    <t>5051771845289</t>
  </si>
  <si>
    <t>5051771845296</t>
  </si>
  <si>
    <t>5051771946931</t>
  </si>
  <si>
    <t>5051771845302</t>
  </si>
  <si>
    <t>5051771946948</t>
  </si>
  <si>
    <t>5051771845333</t>
  </si>
  <si>
    <t>5051771845340</t>
  </si>
  <si>
    <t>5051771845357</t>
  </si>
  <si>
    <t>5051771946955</t>
  </si>
  <si>
    <t>5051771845364</t>
  </si>
  <si>
    <t>5051771866024</t>
  </si>
  <si>
    <t>5051771866031</t>
  </si>
  <si>
    <t>5051771866048</t>
  </si>
  <si>
    <t>5051771946962</t>
  </si>
  <si>
    <t>5051771866055</t>
  </si>
  <si>
    <t>5051771878973</t>
  </si>
  <si>
    <t>5051771878980</t>
  </si>
  <si>
    <t>5051771878997</t>
  </si>
  <si>
    <t>5051771946993</t>
  </si>
  <si>
    <t>5051771879000</t>
  </si>
  <si>
    <t>5051771946894</t>
  </si>
  <si>
    <t>5051771946900</t>
  </si>
  <si>
    <t>5051771815305</t>
  </si>
  <si>
    <t>5051771815312</t>
  </si>
  <si>
    <t>5051771815343</t>
  </si>
  <si>
    <t>5051771815367</t>
  </si>
  <si>
    <t>5051771815374</t>
  </si>
  <si>
    <t>5051771947310</t>
  </si>
  <si>
    <t>5051771947327</t>
  </si>
  <si>
    <t>5051771815398</t>
  </si>
  <si>
    <t>5051771815404</t>
  </si>
  <si>
    <t>SH10285</t>
  </si>
  <si>
    <t>SH102850136SHRT</t>
  </si>
  <si>
    <t>5051771947006</t>
  </si>
  <si>
    <t>SH102850137SHRT</t>
  </si>
  <si>
    <t>5051771934228</t>
  </si>
  <si>
    <t>SH102850138SHRT</t>
  </si>
  <si>
    <t>5051771934266</t>
  </si>
  <si>
    <t>SH102850139SHRT</t>
  </si>
  <si>
    <t>5051771934310</t>
  </si>
  <si>
    <t>SH102850140SHRT</t>
  </si>
  <si>
    <t>5051771934297</t>
  </si>
  <si>
    <t>SH102850141SHRT</t>
  </si>
  <si>
    <t>5051771934341</t>
  </si>
  <si>
    <t>SH10286</t>
  </si>
  <si>
    <t>SH102860136</t>
  </si>
  <si>
    <t>5051771947013</t>
  </si>
  <si>
    <t>SH102860136SLM</t>
  </si>
  <si>
    <t>5051771947020</t>
  </si>
  <si>
    <t>SH102860137</t>
  </si>
  <si>
    <t>5051771934495</t>
  </si>
  <si>
    <t>SH102860137XSLM</t>
  </si>
  <si>
    <t>5051771934525</t>
  </si>
  <si>
    <t>SH102860137SLM</t>
  </si>
  <si>
    <t>5051771934501</t>
  </si>
  <si>
    <t>SH102860137W</t>
  </si>
  <si>
    <t>5051771934518</t>
  </si>
  <si>
    <t>SH102860138</t>
  </si>
  <si>
    <t>5051771934549</t>
  </si>
  <si>
    <t>SH102860138XSLM</t>
  </si>
  <si>
    <t>5051771934570</t>
  </si>
  <si>
    <t>SH102860138SLM</t>
  </si>
  <si>
    <t>5051771934556</t>
  </si>
  <si>
    <t>SH102860138W</t>
  </si>
  <si>
    <t>5051771934563</t>
  </si>
  <si>
    <t>SH102860139</t>
  </si>
  <si>
    <t>5051771934648</t>
  </si>
  <si>
    <t>SH102860139XSLM</t>
  </si>
  <si>
    <t>5051771934679</t>
  </si>
  <si>
    <t>SH102860139SLM</t>
  </si>
  <si>
    <t>5051771934655</t>
  </si>
  <si>
    <t>SH102860139W</t>
  </si>
  <si>
    <t>5051771934662</t>
  </si>
  <si>
    <t>SH102860140</t>
  </si>
  <si>
    <t>5051771934594</t>
  </si>
  <si>
    <t>SH102860140XSLM</t>
  </si>
  <si>
    <t>5051771934624</t>
  </si>
  <si>
    <t>SH102860140SLM</t>
  </si>
  <si>
    <t>5051771934600</t>
  </si>
  <si>
    <t>SH102860140W</t>
  </si>
  <si>
    <t>5051771934617</t>
  </si>
  <si>
    <t>SH102860141</t>
  </si>
  <si>
    <t>5051771934693</t>
  </si>
  <si>
    <t>SH102860141XSLM</t>
  </si>
  <si>
    <t>5051771934723</t>
  </si>
  <si>
    <t>SH102860141SLM</t>
  </si>
  <si>
    <t>5051771934709</t>
  </si>
  <si>
    <t>5051771947037</t>
  </si>
  <si>
    <t>5051771947044</t>
  </si>
  <si>
    <t>5051771934792</t>
  </si>
  <si>
    <t>5051771934815</t>
  </si>
  <si>
    <t>5051771934808</t>
  </si>
  <si>
    <t>5051771934822</t>
  </si>
  <si>
    <t>5051771934846</t>
  </si>
  <si>
    <t>5051771934839</t>
  </si>
  <si>
    <t>5051771934884</t>
  </si>
  <si>
    <t>5051771934907</t>
  </si>
  <si>
    <t>5051771934891</t>
  </si>
  <si>
    <t>5051771934853</t>
  </si>
  <si>
    <t>5051771934877</t>
  </si>
  <si>
    <t>5051771934860</t>
  </si>
  <si>
    <t>SH102860141W</t>
  </si>
  <si>
    <t>5051771934716</t>
  </si>
  <si>
    <t>5051771934914</t>
  </si>
  <si>
    <t>5051771934938</t>
  </si>
  <si>
    <t>5051771934921</t>
  </si>
  <si>
    <t>EAN Svensk</t>
  </si>
  <si>
    <t>EAN Nordisk</t>
  </si>
  <si>
    <t>EAN Europa (ML)</t>
  </si>
  <si>
    <t>AKTIV EAN = GUL MARKERING</t>
  </si>
  <si>
    <t>65032410131194</t>
  </si>
  <si>
    <t>65032410131163</t>
  </si>
  <si>
    <t>65032410131187</t>
  </si>
  <si>
    <t>65032410131180</t>
  </si>
  <si>
    <t>65032410131149</t>
  </si>
  <si>
    <t>65032410131156</t>
  </si>
  <si>
    <t>65032410131210</t>
  </si>
  <si>
    <t>65032410131224</t>
  </si>
  <si>
    <t>65032410131248</t>
  </si>
  <si>
    <t>65032410131262</t>
  </si>
  <si>
    <t>65032410133488</t>
  </si>
  <si>
    <t>65032410131514</t>
  </si>
  <si>
    <t>65032410131866</t>
  </si>
  <si>
    <t>65032410131507</t>
  </si>
  <si>
    <t>65032410133983</t>
  </si>
  <si>
    <t>65032410134020</t>
  </si>
  <si>
    <t>65032410134027</t>
  </si>
  <si>
    <t>65032410137462</t>
  </si>
  <si>
    <t>65032410137479</t>
  </si>
  <si>
    <t>65032410131095</t>
  </si>
  <si>
    <t>65032410131118</t>
  </si>
  <si>
    <t>65032410131111</t>
  </si>
  <si>
    <t>65032410136199</t>
  </si>
  <si>
    <t>65032410136205</t>
  </si>
  <si>
    <t>65032410131378</t>
  </si>
  <si>
    <t>65032410131354</t>
  </si>
  <si>
    <t>65032410131385</t>
  </si>
  <si>
    <t>65032410136564</t>
  </si>
  <si>
    <t>65032410131293</t>
  </si>
  <si>
    <t>65032410131279</t>
  </si>
  <si>
    <t>65032410131323</t>
  </si>
  <si>
    <t>65032410136113</t>
  </si>
  <si>
    <t>REK Pris EUR</t>
  </si>
  <si>
    <t>REK Pris SEK</t>
  </si>
  <si>
    <t>Svensk etikett</t>
  </si>
  <si>
    <t xml:space="preserve">Europeisk etikett </t>
  </si>
  <si>
    <t>3403 11 00</t>
  </si>
  <si>
    <t>3404 11 00</t>
  </si>
  <si>
    <t>3405 11 00</t>
  </si>
  <si>
    <t>3406 11 00</t>
  </si>
  <si>
    <t>3407 11 00</t>
  </si>
  <si>
    <t>3408 11 00</t>
  </si>
  <si>
    <t>8x500g</t>
  </si>
  <si>
    <t>NAF19007</t>
  </si>
  <si>
    <t>LIKLLWB</t>
  </si>
  <si>
    <t>5 years</t>
  </si>
  <si>
    <t>SH10470</t>
  </si>
  <si>
    <t>ARMA Air Motion Supafleece Benskydd</t>
  </si>
  <si>
    <t>SH1047001SP</t>
  </si>
  <si>
    <t>SH1047001XF</t>
  </si>
  <si>
    <t>S / Pony</t>
  </si>
  <si>
    <t>SH1047001C</t>
  </si>
  <si>
    <t>SH1047001P</t>
  </si>
  <si>
    <t>SH1047001F</t>
  </si>
  <si>
    <t>M / Cob</t>
  </si>
  <si>
    <t>L / Full</t>
  </si>
  <si>
    <t>XL / XFull</t>
  </si>
  <si>
    <t>XS / S Pony</t>
  </si>
  <si>
    <t>SH1047002SP</t>
  </si>
  <si>
    <t>SH1047002XF</t>
  </si>
  <si>
    <t>SH1047002P</t>
  </si>
  <si>
    <t>SH1047002F</t>
  </si>
  <si>
    <t>SH1047002C</t>
  </si>
  <si>
    <t>Lättviktsskydd med kant av supafleece för känsliga ben. Air motion - nätmaterial möjliggör att benen hålls svala och att luften kan cirkulera. Konturvadderad på insidan. Kardborreknäppning.</t>
  </si>
  <si>
    <t>5051771921747</t>
  </si>
  <si>
    <t>5051771921761</t>
  </si>
  <si>
    <t>5051771921754</t>
  </si>
  <si>
    <t>5051771921785</t>
  </si>
  <si>
    <t>5051771921778</t>
  </si>
  <si>
    <t>5051771921792</t>
  </si>
  <si>
    <t>5051771921808</t>
  </si>
  <si>
    <t>5051771921815</t>
  </si>
  <si>
    <t>5051771921822</t>
  </si>
  <si>
    <t>5051771921839</t>
  </si>
  <si>
    <t xml:space="preserve">2GO Active </t>
  </si>
  <si>
    <t>Säkra halkskydd för både fotblad och häl utvecklad för att ge optimalt grepp under promenad eller löpning på is- och snöunderlag i blandad terräng. Elva sammanlänkade och ingjutna dobbar av härdat stål och reflex på hälen. Stabil, smidig och säker konstruktion.</t>
  </si>
  <si>
    <t>Skotillb</t>
  </si>
  <si>
    <t>SH1728</t>
  </si>
  <si>
    <t>SH1728SET</t>
  </si>
  <si>
    <t>Moretta Shoe Brush 2-packBlack/White Onesize</t>
  </si>
  <si>
    <t>Svart/Natur</t>
  </si>
  <si>
    <t>Polera dina skor till utställningssick med Morettas skoborstar. Består av en styv borste för att applicera lacket och en mjuk borste för att polera till en hög glans. Lämplig för användning med krämer, vaxer och lack. Rengör borsten med flytande tvål och varmt vatten för att ta bort rester. Greppvänligt borste i trä med polypropenborst</t>
  </si>
  <si>
    <t>2-pack</t>
  </si>
  <si>
    <t>SH9015</t>
  </si>
  <si>
    <t>SH901501</t>
  </si>
  <si>
    <t>75 ml</t>
  </si>
  <si>
    <t>Moretta skokräm både rengör och skyddar mot vatten och fläckar. Moretta skokräm innehåller naturligt växtbaserat Carnaubavax för att ge en fin glans. Förnyar läderfärgen. Kan användas på alla släta eller skrovliga läderytor. Dock ej lämplig för mocka eller nubuck. Håll skor, stövlar och träningsskor i toppskick och se bra ut med Morettas skovårdsserie.</t>
  </si>
  <si>
    <t>SH901502</t>
  </si>
  <si>
    <t>Brun</t>
  </si>
  <si>
    <t>SH901508</t>
  </si>
  <si>
    <t>Neutral</t>
  </si>
  <si>
    <t>SH9016</t>
  </si>
  <si>
    <t>SH901608</t>
  </si>
  <si>
    <t>Clear</t>
  </si>
  <si>
    <t>150 ml</t>
  </si>
  <si>
    <t>Moretta Allround Protectorspray lägger till en osynlig yta som skyddar mot regn och förhindrar fläckar. Den andningsbara barriären är lämplig för användning på läder, mocka, nubuck, textil och canvas. Används före första användning och regelbundet därefter för bästa resultat. Håll skor, stövlar och träningsskor i toppskick och se bra ut med Morettas skovårdsserie.</t>
  </si>
  <si>
    <t>SH9017</t>
  </si>
  <si>
    <t>SH901708</t>
  </si>
  <si>
    <t>Moretta Leather Balm Clear 110g</t>
  </si>
  <si>
    <t>110 g</t>
  </si>
  <si>
    <t>Med hjälp av naturliga vaxer vårdar Moretta läderbalsam lädret, ger näring, mjukar upp och återställer det. Det avvisar vatten och vätskor samt skyddar mot saltfläckar utan att torka ut lädret eller sömmarna. Vid regelbunden användning hjälper det till att förhindra sprickor och veck. Ej lämplig för mocka eller nubuck. Håll skor, stövlar och träningsskor i toppskick och se bra ut med Morettas Skovårdsserie.</t>
  </si>
  <si>
    <t>SH901808</t>
  </si>
  <si>
    <t>SH9018</t>
  </si>
  <si>
    <t>Moretta Leather Conditioner Clear 75 ml</t>
  </si>
  <si>
    <t>Håll vaxat och oljat läder smidigt och i toppskick med Moretta läderlotion.. Den rika krämen innehåller en unik blandning av djupt närande emolienter och naturliga vaxer för att återuppliva uttorkat läder, som återställer dess mjukhet och glans. Lämplig för vaxade/oljade ytor. Ej lämplig för användning på mocka eller nubuck. Håll skor, stövlar och träningsskor i toppskick och se bra ut med Morettas skovårdsserie.</t>
  </si>
  <si>
    <t>Moretta Shine Shoe Cream 75 ml</t>
  </si>
  <si>
    <t>Moretta All Purpose Protector 150ml</t>
  </si>
  <si>
    <t>NAF Wonastow Road Industrial Estate West NP25 5JA</t>
  </si>
  <si>
    <t>LIKSTUDCAKE</t>
  </si>
  <si>
    <t>STUD MUFFINS CELEBRATION CAKE</t>
  </si>
  <si>
    <t xml:space="preserve"> Netto  ÅF pris 1</t>
  </si>
  <si>
    <t>4000:- debiteras 239:- i frakt</t>
  </si>
  <si>
    <t xml:space="preserve">1500:- debiteras 239:- i frakt samt 59:- i exp. avgift. </t>
  </si>
  <si>
    <t>nafsweden@ryttarcompaniet.se</t>
  </si>
  <si>
    <t>Shires Leominster HR6 0Q Herefordshire</t>
  </si>
  <si>
    <t>https://shiresequestrian.com/pages/contact</t>
  </si>
  <si>
    <t>Tillverkare GPSR 2023/988</t>
  </si>
  <si>
    <t>Contakt  GPSR 2023/988</t>
  </si>
  <si>
    <t xml:space="preserve">Likit Kirkmichael KA19 7LS Ayrshire </t>
  </si>
  <si>
    <t>https://www.likit.co.uk/contact-us/</t>
  </si>
  <si>
    <t>Ursprungsland</t>
  </si>
  <si>
    <t>Ursprunsland</t>
  </si>
  <si>
    <t>United Kingdom</t>
  </si>
  <si>
    <t>Sweden</t>
  </si>
  <si>
    <t>Taiwan</t>
  </si>
  <si>
    <t>Portugal</t>
  </si>
  <si>
    <t>China</t>
  </si>
  <si>
    <t>CHINA</t>
  </si>
  <si>
    <t>TAIWAN</t>
  </si>
  <si>
    <t>INDIA</t>
  </si>
  <si>
    <t>UNITED KINGDOM</t>
  </si>
  <si>
    <t>SH139830</t>
  </si>
  <si>
    <t>55cm (22")</t>
  </si>
  <si>
    <t>Germany</t>
  </si>
  <si>
    <t>Turkey</t>
  </si>
  <si>
    <t>NAF00618</t>
  </si>
  <si>
    <t>Superflex PRO Ω</t>
  </si>
  <si>
    <t>NAF00636</t>
  </si>
  <si>
    <t xml:space="preserve">Devil's Relief </t>
  </si>
  <si>
    <t>Sea weed Refill</t>
  </si>
  <si>
    <t>NAF0030500</t>
  </si>
  <si>
    <t>NYHET</t>
  </si>
  <si>
    <t xml:space="preserve">Braid it Up - Flätmousse </t>
  </si>
  <si>
    <t xml:space="preserve">Mousse </t>
  </si>
  <si>
    <t xml:space="preserve">Superflex PRO Ω är ett karensfritt, avancerat ledtillskott. Särskilt lämpligt för hästar i hård träning och tävling, med sitt ultimata stöd för ledernas strukturer och flexibilitet. </t>
  </si>
  <si>
    <t>Vad är Easy Breathing Pulver?
Nedsatt luftvägshälsa är är ett vanligt problem för den moderna hästen. Uppstallning, foder och ridhus kan alla bidra med damm och triggers som irriterar den känsliga slemhinnan i lungorna och luftvägarna.
Easy Breathing tillför en bred sammansättning av örter till stöd för hälsosamma luftvägar
 Se även Respirator Boost och Respirator för ett mer kraftfullt stöd för luftvägarna.
När rekommenderas Easy Breathing?
För underhåll av friska luftvägar
Lättare känslighet för pollen, damm, kvalster
Som karensfritt komplement till Respirator Boost/Respirator Pulver
Tävlingskarens
SWE: 0h  Karens FEI: 0h</t>
  </si>
  <si>
    <t>NAF731</t>
  </si>
  <si>
    <t>Easy Breathing Pulver</t>
  </si>
  <si>
    <t>23099032</t>
  </si>
  <si>
    <t>NAF18425</t>
  </si>
  <si>
    <t>NAF Off Citronella Refill</t>
  </si>
  <si>
    <t>En flughuva i mjukt stretch material som ger hästen optimalt skydd mot flugor och insekter. Ögonen är skyddade via 180 graders kupor. Öronen skyddas via ett mjukt och luftigt material från irriterandeflugor och insekter. Dragkedja på baksidan gör det enkelt att trä på huvan. Fleeceklädda och elastiskasömmar ger extra komfort. Stretchmaterialet har mycket god andasfunktion. 70% UV-skydd.</t>
  </si>
  <si>
    <t>En flughuva med öron och nos i mjukt stretch material som ger hästen optimalt skydd mot flugor och insekter. Ögonen är skyddade via 180 graders kupor. Öronen skyddas via ett mjukt och luftigt material från irriterandeflugor och insekter. Dragkedja på baksidan gör det enkelt att trä på huvan. Fleeceklädda och elastiskasömmar ger extra komfort. Stretchmaterialet har mycket god andasfunktion. 70% UV-skydd.</t>
  </si>
  <si>
    <t>LIKIT GRANOLO SLICKSTEN - låg ssocker- och stärkelsehalt</t>
  </si>
  <si>
    <t>LIKIT GRANOLO STALLBOLL - Låg socker- och stärkelsehalt</t>
  </si>
  <si>
    <t>LIKGRANOLOX8</t>
  </si>
  <si>
    <t>Slickboll</t>
  </si>
  <si>
    <t>Nyhet</t>
  </si>
  <si>
    <t>23099052</t>
  </si>
  <si>
    <t>NAF2901</t>
  </si>
  <si>
    <t>Hedgy Hästgodis</t>
  </si>
  <si>
    <t>NAF Hedgy Hästgodis med doft och smak smak av skogen! Ge din häst den belöning den förtjänar. Väldoftande sockerfritt hästgodis till din bästa vän.</t>
  </si>
  <si>
    <t>NAF0050500</t>
  </si>
  <si>
    <t>Metazone är ett effektivt femstjärnigt tillskott för hästar som behöver lite extra stöd. Metazone har en synergistisk sammansättning av ingredienser som främjar komfort genom hela hästens kropp. De växtbaserade fytokemikalierna i produkten ger stöd för kroppens egna naturliga återhämtningsprocess, oavsett om det är i leder, hovar, senor, ligament, muskler eller hud. Produkten är karensfri, och kan ges dagligen eller vid behov för att bibehålla hästen ”In the Zone”. NAF Metazone finns tillgänglig i två snabbverkande varianter; i flytande form och som en oral spruta.</t>
  </si>
  <si>
    <t>NAF1296198</t>
  </si>
  <si>
    <t>NAF1296066</t>
  </si>
  <si>
    <t>Superflex Senior</t>
  </si>
  <si>
    <t>660g</t>
  </si>
  <si>
    <t>1,98kg</t>
  </si>
  <si>
    <t>Superflex Senior är det självklara valet av ledtillskott för den åldrande hästen. Omsorg för lederna hos den äldre hästen är komplex. NAF har tillsammans med veterinärerexperter och nutritionister därför utvecklat Superflex Senior. Produkten tillför viktiga näringsämnen som är speciellt anpassade för lederna hos våra åldrande läromästare. </t>
  </si>
  <si>
    <t>NAF0092</t>
  </si>
  <si>
    <t>OvuCycle</t>
  </si>
  <si>
    <t>Denna unika produkt hjälper till att optimera stoets reproduktiva hälsa, främja cykler och stöd till ston med nedsatt fertilitet.</t>
  </si>
  <si>
    <t>NAFD7705</t>
  </si>
  <si>
    <t>23099030</t>
  </si>
  <si>
    <t>SH1057801C</t>
  </si>
  <si>
    <t>SH1057801F</t>
  </si>
  <si>
    <t>SH1057801P</t>
  </si>
  <si>
    <t>SH1057801SP</t>
  </si>
  <si>
    <t>SH1057801XF</t>
  </si>
  <si>
    <t>SH1057809C</t>
  </si>
  <si>
    <t>SH1057809F</t>
  </si>
  <si>
    <t>SH1057809P</t>
  </si>
  <si>
    <t>SH1057809SP</t>
  </si>
  <si>
    <t>SH1057809XF</t>
  </si>
  <si>
    <t>SH1057810C</t>
  </si>
  <si>
    <t>SH1057810F</t>
  </si>
  <si>
    <t>SH1057810P</t>
  </si>
  <si>
    <t>SH1057810SP</t>
  </si>
  <si>
    <t>SH1057810XF</t>
  </si>
  <si>
    <t>SH1057817C</t>
  </si>
  <si>
    <t>SH1057817F</t>
  </si>
  <si>
    <t>SH1057817P</t>
  </si>
  <si>
    <t>SH1057817SP</t>
  </si>
  <si>
    <t>SH1057817XF</t>
  </si>
  <si>
    <t>SH10578276C</t>
  </si>
  <si>
    <t>SH10578276F</t>
  </si>
  <si>
    <t>SH10578276P</t>
  </si>
  <si>
    <t>SH10578276SP</t>
  </si>
  <si>
    <t>SH10578276XF</t>
  </si>
  <si>
    <t>SH1057829C</t>
  </si>
  <si>
    <t>SH1057829F</t>
  </si>
  <si>
    <t>SH1057829P</t>
  </si>
  <si>
    <t>SH1057829SP</t>
  </si>
  <si>
    <t>SH1057829XF</t>
  </si>
  <si>
    <t>SH10578</t>
  </si>
  <si>
    <t>ARMA Contour Pro Brushing Boots</t>
  </si>
  <si>
    <t xml:space="preserve">Black/Cherry </t>
  </si>
  <si>
    <t>5051771948508</t>
  </si>
  <si>
    <t>5051771948546</t>
  </si>
  <si>
    <t>5051771948584</t>
  </si>
  <si>
    <t>5051771948621</t>
  </si>
  <si>
    <t>5051771948669</t>
  </si>
  <si>
    <t>5051771948706</t>
  </si>
  <si>
    <t>5051771948539</t>
  </si>
  <si>
    <t>5051771948577</t>
  </si>
  <si>
    <t>5051771948614</t>
  </si>
  <si>
    <t>5051771948652</t>
  </si>
  <si>
    <t>5051771948690</t>
  </si>
  <si>
    <t>5051771948737</t>
  </si>
  <si>
    <t>5051771948515</t>
  </si>
  <si>
    <t>5051771948553</t>
  </si>
  <si>
    <t>5051771948591</t>
  </si>
  <si>
    <t>5051771948638</t>
  </si>
  <si>
    <t>5051771948676</t>
  </si>
  <si>
    <t>5051771948713</t>
  </si>
  <si>
    <t>5051771948522</t>
  </si>
  <si>
    <t>5051771948560</t>
  </si>
  <si>
    <t>5051771948607</t>
  </si>
  <si>
    <t>5051771948645</t>
  </si>
  <si>
    <t>5051771948683</t>
  </si>
  <si>
    <t>5051771948720</t>
  </si>
  <si>
    <t>5051771953021</t>
  </si>
  <si>
    <t>5051771953038</t>
  </si>
  <si>
    <t>5051771953045</t>
  </si>
  <si>
    <t>5051771953052</t>
  </si>
  <si>
    <t>5051771953069</t>
  </si>
  <si>
    <t>5051771953076</t>
  </si>
  <si>
    <t>Benskydd som erbjuder hästen maximal komfort vid träning och tävling. Kärnan i skyddet består av Memory Foam som formar insidan helt utifrån konturerna på hästens underben. Detta i kombination med utmärkt ventilation. Memory Foam-kärnan ger en fräsch passform varje gång och fjädrar tillbaka efter användning. Insidan ger en stötdämpande effekt för att skydda mot stötar och slag. Förstärkta sömmar och kantband. Kardborreknäppning.</t>
  </si>
  <si>
    <t>ARMA EQUI-FLECTOR® Benskydd</t>
  </si>
  <si>
    <t>SH194435F</t>
  </si>
  <si>
    <t>SH194435C</t>
  </si>
  <si>
    <t>SH194435P</t>
  </si>
  <si>
    <t>SH194435XF</t>
  </si>
  <si>
    <t>SH1944</t>
  </si>
  <si>
    <t>SH194440C</t>
  </si>
  <si>
    <t>SH194440F</t>
  </si>
  <si>
    <t>SH194440P</t>
  </si>
  <si>
    <t>SH194440XF</t>
  </si>
  <si>
    <t>SH194442C</t>
  </si>
  <si>
    <t>SH194442F</t>
  </si>
  <si>
    <t>SH194442P</t>
  </si>
  <si>
    <t>SH194442XF</t>
  </si>
  <si>
    <t>Neoprenbenskydd med reflexer och kantband i klara färger. Modell utgår ifrån Neoprenskyddet med art nr SH170A.</t>
  </si>
  <si>
    <t>SH5343</t>
  </si>
  <si>
    <t>ARMA Deluxe SupaFleece Pad</t>
  </si>
  <si>
    <t>BLACK/BLACK</t>
  </si>
  <si>
    <t>BLACK/NATURAL</t>
  </si>
  <si>
    <t>BROWN/BROWN</t>
  </si>
  <si>
    <t>WHITE/NATURAL</t>
  </si>
  <si>
    <t>NAVY/NATURAL</t>
  </si>
  <si>
    <t>Deep ProComfort SupaFleece ökar luftflödet, avlastar trycket och kontrollerar fukt. Slitshål för att hålla remmar gör den här padden kompatibel att använda med ett schabrak under.</t>
  </si>
  <si>
    <t>ARMA Porto Nylongrimma</t>
  </si>
  <si>
    <t>SH1056901C</t>
  </si>
  <si>
    <t>SH10569</t>
  </si>
  <si>
    <t>SH1056901F</t>
  </si>
  <si>
    <t>SH1056901P</t>
  </si>
  <si>
    <t>SH1056901XF</t>
  </si>
  <si>
    <t>SH1056917C</t>
  </si>
  <si>
    <t>SH1056917F</t>
  </si>
  <si>
    <t>SH1056917P</t>
  </si>
  <si>
    <t>SH1056917XF</t>
  </si>
  <si>
    <t>SH1056929C</t>
  </si>
  <si>
    <t>SH1056929F</t>
  </si>
  <si>
    <t>SH1056929P</t>
  </si>
  <si>
    <t>SH1056929XF</t>
  </si>
  <si>
    <t>Nylongrimma med vacker finish med läderdetaljer som erbjuder stil med justerbar funktionalitet. Har vävband i dubbla lager, trimmade och fästa på slitstarka remmar med snygga konstläderdetaljer. Justerbar på båda sidor av nackstycket och på hakrem med en bekväm clip-on. Högglansig spännen i mässingsfärg och ARMA logga. Kontrastsöm på läderdetaljer.</t>
  </si>
  <si>
    <t>SH534301CF</t>
  </si>
  <si>
    <t>SH534301PC</t>
  </si>
  <si>
    <t>SH534368CF</t>
  </si>
  <si>
    <t>SH534368PC</t>
  </si>
  <si>
    <t>SH534302CF</t>
  </si>
  <si>
    <t>SH534302PC</t>
  </si>
  <si>
    <t>SH534309CF</t>
  </si>
  <si>
    <t>SH534309PC</t>
  </si>
  <si>
    <t>SH534359CF</t>
  </si>
  <si>
    <t>SH534359PC</t>
  </si>
  <si>
    <t>SH534317CF</t>
  </si>
  <si>
    <t>SH534317PC</t>
  </si>
  <si>
    <t>SH9733</t>
  </si>
  <si>
    <t>Moretta Alessia</t>
  </si>
  <si>
    <t xml:space="preserve">Stilren ridsko i äkta läder för en individuell känsla. Den figursydda övre delen av skon kombineras med en ergonomisk dragkedja för en åtsittande passform. Viktiga detaljer: Bearbetat läder, mjukt innerläderfoder. WickAway lining för fukttranport. Stretchsnörning. UltraFit ankelstöd. YKK dragkedja på sidan. Sporrstöd. ActiveFlex innersula med Impact Support System. Moretta SportActive yttersula. </t>
  </si>
  <si>
    <t>Moretta Genoa XGRIP Jodhpurs</t>
  </si>
  <si>
    <t>SH9709</t>
  </si>
  <si>
    <t>Moretta Teramo</t>
  </si>
  <si>
    <t>SH10085</t>
  </si>
  <si>
    <t>Varma ridstövlar med väderbeständigt läder, isolering och rejäla sulor i lantlig stil. Full snörning fram. Lyxigt termiskt foder med fuskpäls håller kylan ute, andas och för effektivt bort svett och fukt. Viktiga detaljer: FLEXDRY vattenavvisande läder. Luxig fuskpäls. Vattentätt menbran över foten. Full snörning fram, YKK dragkedja bark. ActiveFlex innersula med Impact Support System. Moretta XTRTerrain yttersula.</t>
  </si>
  <si>
    <t>vätska</t>
  </si>
  <si>
    <t>Aubrion Patterson Ridhandskar</t>
  </si>
  <si>
    <t>Skön, tunnare fleccehandske med silikongrepp.</t>
  </si>
  <si>
    <t>Finstickade banrnridhandskar med gummiprickar för extra grepp.</t>
  </si>
  <si>
    <t>SH6521</t>
  </si>
  <si>
    <t>Karben Viola Ellipse WP Ridhjälm</t>
  </si>
  <si>
    <t>Elegant ridhjälm med vid solskärm och en snygg glossy finish. Justerbart skruvsystem i nacken och effektiv ventilation för maximal passform och komfort. Avtagbar liner som enkelt tvättas i maskin. Märkning: CE EN1384:2023 2014-12, PAS 015:2011 och BSI KITEMARK. </t>
  </si>
  <si>
    <t>SH6255</t>
  </si>
  <si>
    <t>SH6252</t>
  </si>
  <si>
    <t>Deluxe Diamante Dressyrspö</t>
  </si>
  <si>
    <t>Deluxe Dressyrspö</t>
  </si>
  <si>
    <t>Aubrion Nummerhållare/sele inkl siffror</t>
  </si>
  <si>
    <t>SH10586</t>
  </si>
  <si>
    <t>SH8080</t>
  </si>
  <si>
    <t>Aubrion Nummer selekort (2-pack)</t>
  </si>
  <si>
    <t>Säkerställer att du har allt du behöver för att vara redo för tävlingsnummer. Selen har en 4-siffrig display i genomskinlig plast både fram och bak. Robusta tävlingsnummer sätts in på baksidan av displayen via kardborreknäppning. Justerbara axelband ger en åtsittande och säker passform.</t>
  </si>
  <si>
    <t>Används med den dubbelsidiga Aubrion-nummerlappen SH10586. Mått: B. 267mm x H. 195mm. Siffror B.60mm x H. 165mm</t>
  </si>
  <si>
    <t>SH8092</t>
  </si>
  <si>
    <t>Velociti Rund Nummerhållare 3 nr metallklips till tränset. 3 uppsättning av nummer 0-9. Diameter: 100mm.</t>
  </si>
  <si>
    <t>SH10571</t>
  </si>
  <si>
    <t>SH10572</t>
  </si>
  <si>
    <t>Velociti Nummerhållare Schabrak - 4 siffror</t>
  </si>
  <si>
    <t>Velociti Nummerhållare Träns - 4 siffror - kardborreknäppning</t>
  </si>
  <si>
    <t>SH10579</t>
  </si>
  <si>
    <t>EQUI-FLECTOR® Reflexväst - Vuxen</t>
  </si>
  <si>
    <t>Yellow</t>
  </si>
  <si>
    <t>EQUI-FLECTOR® Reflexväst - Barn</t>
  </si>
  <si>
    <t>SH10581</t>
  </si>
  <si>
    <t>4/5 år</t>
  </si>
  <si>
    <t>6/7 år</t>
  </si>
  <si>
    <t>8/9 år</t>
  </si>
  <si>
    <t>10/11 år</t>
  </si>
  <si>
    <t>Reflexväst med varningstriangel och text på baksidan. Dragkedja fram. Vuxenmodell.</t>
  </si>
  <si>
    <t>Reflexväst med varningstriangel och text på baksidan. Dragkedja fram. Barnmodell.</t>
  </si>
  <si>
    <t>Tempest Original Regn- &amp; Flugtäcke - vattentät ryggdel</t>
  </si>
  <si>
    <t>SH9438</t>
  </si>
  <si>
    <t>Tempest Original Regn- &amp; Flugtäcke, perfekt för omväxlande väder under flugsäsongen. Vattentät toppsektion i 600D ripstop-material skyddar ryggen från regn, samtidigt som de snabbtorkande och ultra-andningsbara sidopanelerna håller hästen sval. Generös magplatta för ökat skydd mot insekter, som kan justeras på båda sidor om magen.
Rygg och nacke är gjorda i ett stycke för ökad komfort. Bog, nacke och rygg har även en lining på insidan för att förebygga skav.</t>
  </si>
  <si>
    <t>Svettäcke</t>
  </si>
  <si>
    <t>SH9476</t>
  </si>
  <si>
    <t>Tempest Original Scrim Coolertäcke</t>
  </si>
  <si>
    <t>Ett smart, superlätt coolertäcke som hjälper till att reglera hästens kroppstemperatur efter träning. De mycket andningsbara meshpanelerna skapar ett mikroklimat, vilket möjliggör säker kylning och transporterar bort fukt för att undvika nerkylning. Bogknäppen fram, justerbara kryssgjordar, svanssnöre.</t>
  </si>
  <si>
    <t>Täcken</t>
  </si>
  <si>
    <t>Regntäcken</t>
  </si>
  <si>
    <t>AS0051</t>
  </si>
  <si>
    <t>AS0052</t>
  </si>
  <si>
    <t>AS0058</t>
  </si>
  <si>
    <t>AS0053</t>
  </si>
  <si>
    <t>AS0054</t>
  </si>
  <si>
    <t>AS0055</t>
  </si>
  <si>
    <t>AS0056</t>
  </si>
  <si>
    <t>AS0057</t>
  </si>
  <si>
    <t>AS0059</t>
  </si>
  <si>
    <t>AS0060</t>
  </si>
  <si>
    <t>AS0061</t>
  </si>
  <si>
    <t>ASKER Täcke 0g utan hals, 600D</t>
  </si>
  <si>
    <t>ASKER Täcke 50g utan hals, 600D</t>
  </si>
  <si>
    <t>ASKER Täcke 100g, utan hals, 600D</t>
  </si>
  <si>
    <t>ASKER Halstäcke, 50g 600D</t>
  </si>
  <si>
    <t>ASKER Täcke 200g Täcke &amp; Hals SET, 1200D</t>
  </si>
  <si>
    <t>ASKER Täcke 300g Täcke &amp; Hals SET, 1200D</t>
  </si>
  <si>
    <t>ASKER PLUS Täcke &amp; Hals SET 0g, 1200D</t>
  </si>
  <si>
    <t>ASKER PLUS Täcke &amp; Hals SET 50g, 1200D</t>
  </si>
  <si>
    <t>ASKER PLUS Täcke &amp; Hals SET 100g, 1200D</t>
  </si>
  <si>
    <t>ASKER PLUS Täcke &amp; Hals SET 200g, 1200D</t>
  </si>
  <si>
    <t>ASKER PLUS Täcke &amp; Hals SET 300g, 1200D</t>
  </si>
  <si>
    <t>NYHET 2025/NY FÄRG/STORLEK</t>
  </si>
  <si>
    <t>NYHET 2025</t>
  </si>
  <si>
    <t>NYHET 2026</t>
  </si>
  <si>
    <t>NYHET 2027</t>
  </si>
  <si>
    <t>NYHET 2028</t>
  </si>
  <si>
    <t>NYHET 2029</t>
  </si>
  <si>
    <t>NYHET 2030</t>
  </si>
  <si>
    <t>NYHET 2031</t>
  </si>
  <si>
    <t>NYHET 2032</t>
  </si>
  <si>
    <t>NYHET 2033</t>
  </si>
  <si>
    <t>NYHET 2034</t>
  </si>
  <si>
    <t>NYHET 2035</t>
  </si>
  <si>
    <t>NYHET 2036</t>
  </si>
  <si>
    <t>NYHET 2037</t>
  </si>
  <si>
    <t>NYHET 2038</t>
  </si>
  <si>
    <t>NYHET 2039</t>
  </si>
  <si>
    <t>NYHET 2040</t>
  </si>
  <si>
    <t>NYHET 2041</t>
  </si>
  <si>
    <t>NYHET 2042</t>
  </si>
  <si>
    <t>NYHET 2043</t>
  </si>
  <si>
    <t>NYHET 2044</t>
  </si>
  <si>
    <t>NYHET 2045</t>
  </si>
  <si>
    <t>NYHET 2046</t>
  </si>
  <si>
    <t>NYHET 2047</t>
  </si>
  <si>
    <t>NYHET 2048</t>
  </si>
  <si>
    <t>NYHET 2049</t>
  </si>
  <si>
    <t>NYHET 2050</t>
  </si>
  <si>
    <t>NYHET 2051</t>
  </si>
  <si>
    <t>NYHET 2052</t>
  </si>
  <si>
    <t>NYHET 2053</t>
  </si>
  <si>
    <t>NYHET 2054</t>
  </si>
  <si>
    <t>NYHET 2055</t>
  </si>
  <si>
    <t>NYHET 2056</t>
  </si>
  <si>
    <t>NYHET 2057</t>
  </si>
  <si>
    <t>NYHET 2058</t>
  </si>
  <si>
    <t>NYHET 2059</t>
  </si>
  <si>
    <t>NYHET 2060</t>
  </si>
  <si>
    <t>NYHET 2061</t>
  </si>
  <si>
    <t>NYHET 2062</t>
  </si>
  <si>
    <t>NYHET 2063</t>
  </si>
  <si>
    <t>NYHET 2064</t>
  </si>
  <si>
    <t>NYHET 2065</t>
  </si>
  <si>
    <t>NYHET 2066</t>
  </si>
  <si>
    <t>NYHET 2067</t>
  </si>
  <si>
    <t>NYHET 2068</t>
  </si>
  <si>
    <t>NYHET 2069</t>
  </si>
  <si>
    <t>NYHET 2070</t>
  </si>
  <si>
    <t>NYHET 2071</t>
  </si>
  <si>
    <t>NYHET 2072</t>
  </si>
  <si>
    <t>NYHET 2073</t>
  </si>
  <si>
    <t>NYHET 2074</t>
  </si>
  <si>
    <t>NYHET 2075</t>
  </si>
  <si>
    <t>NYHET 2076</t>
  </si>
  <si>
    <t>NYHET 2077</t>
  </si>
  <si>
    <t>NYHET 2078</t>
  </si>
  <si>
    <t>NYHET 2079</t>
  </si>
  <si>
    <t>NYHET 2080</t>
  </si>
  <si>
    <t>NYHET 2081</t>
  </si>
  <si>
    <t>NYHET 2082</t>
  </si>
  <si>
    <t>NYHET 2083</t>
  </si>
  <si>
    <t>NYHET 2084</t>
  </si>
  <si>
    <t>NYHET 2085</t>
  </si>
  <si>
    <t>NYHET 2086</t>
  </si>
  <si>
    <t>NYHET 2087</t>
  </si>
  <si>
    <t>NYHET 2088</t>
  </si>
  <si>
    <t>NYHET 2089</t>
  </si>
  <si>
    <t>NYHET 2090</t>
  </si>
  <si>
    <t>NYHET 2091</t>
  </si>
  <si>
    <t>NYHET 2092</t>
  </si>
  <si>
    <t>NYHET 2093</t>
  </si>
  <si>
    <t>NYHET 2094</t>
  </si>
  <si>
    <t>NYHET 2095</t>
  </si>
  <si>
    <t>NYHET 2096</t>
  </si>
  <si>
    <t>NYHET 2097</t>
  </si>
  <si>
    <t>NYHET 2098</t>
  </si>
  <si>
    <t>NYHET 2099</t>
  </si>
  <si>
    <t>NYHET 2100</t>
  </si>
  <si>
    <t>NYHET 2101</t>
  </si>
  <si>
    <t>NYHET 2102</t>
  </si>
  <si>
    <t>NYHET 2103</t>
  </si>
  <si>
    <t>NYHET 2104</t>
  </si>
  <si>
    <t>Indien</t>
  </si>
  <si>
    <t>85cm</t>
  </si>
  <si>
    <t>95cm</t>
  </si>
  <si>
    <t>105cm</t>
  </si>
  <si>
    <t>115cm</t>
  </si>
  <si>
    <t>125cm</t>
  </si>
  <si>
    <t>135cm</t>
  </si>
  <si>
    <t>145cm</t>
  </si>
  <si>
    <t>155cm</t>
  </si>
  <si>
    <t>165cm</t>
  </si>
  <si>
    <t>Styck</t>
  </si>
  <si>
    <t>AS00511785</t>
  </si>
  <si>
    <t>AS00511795</t>
  </si>
  <si>
    <t>AS005217105</t>
  </si>
  <si>
    <t>AS005217115</t>
  </si>
  <si>
    <t>AS005217125</t>
  </si>
  <si>
    <t>AS005217135</t>
  </si>
  <si>
    <t>AS005217145</t>
  </si>
  <si>
    <t>AS005217155</t>
  </si>
  <si>
    <t>AS005217165</t>
  </si>
  <si>
    <t>AS005117105</t>
  </si>
  <si>
    <t>AS005117115</t>
  </si>
  <si>
    <t>AS005817115</t>
  </si>
  <si>
    <t>AS005117125</t>
  </si>
  <si>
    <t>AS005117135</t>
  </si>
  <si>
    <t>AS005117145</t>
  </si>
  <si>
    <t>AS005117155</t>
  </si>
  <si>
    <t>AS005117165</t>
  </si>
  <si>
    <t>AS00521785</t>
  </si>
  <si>
    <t>AS00521795</t>
  </si>
  <si>
    <t>AS005817125</t>
  </si>
  <si>
    <t>AS00581785</t>
  </si>
  <si>
    <t>AS00581795</t>
  </si>
  <si>
    <t>AS00541795</t>
  </si>
  <si>
    <t>AS005817105</t>
  </si>
  <si>
    <t>AS005817135</t>
  </si>
  <si>
    <t>AS005817145</t>
  </si>
  <si>
    <t>AS005817155</t>
  </si>
  <si>
    <t>AS005817165</t>
  </si>
  <si>
    <t>AS005317XS</t>
  </si>
  <si>
    <t>AS005317XL</t>
  </si>
  <si>
    <t>AS005317S</t>
  </si>
  <si>
    <t>AS005317M</t>
  </si>
  <si>
    <t>AS005317L</t>
  </si>
  <si>
    <t>AS00541785</t>
  </si>
  <si>
    <t>AS00551795</t>
  </si>
  <si>
    <t>AS005417105</t>
  </si>
  <si>
    <t>AS005417115</t>
  </si>
  <si>
    <t>AS005417125</t>
  </si>
  <si>
    <t>AS005417135</t>
  </si>
  <si>
    <t>AS005417145</t>
  </si>
  <si>
    <t>AS005417155</t>
  </si>
  <si>
    <t>AS005417165</t>
  </si>
  <si>
    <t>AS005517105</t>
  </si>
  <si>
    <t>AS00551785</t>
  </si>
  <si>
    <t>AS005517115</t>
  </si>
  <si>
    <t>AS005517125</t>
  </si>
  <si>
    <t>AS005517135</t>
  </si>
  <si>
    <t>AS005517145</t>
  </si>
  <si>
    <t>AS005517155</t>
  </si>
  <si>
    <t>AS005517165</t>
  </si>
  <si>
    <t>AS005601115</t>
  </si>
  <si>
    <t>AS005601125</t>
  </si>
  <si>
    <t>AS005601135</t>
  </si>
  <si>
    <t>AS005701135</t>
  </si>
  <si>
    <t>AS005901135</t>
  </si>
  <si>
    <t>AS005601145</t>
  </si>
  <si>
    <t>AS005601155</t>
  </si>
  <si>
    <t>AS005601165</t>
  </si>
  <si>
    <t>AS005701115</t>
  </si>
  <si>
    <t>AS005701125</t>
  </si>
  <si>
    <t>AS005701145</t>
  </si>
  <si>
    <t>AS005701155</t>
  </si>
  <si>
    <t>AS005701165</t>
  </si>
  <si>
    <t>AS005901115</t>
  </si>
  <si>
    <t>AS005901125</t>
  </si>
  <si>
    <t>AS006001125</t>
  </si>
  <si>
    <t>AS005901145</t>
  </si>
  <si>
    <t>AS005901155</t>
  </si>
  <si>
    <t>AS005901165</t>
  </si>
  <si>
    <t>AS006001115</t>
  </si>
  <si>
    <t>AS006001135</t>
  </si>
  <si>
    <t>AS006001145</t>
  </si>
  <si>
    <t>AS006001155</t>
  </si>
  <si>
    <t>AS006001165</t>
  </si>
  <si>
    <t>AS006101115</t>
  </si>
  <si>
    <t>AS006101125</t>
  </si>
  <si>
    <t>AS006101135</t>
  </si>
  <si>
    <t>AS006101145</t>
  </si>
  <si>
    <t>AS006101155</t>
  </si>
  <si>
    <t>AS006101165</t>
  </si>
  <si>
    <t>Totala vikt kg</t>
  </si>
  <si>
    <t>Längd</t>
  </si>
  <si>
    <t>Asker erbjuder hållbara och prisvärda hästtäcken för alla väder. Täckesmodell i 0g utan hals men med D-ringar till ett halstäcke. Asker 50g halstäcke finns som separat produkt och passar till täckena utan hals i 0g, 50, 100g. Se art nr AS0053.
Egenskaper:
600 Denier
Vattentätt, 3000 WP
Mycket god andasfunktion
Tejpade sömmar
Snabbknäppning fram 
Kardborrefäste fram
Kryssgjordar
D-ringar till hals
Djupa bogveck
Fäste till bensnören
Stor Svanslapp
Svansrem</t>
  </si>
  <si>
    <t>Asker erbjuder hållbara och prisvärda hästtäcken för alla väder. Täckesmodell i 50g utan hals men med D-ringar till ett halstäcke. Asker 50g halstäcke som passar till täckena utan hals i 0g, 50, 100g. Se art nr AS0053.
Egenskaper:
600 Denier
50g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</si>
  <si>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Modell här i 100g utan hals men med D-ringarsfästen till ett halstäcke. Asker 50g halstäcke som passar till täckena utan hals i 0g, 50, 100g. Se art nr AS0053.
Egenskaper:
600 Denier
100g fyllning
Vattentätt, 3000 WP
Mycket god andasfunktion
Tejpade sömmar
Snabbknäppning fram med 
Kardborrefäste fram
Kryssgjordar
D-ringar till hals
Djupa bogveck
Fäste till bensnören
Stor Svanslapp
Svansrem</t>
  </si>
  <si>
    <t>Asker 50g halstäcke som passar till täckena utan hals i 0g, 50, 100g. Asker erbjuder hållbara och prisvärda hästtäcken för alla väder. 
Angivelser här nedan och på bild är en uppskattning gällande vilka täckesstolekar som passar till halstäcket i resp storlek:
XS: 85 - 95cm 
S: 105 - 115cm
M: 125 - 135cm
L: 135 - 145cm
XL: 155 - 165cm</t>
  </si>
  <si>
    <t>Asker erbjuder hållbara och prisvärda hästtäcken för alla väder. Modell här i 200g vintertäcke tillsammans med ett 200g halstäcke. 
Egenskaper:
600 Denier
200g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</si>
  <si>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Modell här i 300g vintertäcke tillsammans med ett 300g halstäcke. 
Egenskaper:
600 Denier
300g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</si>
  <si>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Regntäcke i 0g med 1200 Denier inklusive separat halstäcke. Denna modell finns även i storlek 140cm.
Egenskaper:
1200 Denier
Vattentätt, 3000 WP
Mycket god andasfunktion
Tejpade sömmar
Snabbknäppning fram med 
Kardborrefäste fram
Kryssgjordar
D-ringar till hals
Djupa bogveck
Fäste till bensnören
Stor Svanslapp
Svansrem</t>
  </si>
  <si>
    <t>Asker erbjuder hållbara och prisvärda hästtäcken för alla väder. Regntäcke i 50g med 1200 Denier inklusive separat halstäcke. Denna modell finns även i storlek 140cm.
Egenskaper:
1200 Denier
50g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</si>
  <si>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Täcke i 100g med 1200 Denier inklusive separat halstäcke. Denna modell finns även i storlek 140cm.
Egenskaper:
1200 Denier
100g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</si>
  <si>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Täcke i 200 g med 1200 Denier inklusive separat halstäcke. Denna modell finns även i storlek 140cm.
Egenskaper:
1200 Denier
200g Fyllning
Vattentätt, 3000 WP
Mycket god andasfunktion
Tejpade sömmar
Snabbknäppning fram med 
Kardborrefäste fram
Kryssgjordar
D-ringar till hals
Djupa bogveck
Fäste till bensnören
Stor Svanslapp
Svansrem</t>
  </si>
  <si>
    <t>Asker erbjuder hållbara och prisvärda hästtäcken för alla väder. Regntäcke i 300g med 1200 Denier inklusive separat halstäcke. Denna modell finns även i storlek 140cm.
Egenskaper:
1200 Denier
300g fyllning
Vattentätt, 3000 WP
Mycket god andasfunktion
Tejpade sömmar
Snabbknäppning fram med 
Kardborrefäste fram
Kryssgjordar
D-ringar till hals
Djupa bogveck
Fäste till bensnören
Stor Svanslapp
Svansrem</t>
  </si>
  <si>
    <t>Ryttarcompaniet Trading AB, Omvägen 2, 247 70 Genarp</t>
  </si>
  <si>
    <t>https://www.ryttarcompaniet.se/</t>
  </si>
  <si>
    <t>SH192401P</t>
  </si>
  <si>
    <t>5051771800561</t>
  </si>
  <si>
    <t>5051771800578</t>
  </si>
  <si>
    <t>SH192501P</t>
  </si>
  <si>
    <t>SH192402P</t>
  </si>
  <si>
    <t>M /Cob</t>
  </si>
  <si>
    <t>S/ Pony</t>
  </si>
  <si>
    <t>L /Full</t>
  </si>
  <si>
    <t>SH192502P</t>
  </si>
  <si>
    <t>5051771938127</t>
  </si>
  <si>
    <t>5051771938134</t>
  </si>
  <si>
    <t>SH134V17C</t>
  </si>
  <si>
    <t>SH134V17F</t>
  </si>
  <si>
    <t>SH134V17P</t>
  </si>
  <si>
    <t>SH134V17XF</t>
  </si>
  <si>
    <t>SH134V276C</t>
  </si>
  <si>
    <t>SH134V276F</t>
  </si>
  <si>
    <t>SH134V276P</t>
  </si>
  <si>
    <t>SH134V276XF</t>
  </si>
  <si>
    <t>BLACK CHERRY</t>
  </si>
  <si>
    <t>5051771912547</t>
  </si>
  <si>
    <t>5052797163623</t>
  </si>
  <si>
    <t>5052797163692</t>
  </si>
  <si>
    <t>5051771912622</t>
  </si>
  <si>
    <t>5051771912578</t>
  </si>
  <si>
    <t>5052797163678</t>
  </si>
  <si>
    <t>5051771912608</t>
  </si>
  <si>
    <t>5052797163647</t>
  </si>
  <si>
    <t>SH134F17C</t>
  </si>
  <si>
    <t>SH134F17F</t>
  </si>
  <si>
    <t>SH134F17P</t>
  </si>
  <si>
    <t>SH134F17XF</t>
  </si>
  <si>
    <t>SH134F276C</t>
  </si>
  <si>
    <t>SH134F276F</t>
  </si>
  <si>
    <t>SH134F276P</t>
  </si>
  <si>
    <t>SH134F276XF</t>
  </si>
  <si>
    <t>5052797163487</t>
  </si>
  <si>
    <t>5051771912448</t>
  </si>
  <si>
    <t>5051771912523</t>
  </si>
  <si>
    <t>5052797163517</t>
  </si>
  <si>
    <t>5052797163494</t>
  </si>
  <si>
    <t>5051771912479</t>
  </si>
  <si>
    <t>5052797163500</t>
  </si>
  <si>
    <t>5051771912509</t>
  </si>
  <si>
    <t>SH1028309P</t>
  </si>
  <si>
    <t>SH1028309C</t>
  </si>
  <si>
    <t>SH1028309F</t>
  </si>
  <si>
    <t>SH1028309XF</t>
  </si>
  <si>
    <t>5051771929712</t>
  </si>
  <si>
    <t>5051771929736</t>
  </si>
  <si>
    <t>5051771929743</t>
  </si>
  <si>
    <t>5051771929750</t>
  </si>
  <si>
    <t>SH1028401P</t>
  </si>
  <si>
    <t>SH1028401C</t>
  </si>
  <si>
    <t>SH1028401F</t>
  </si>
  <si>
    <t>SH1028401XF</t>
  </si>
  <si>
    <t>SH1028402P</t>
  </si>
  <si>
    <t>SH1028402C</t>
  </si>
  <si>
    <t>SH10284</t>
  </si>
  <si>
    <t>SH1028402F</t>
  </si>
  <si>
    <t>SH1028402XF</t>
  </si>
  <si>
    <t>SH1028409P</t>
  </si>
  <si>
    <t>SH1028409C</t>
  </si>
  <si>
    <t>SH1028409F</t>
  </si>
  <si>
    <t>SH1028409XF</t>
  </si>
  <si>
    <t>SH1028418P</t>
  </si>
  <si>
    <t>SH1028418C</t>
  </si>
  <si>
    <t>SH1028418F</t>
  </si>
  <si>
    <t>SH1028418XF</t>
  </si>
  <si>
    <t>SH1028440P</t>
  </si>
  <si>
    <t>SH1028440C</t>
  </si>
  <si>
    <t>SH1028440F</t>
  </si>
  <si>
    <t>SH1028440XF</t>
  </si>
  <si>
    <t>SH1028433P</t>
  </si>
  <si>
    <t>SH1028433C</t>
  </si>
  <si>
    <t>SH1028433F</t>
  </si>
  <si>
    <t>SH1028433XF</t>
  </si>
  <si>
    <t>SH1028413P</t>
  </si>
  <si>
    <t>SH1028413C</t>
  </si>
  <si>
    <t>SH1028413F</t>
  </si>
  <si>
    <t>SH1028413XF</t>
  </si>
  <si>
    <t>SH1028430P</t>
  </si>
  <si>
    <t>SH1028430C</t>
  </si>
  <si>
    <t>SH1028430F</t>
  </si>
  <si>
    <t>SH1028430XF</t>
  </si>
  <si>
    <t>SH1028435P</t>
  </si>
  <si>
    <t>SH1028435C</t>
  </si>
  <si>
    <t>SH1028435F</t>
  </si>
  <si>
    <t>SH1028435XF</t>
  </si>
  <si>
    <t>5052797173660</t>
  </si>
  <si>
    <t>5052797173875</t>
  </si>
  <si>
    <t>5052797173882</t>
  </si>
  <si>
    <t>5052797173899</t>
  </si>
  <si>
    <t>5052797173905</t>
  </si>
  <si>
    <t>SH2005</t>
  </si>
  <si>
    <t>SH200501R</t>
  </si>
  <si>
    <t xml:space="preserve">Utbytespaket Gel till SH2005 </t>
  </si>
  <si>
    <t>Utbytespack till SH2005</t>
  </si>
  <si>
    <t>SH666217C</t>
  </si>
  <si>
    <t>SH666217F</t>
  </si>
  <si>
    <t>SH666217P</t>
  </si>
  <si>
    <t>SH666217SP</t>
  </si>
  <si>
    <t>SH666217XF</t>
  </si>
  <si>
    <t>SH666317C</t>
  </si>
  <si>
    <t>SH666317F</t>
  </si>
  <si>
    <t>SH666317P</t>
  </si>
  <si>
    <t>SH666317SP</t>
  </si>
  <si>
    <t>SH666317XF</t>
  </si>
  <si>
    <t>SH666417SP</t>
  </si>
  <si>
    <t>SH666417P</t>
  </si>
  <si>
    <t>SH666417C</t>
  </si>
  <si>
    <t>SH666417F</t>
  </si>
  <si>
    <t>SH666417XF</t>
  </si>
  <si>
    <t>SH666517C</t>
  </si>
  <si>
    <t>SH666517F</t>
  </si>
  <si>
    <t>SH666517P</t>
  </si>
  <si>
    <t>SH666517SP</t>
  </si>
  <si>
    <t>SH666517XF</t>
  </si>
  <si>
    <t>SH6666</t>
  </si>
  <si>
    <t>SH666617XF</t>
  </si>
  <si>
    <t>SH666617C</t>
  </si>
  <si>
    <t>SH666617F</t>
  </si>
  <si>
    <t>SH666617P</t>
  </si>
  <si>
    <t>SH666617SP</t>
  </si>
  <si>
    <t>FlyGuard Flughuva med öronhål &amp; nos</t>
  </si>
  <si>
    <t>FlyGuard Flughuva med öron &amp; nos</t>
  </si>
  <si>
    <t>FlyGuard Flughuva med öron &amp; nosfransar</t>
  </si>
  <si>
    <t>FlyGuard Flughuva med öronhål</t>
  </si>
  <si>
    <t>FlyGuard Flughuva med öron</t>
  </si>
  <si>
    <t>SH10877</t>
  </si>
  <si>
    <t>SH1087717C</t>
  </si>
  <si>
    <t>SH1087717F</t>
  </si>
  <si>
    <t>SH1087717P</t>
  </si>
  <si>
    <t>SH1087717SP</t>
  </si>
  <si>
    <t>SH1087717XF</t>
  </si>
  <si>
    <t>FlyGuard Flughuva med öron &amp; 4-nos</t>
  </si>
  <si>
    <t>FlyGuard Flughuva m öron &amp; pannluggshål</t>
  </si>
  <si>
    <t>SH10852</t>
  </si>
  <si>
    <t>SH1085201C</t>
  </si>
  <si>
    <t>SH1085201F</t>
  </si>
  <si>
    <t>SH1085201P</t>
  </si>
  <si>
    <t>SH1085201SP</t>
  </si>
  <si>
    <t>SH1085201XF</t>
  </si>
  <si>
    <t>FlyGuard Flughuva utan öron</t>
  </si>
  <si>
    <t>SH666101C</t>
  </si>
  <si>
    <t>SH666101F</t>
  </si>
  <si>
    <t>SH666101P</t>
  </si>
  <si>
    <t>SH666101SP</t>
  </si>
  <si>
    <t>SH666101XF</t>
  </si>
  <si>
    <t>SH10868</t>
  </si>
  <si>
    <t>SH10870</t>
  </si>
  <si>
    <t>SH1086801C</t>
  </si>
  <si>
    <t>SH1086801F</t>
  </si>
  <si>
    <t>SH1086801P</t>
  </si>
  <si>
    <t>SH1086801SP</t>
  </si>
  <si>
    <t>SH1086801XF</t>
  </si>
  <si>
    <t>SH1087001C</t>
  </si>
  <si>
    <t>SH1087001F</t>
  </si>
  <si>
    <t>SH1087001P</t>
  </si>
  <si>
    <t>SH1087001SP</t>
  </si>
  <si>
    <t>SH1087001XF</t>
  </si>
  <si>
    <t>FlyGuard Flughuva utan öron med nos</t>
  </si>
  <si>
    <t>FlyGuard Flughuva utan öron med fransar</t>
  </si>
  <si>
    <t>JETBLACK</t>
  </si>
  <si>
    <t>SH10872</t>
  </si>
  <si>
    <t>SH10873</t>
  </si>
  <si>
    <t>SH10874</t>
  </si>
  <si>
    <t>SH10875</t>
  </si>
  <si>
    <t>SH10872276C</t>
  </si>
  <si>
    <t>SH10872276F</t>
  </si>
  <si>
    <t>SH10872276P</t>
  </si>
  <si>
    <t>SH10872276SP</t>
  </si>
  <si>
    <t>SH10872276XF</t>
  </si>
  <si>
    <t>Fly Guard Deluxe Flughuva med Öron</t>
  </si>
  <si>
    <t>Fly Guard Deluxe Flughuva med Öron och Nos</t>
  </si>
  <si>
    <t>SH10871</t>
  </si>
  <si>
    <t>SH10871276C</t>
  </si>
  <si>
    <t>SH10871276F</t>
  </si>
  <si>
    <t>SH10871276P</t>
  </si>
  <si>
    <t>SH10871276SP</t>
  </si>
  <si>
    <t>SH10871276XF</t>
  </si>
  <si>
    <t>SH10873276C</t>
  </si>
  <si>
    <t>SH10873276F</t>
  </si>
  <si>
    <t>SH10873276P</t>
  </si>
  <si>
    <t>SH10873276SP</t>
  </si>
  <si>
    <t>SH10873276XF</t>
  </si>
  <si>
    <t>SH1087409SP</t>
  </si>
  <si>
    <t>SH1087409P</t>
  </si>
  <si>
    <t>SH1087409C</t>
  </si>
  <si>
    <t>SH1087409F</t>
  </si>
  <si>
    <t>SH1087409XF</t>
  </si>
  <si>
    <t>SH1087509C</t>
  </si>
  <si>
    <t>SH1087509F</t>
  </si>
  <si>
    <t>SH1087509P</t>
  </si>
  <si>
    <t>SH1087509SP</t>
  </si>
  <si>
    <t>SH1087509XF</t>
  </si>
  <si>
    <t>Fly Guard Deluxe Flughuva med Öron och Nosfransar</t>
  </si>
  <si>
    <t>Shires flughuva med öron och nosfransar. De förstärka vecken med skenor, garanterar fritt utrymme kring ögonen. Meshen är finmaskig men i kraftigare material. Perfekt passform via elastisk nacke och kardborrknäppe runt ganascherna. Vadderad insida minskar risken för skav.  70+ % UV skydd.</t>
  </si>
  <si>
    <t>FlyGuard Pro Sun Shade Flughuva med öron &amp; nos</t>
  </si>
  <si>
    <t xml:space="preserve">FlyGuard Pro Sun Shade Flughuva Med öron </t>
  </si>
  <si>
    <t>FlyGuard Pro Stretch Flughuva med öron</t>
  </si>
  <si>
    <t>FlyGuard Pro Stretch Flughuva med öron och Nos</t>
  </si>
  <si>
    <t>5051771751061</t>
  </si>
  <si>
    <t>5051771751078</t>
  </si>
  <si>
    <t>5051771751085</t>
  </si>
  <si>
    <t>5051771751092</t>
  </si>
  <si>
    <t>5051771751108</t>
  </si>
  <si>
    <t>BA302102012</t>
  </si>
  <si>
    <t>2GO Läder Lotion 150ml</t>
  </si>
  <si>
    <t>2GO Vattenbaserad impregnering150ml</t>
  </si>
  <si>
    <t>BA302104512</t>
  </si>
  <si>
    <t>2GO Sko Deo 150 ml</t>
  </si>
  <si>
    <t>BA302105012</t>
  </si>
  <si>
    <t>BA302106012</t>
  </si>
  <si>
    <t>2GO Skovård för gummi150 ml</t>
  </si>
  <si>
    <t>BA6554132-01</t>
  </si>
  <si>
    <t>BA6554133-01</t>
  </si>
  <si>
    <t>2GO Metro Large/X-Large</t>
  </si>
  <si>
    <t>2GO Metro Small/Medium</t>
  </si>
  <si>
    <t>S/M</t>
  </si>
  <si>
    <t>L/XL</t>
  </si>
  <si>
    <t>2GOAstro Therm sula 36</t>
  </si>
  <si>
    <t>2GOAstro Therm sula 37</t>
  </si>
  <si>
    <t>2GOAstro Therm sula 38</t>
  </si>
  <si>
    <t>2GOAstro Therm sula 39</t>
  </si>
  <si>
    <t>2GOAstro Therm sula 40</t>
  </si>
  <si>
    <t>2GOAstro Therm sula 41</t>
  </si>
  <si>
    <t>2GOAstro Therm sula 42</t>
  </si>
  <si>
    <t>2GOAstro Therm sula 43</t>
  </si>
  <si>
    <t>BA6116945-05</t>
  </si>
  <si>
    <t>BA6116944-05</t>
  </si>
  <si>
    <t>2GOAstro Therm sula 44</t>
  </si>
  <si>
    <t>2GOAstro Therm sula 45</t>
  </si>
  <si>
    <t>Vårdande lotion för alla släta lädertyper och färger. Håller lädret smidigt och bevarar materialets hållbarhet. Rengör och återupplivar färgen på djupet. Ger en silkeslen glans. Vattenbaserad formula. Biologiskt nedbrytbar.</t>
  </si>
  <si>
    <t>Vårdande emulsionsspray för stövlar och skor tillverkade av gummi. Fungerar även på hästens gummiboots. Ger glans och förstärker färger. Fri från lösningsmedel. Biologiskt nedbrytbar.</t>
  </si>
  <si>
    <t>Hygienisk deospray som aktivt neutraliserar obehaglig lukt. Vattenbaserad formula. Biologiskt nedbrytbar.</t>
  </si>
  <si>
    <t>Kraftfull impregnering som passar alla material. Skyddar effektivt mot regn och smuts. Använd regelbundet för bästa skydd. Vattenbaserad formula. 100% fri från perfluorerade ämnen. Biologiskt nedbrytbar.</t>
  </si>
  <si>
    <t>NAF8925</t>
  </si>
  <si>
    <t>2,5 kg</t>
  </si>
  <si>
    <t>SH193602C</t>
  </si>
  <si>
    <t>SH193602F</t>
  </si>
  <si>
    <t>SH193702C</t>
  </si>
  <si>
    <t>SH193702F</t>
  </si>
  <si>
    <t>SH194202C</t>
  </si>
  <si>
    <t>SH194202F</t>
  </si>
  <si>
    <t>SH194001XF</t>
  </si>
  <si>
    <t>XL /XFull</t>
  </si>
  <si>
    <t>SH39801</t>
  </si>
  <si>
    <t>Praktisk upphängningsrem med ställbar rem och en loop.</t>
  </si>
  <si>
    <t>SH1057942XS</t>
  </si>
  <si>
    <t>SH1057942S</t>
  </si>
  <si>
    <t>SH1057942M</t>
  </si>
  <si>
    <t>SH1057942L</t>
  </si>
  <si>
    <t>SH1057942XL</t>
  </si>
  <si>
    <t>SH1057940XS</t>
  </si>
  <si>
    <t>SH1057940S</t>
  </si>
  <si>
    <t>SH1057940M</t>
  </si>
  <si>
    <t>SH1057940L</t>
  </si>
  <si>
    <t>SH1057940XL</t>
  </si>
  <si>
    <t>SH1058142XS</t>
  </si>
  <si>
    <t>SH1058142S</t>
  </si>
  <si>
    <t>SH1058142M</t>
  </si>
  <si>
    <t>SH1058142L</t>
  </si>
  <si>
    <t>SH1058140XS</t>
  </si>
  <si>
    <t>SH1058140S</t>
  </si>
  <si>
    <t>SH1058140M</t>
  </si>
  <si>
    <t>SH1058140L</t>
  </si>
  <si>
    <t>SH809102</t>
  </si>
  <si>
    <t>SH809201</t>
  </si>
  <si>
    <t>SH1057101</t>
  </si>
  <si>
    <t>SH1057201</t>
  </si>
  <si>
    <t>SH809202</t>
  </si>
  <si>
    <t>SH1057102</t>
  </si>
  <si>
    <t>SH1057202</t>
  </si>
  <si>
    <t>Velociti Rund Nummerhållare Träns  - kardborreknäppning</t>
  </si>
  <si>
    <t>Velociti Oval Nummerhållare Träns - kardborreknäppning</t>
  </si>
  <si>
    <t>NYHET 2026/NY FÄRG/STORLEK</t>
  </si>
  <si>
    <t>LIKB2MA</t>
  </si>
  <si>
    <t>MANGO</t>
  </si>
  <si>
    <t>SÄSONGENS SMAK</t>
  </si>
  <si>
    <t>LIKB2PI</t>
  </si>
  <si>
    <t>PINEAPPLE</t>
  </si>
  <si>
    <t>LIKSTARTGRAN</t>
  </si>
  <si>
    <t>Original, Apple &amp; Mixed Berrys</t>
  </si>
  <si>
    <t>Startkit för aktivering. Svårighetgrad: 1 (lätt). Innehåller: 1 LIKIT Hållare, 3 olika LIKIT Granola (till hållaren) i smakerna Original, Apple &amp; Mixed Berrys samt 2 olika LIKIT hästgodispåsar 100g i smakerna Apple/Cinnamon och Mint/Eucalyptus, lagom att stoppa i fickan. Perfekt för att starta upp med alternativt ge bort i present. Finns i två fina färger på Hållaren. INNAN UPPHÄNGNING: Låta hästen bekanta sig vid leksaken, få smaka på slickstenen så att hästen förstår vad produkten innebär innan den hängs upp i boxen.</t>
  </si>
  <si>
    <t>Startkit för aktivering. Svårighetgrad: 1 (lätt). Innehåller: 1 LIKIT Hållare, 3 olika LIKIT Slickstenar 650g (till hållaren) i smakerna Apple, Carrot och Cherry. Perfekt för att starta upp med alternativt ge bort i present. INNAN UPPHÄNGNING: Låta hästen bekanta sig vid leksaken, få smaka på slickstenen så att hästen förstår vad produkten innebär innan den hängs upp i boxen.</t>
  </si>
  <si>
    <t>5052797186783</t>
  </si>
  <si>
    <t>5052797186790</t>
  </si>
  <si>
    <t>5052797186806</t>
  </si>
  <si>
    <t>5052797186813</t>
  </si>
  <si>
    <t>5052797186820</t>
  </si>
  <si>
    <t>SH93401CC</t>
  </si>
  <si>
    <t>SH93401CF</t>
  </si>
  <si>
    <t>SH93401CP</t>
  </si>
  <si>
    <t>SH93401CXF</t>
  </si>
  <si>
    <t>SH1315</t>
  </si>
  <si>
    <t>Bensnören ställbara</t>
  </si>
  <si>
    <t>Dessa justerbara benband har en ögla i ena änden och vridbara knäppen i den andra för enkel fastsättning på täcket. Säljes i par.</t>
  </si>
  <si>
    <t>SH1316</t>
  </si>
  <si>
    <t>Extra Bogspänne</t>
  </si>
  <si>
    <t>Detta bogbälte har ett helt spänne och rem och passar alla täcken i Shires-sortimentet.</t>
  </si>
  <si>
    <t>SH1317</t>
  </si>
  <si>
    <t>Extra Kryssgjordar</t>
  </si>
  <si>
    <t>5038083496255</t>
  </si>
  <si>
    <t>SH1319</t>
  </si>
  <si>
    <t>Elastiska Bensnören</t>
  </si>
  <si>
    <t>Justerbar kryssgord med T-spänne, säljs i styck!</t>
  </si>
  <si>
    <t>Justerbar med en ögla i ena änden och en knäppen i andra änden för enkel fastsättning på täcket. Säljes i par.</t>
  </si>
  <si>
    <t>SH947617115</t>
  </si>
  <si>
    <t>SH947617125</t>
  </si>
  <si>
    <t>SH947617135</t>
  </si>
  <si>
    <t>SH947617145</t>
  </si>
  <si>
    <t>SH947617155</t>
  </si>
  <si>
    <t>SH947617165</t>
  </si>
  <si>
    <t>SH93E</t>
  </si>
  <si>
    <t>Bogförlängare Bältesspänne</t>
  </si>
  <si>
    <t>Bogförlängare T-spänne</t>
  </si>
  <si>
    <t>Passar täcken med bältesspännen fram. Lätt vadderad i vattenavstötande material med rip-stop</t>
  </si>
  <si>
    <t>SH718</t>
  </si>
  <si>
    <t>SH7180155</t>
  </si>
  <si>
    <t>SH719</t>
  </si>
  <si>
    <t>SH720</t>
  </si>
  <si>
    <t>SH721</t>
  </si>
  <si>
    <t xml:space="preserve">Velociti LUSSO Elite Dressyr Sadelgjord Med Elastik </t>
  </si>
  <si>
    <t>SH7180160</t>
  </si>
  <si>
    <t>55 cm (22")</t>
  </si>
  <si>
    <t>60 cm (24")</t>
  </si>
  <si>
    <t>65 cm (26")</t>
  </si>
  <si>
    <t>70 cm (28")</t>
  </si>
  <si>
    <t>SH7180170</t>
  </si>
  <si>
    <t>SH7180165</t>
  </si>
  <si>
    <t>SH7180255</t>
  </si>
  <si>
    <t>SH7180260</t>
  </si>
  <si>
    <t>SH7180265</t>
  </si>
  <si>
    <t>SH7180270</t>
  </si>
  <si>
    <t>SH7190148</t>
  </si>
  <si>
    <t>SH7190152</t>
  </si>
  <si>
    <t>SH7190156</t>
  </si>
  <si>
    <t>SH7190248</t>
  </si>
  <si>
    <t>SH7190252</t>
  </si>
  <si>
    <t>SH7190256</t>
  </si>
  <si>
    <t>Velociti LUSSO Elite Anatomisk Sadelgjord med Elastik</t>
  </si>
  <si>
    <t>SH7200150</t>
  </si>
  <si>
    <t>SH7200155</t>
  </si>
  <si>
    <t>SH7200160</t>
  </si>
  <si>
    <t>SH7200165</t>
  </si>
  <si>
    <t>SH7200250</t>
  </si>
  <si>
    <t>SH7200255</t>
  </si>
  <si>
    <t>SH7200260</t>
  </si>
  <si>
    <t>SH7200265</t>
  </si>
  <si>
    <t xml:space="preserve">LUSSO Elite Kort Hopplatta </t>
  </si>
  <si>
    <t>50 cm (20")</t>
  </si>
  <si>
    <t>65 cm (22")</t>
  </si>
  <si>
    <t>SH7210148</t>
  </si>
  <si>
    <t>SH7210152</t>
  </si>
  <si>
    <t>SH7210156</t>
  </si>
  <si>
    <t>SH7210248</t>
  </si>
  <si>
    <t>SH7210252</t>
  </si>
  <si>
    <t>SH7210256</t>
  </si>
  <si>
    <t xml:space="preserve">Velociti LUSSO Elite Hopplatta </t>
  </si>
  <si>
    <t>Ergonomiskt avancerad tryckavlastning i en fantastisk läderfinish av högsta kvalitet. Anatomiskt designad med en konturformad naturlig passform för att tillåta ett förbättrat rörelseomfång för avancerad prestanda. Lyxigt SupaFleece-foder, avtagbart för tvätt, är mjukt mot kroppen och hjälper till med luftflödet för att minska fuktuppbyggnad och risken för skav och sår. Den eleganta, innovativa designen har plats för en central karbinhake för enkel montering av martingaler och bröstskydd. Trippellagers tryckavlastande elastiska bandinsatser i båda ändar med högkvalitativa rullspännen i rostfritt stål. Avslutad med en Velociti signatur dubbdetalj..</t>
  </si>
  <si>
    <t>Vackert utformad med en fantastisk läderfinish av högsta kvalitet och en signaturdubb från Velociti. Ergonomiskt avancerad kontur och utskuren formpassad, naturlig passform som erbjuder förbättrat rörelseomfång för avancerad prestanda. Lyxigt SupaFleece-foder, avtagbart för tvätt, är mjukt mot kroppen och hjälper till med luftflödet för att minska fuktuppbyggnad och risken för skav och sår. Snygg, innovativ design innehåller plats för en central karbinhake och D-ringar för enkel montering av hjälpmedel. Trippellagers tryckavlastande elastiska bandinsatser i båda ändar med högkvalitativa rullspännen i rostfritt stål.</t>
  </si>
  <si>
    <t>Ergonomiskt avancerad tryckavlastning i en fantastisk läderfinish av högsta kvalitet. Anatomiskt designad med en konturformad naturlig passform för att tillåta ett förbättrat rörelseomfång för avancerad prestanda. Lyxigt SupaFleece-foder, avtagbart för tvätt, är mjukt mot kroppen och hjälper till med luftflödet för att minska fuktuppbyggnad och risken för skav och sår. Den eleganta, innovativa designen har plats för en central karbinhake för enkel montering av martingaler och bröstskydd. Trippellagers tryckavlastande elastiska bandinsatser i båda ändar med högkvalitativa rullspännen i rostfritt stål. Avslutad med en Velociti signatur dubbdetalj.</t>
  </si>
  <si>
    <t>SH10516</t>
  </si>
  <si>
    <t>SH1051601</t>
  </si>
  <si>
    <t>SH1051602</t>
  </si>
  <si>
    <t>SH1051617</t>
  </si>
  <si>
    <t xml:space="preserve">ARMA SupaFleece Svansskydd </t>
  </si>
  <si>
    <t>Skydda hästens svans med stil. Snygg utsida i quiltad bommullsmaterial med SupaFleecefoder som skydd för skav på hästens svans. Möjliggör god ventilation. Kardborreknäppen med elastisk möjliggör god komfort och att hästen kan röra sig utan att skyddet lossnar.</t>
  </si>
  <si>
    <t>SH97090236</t>
  </si>
  <si>
    <t>SH97090237</t>
  </si>
  <si>
    <t>SH97090238</t>
  </si>
  <si>
    <t>SH97090239</t>
  </si>
  <si>
    <t>SH97090240</t>
  </si>
  <si>
    <t>SH97090241</t>
  </si>
  <si>
    <t>SH811701XS</t>
  </si>
  <si>
    <t>SH811701S</t>
  </si>
  <si>
    <t>SH811701M</t>
  </si>
  <si>
    <t>SH811701L</t>
  </si>
  <si>
    <t>SH811717XS</t>
  </si>
  <si>
    <t>SH811717S</t>
  </si>
  <si>
    <t>SH811717M</t>
  </si>
  <si>
    <t>SH811717L</t>
  </si>
  <si>
    <t>SH652101L</t>
  </si>
  <si>
    <t>SH652101M</t>
  </si>
  <si>
    <t>SH652101S</t>
  </si>
  <si>
    <t>SH652117L</t>
  </si>
  <si>
    <t>SH652117M</t>
  </si>
  <si>
    <t>SH652117S</t>
  </si>
  <si>
    <t>Tävlingsnummer till schabrak med 4 tävlingssiffror i läder från Velociti. Rektangulär form. 4 uppsättningar nummer 0-9. Stor säkerhetsnålsfäste. Mått: 80mm, B. 110mm.</t>
  </si>
  <si>
    <t>Tävlingsnummer till träns rund form. 4 uppsättningar nummer 0-9. Kardborreknäppning. Diameter: 100mm.</t>
  </si>
  <si>
    <t>Nummerhållare i form av en sele i storlek för barn. Färg: Svart.</t>
  </si>
  <si>
    <t>Hästtäcke</t>
  </si>
  <si>
    <t>SH9316M</t>
  </si>
  <si>
    <t>SH9316M1765</t>
  </si>
  <si>
    <t>SH9316M1768</t>
  </si>
  <si>
    <t>SH9316M1773</t>
  </si>
  <si>
    <t>SH9316M1779</t>
  </si>
  <si>
    <t>SH9316M1785</t>
  </si>
  <si>
    <t xml:space="preserve">Tempest Original 0g Mini Regntäcke </t>
  </si>
  <si>
    <t>65cm / 33"</t>
  </si>
  <si>
    <t>68 cm / 36"</t>
  </si>
  <si>
    <t>73 cm / 39"</t>
  </si>
  <si>
    <t xml:space="preserve">79 cm / 42" </t>
  </si>
  <si>
    <t>85 cm / 45 "</t>
  </si>
  <si>
    <t>Regntäcke anpassat för våra minsta favoriter. Teknisk info: ShireTex® 600 denier rip-stop, tejpade sömmar, vattentätt och mycket god andningsfunktion, livremsspännen fram, justerbara kryssgjordar, svansrem och generös svanslapp. Tvättmaskinvänlig.</t>
  </si>
  <si>
    <t>Bekväma vattentäta jodhpurs i borstat läder med ActiveFlex ankelinlägg för en snygg passform. Passar utmärkt både vid ridning, hundrastning, utomhusarbete och promenader.</t>
  </si>
  <si>
    <t>SH625501</t>
  </si>
  <si>
    <t>SH625217</t>
  </si>
  <si>
    <t>Deluxe Diamante Dressyrspö. Längd 110cm.</t>
  </si>
  <si>
    <t>SH100850237</t>
  </si>
  <si>
    <t>SH100850237W</t>
  </si>
  <si>
    <t>SH100850238</t>
  </si>
  <si>
    <t>SH100850238W</t>
  </si>
  <si>
    <t>SH100850239</t>
  </si>
  <si>
    <t>SH100850239W</t>
  </si>
  <si>
    <t>SH100850240</t>
  </si>
  <si>
    <t>SH100850240W</t>
  </si>
  <si>
    <t>SH100850241</t>
  </si>
  <si>
    <t>SH100850241W</t>
  </si>
  <si>
    <t>SH97330136</t>
  </si>
  <si>
    <t>SH97330137</t>
  </si>
  <si>
    <t>SH97330138</t>
  </si>
  <si>
    <t>SH97330139</t>
  </si>
  <si>
    <t>SH97330140</t>
  </si>
  <si>
    <t>SH97330141</t>
  </si>
  <si>
    <t>SH97330236</t>
  </si>
  <si>
    <t>SH97330237</t>
  </si>
  <si>
    <t>SH97330238</t>
  </si>
  <si>
    <t>SH97330239</t>
  </si>
  <si>
    <t>SH97330240</t>
  </si>
  <si>
    <t>SH97330241</t>
  </si>
  <si>
    <t>SH395</t>
  </si>
  <si>
    <t>Knäppe Bensnöre</t>
  </si>
  <si>
    <t>2,5 cm</t>
  </si>
  <si>
    <t>Extra knäppe till bensnöre. Pressgjuten zink, styck.</t>
  </si>
  <si>
    <t>SH5138</t>
  </si>
  <si>
    <t>SH513801</t>
  </si>
  <si>
    <t>SH513802</t>
  </si>
  <si>
    <t xml:space="preserve">Ergonomiska Bettskivor </t>
  </si>
  <si>
    <t>Bettringar som ger en stabiliserande effekt i munnen för att förhindra klämning, rörelse och skav. Designad i en stretchig hållbar silikon. Skydden sträcker sig över bettringarna och passar snyggt på munstycket Det skapar även ett ergonomiskt skydd som gör det mer bekvämt i munnen. Säljes parvis.</t>
  </si>
  <si>
    <t>SH3045A</t>
  </si>
  <si>
    <t>SH3045</t>
  </si>
  <si>
    <t>SH3045A01</t>
  </si>
  <si>
    <t>SH3045A02</t>
  </si>
  <si>
    <t>SH304501</t>
  </si>
  <si>
    <t>SH304502</t>
  </si>
  <si>
    <t xml:space="preserve">Velociti GARA Trevägskoppling </t>
  </si>
  <si>
    <t xml:space="preserve">Velociti GARA Läderkoppling </t>
  </si>
  <si>
    <t>SH9438125</t>
  </si>
  <si>
    <t>SH9438135</t>
  </si>
  <si>
    <t>SH9438145</t>
  </si>
  <si>
    <t>SH9438155</t>
  </si>
  <si>
    <t>SH9438165</t>
  </si>
  <si>
    <t>NAVY/NAVY</t>
  </si>
  <si>
    <t>SH1058</t>
  </si>
  <si>
    <t>SH10605</t>
  </si>
  <si>
    <t>SH10605111L</t>
  </si>
  <si>
    <t>Digby &amp; Fox Vattentät Vadderad Hundbädd</t>
  </si>
  <si>
    <t>SH10605111S</t>
  </si>
  <si>
    <t>SH10605153L</t>
  </si>
  <si>
    <t>SH10605153S</t>
  </si>
  <si>
    <t>SH10605200L</t>
  </si>
  <si>
    <t>SH10605200S</t>
  </si>
  <si>
    <t xml:space="preserve">Ballon Dog </t>
  </si>
  <si>
    <t>Star</t>
  </si>
  <si>
    <t>Sheep</t>
  </si>
  <si>
    <t>75x90cm</t>
  </si>
  <si>
    <t>95x105cm</t>
  </si>
  <si>
    <t>Bekvämt vadderat hundbädd för användning på alla golvtyper. Ger isolering och dämpning och gott om utrymme för hunden att kunna sträcka ut sig när den vilar. Det slitstarka avtorkningstyget tål slitage, eftersom det är vattentätt skyddar det också bädden från väta och håller golven skyddade. Lätt att flytta runt i huset och perfekt för bilanvändning. Två storlekar med olika flera motiv</t>
  </si>
  <si>
    <t>SH3489</t>
  </si>
  <si>
    <t>Dressyrbokstäver kon (ABCEFHKM) White/Black ABCEFHKM</t>
  </si>
  <si>
    <t>WHITE/BLACK</t>
  </si>
  <si>
    <t>39269097</t>
  </si>
  <si>
    <t>39199080</t>
  </si>
  <si>
    <t>Skapa en dressyrarena hemma med dessa bärbara plastkottar. Pinnhål fäster konerna i marken. Set med 8 koner: A B C E F H K M. Mått: Bredd bas: 19cm, höjd 37cm.</t>
  </si>
  <si>
    <t>19X37cm</t>
  </si>
  <si>
    <t>SH194201XF</t>
  </si>
  <si>
    <t>XL /X-Full</t>
  </si>
  <si>
    <t>SH194301C</t>
  </si>
  <si>
    <t>SH200601</t>
  </si>
  <si>
    <t xml:space="preserve">ARMA värme-/kylskydd till Led </t>
  </si>
  <si>
    <t>ARMA Värme-/kyl-bandage till ben</t>
  </si>
  <si>
    <t>SH2006</t>
  </si>
  <si>
    <t>SH200601R</t>
  </si>
  <si>
    <t>Utbytespaket Gel till SH2006</t>
  </si>
  <si>
    <t xml:space="preserve">EZI-KIT Foderskopa </t>
  </si>
  <si>
    <t>Robust foderskopa med ett plastbelagt metallhandtag för hållbarhet. Frostsäker.</t>
  </si>
  <si>
    <t>SH103601</t>
  </si>
  <si>
    <t>SH103633</t>
  </si>
  <si>
    <t>SH103635</t>
  </si>
  <si>
    <t>SH1036</t>
  </si>
  <si>
    <t>SH966</t>
  </si>
  <si>
    <t>SH96601</t>
  </si>
  <si>
    <t xml:space="preserve">EZI-KIT Transportkrubba </t>
  </si>
  <si>
    <t>Robust transportkrubba med ett plastbelagt metallhandtag för hållbarhet. Frostsäker.</t>
  </si>
  <si>
    <t>SH96618</t>
  </si>
  <si>
    <t>SH96633</t>
  </si>
  <si>
    <t>SH96635</t>
  </si>
  <si>
    <t>SH9611</t>
  </si>
  <si>
    <t>SH961101</t>
  </si>
  <si>
    <t xml:space="preserve"> EZI-KIT Foderblandare </t>
  </si>
  <si>
    <t>SH961118</t>
  </si>
  <si>
    <t>SH961133</t>
  </si>
  <si>
    <t>SH961135</t>
  </si>
  <si>
    <t>Den oumbärliga EZI-KIT foderblandaren är lätt att rengöra och gör livet enkelt när det gäller utfodring. Ett gänghål möjliggör fästning av en ögla för upphängning. Längd: 35 cm</t>
  </si>
  <si>
    <t>SH10235</t>
  </si>
  <si>
    <t>FreeGraze gräsreducerare har visat sig kunna stötta hästar som står på ett begränsad diet och intag av gräs. Här i en unik utformning med större lufthål för hästens luftintag samt ergonomiskt urskurna modell och vaddering minskar risken för skav. Se även produkten SH10236 med fleecelining för extra känsliga individer.
Gräsreduceraren är utformad för att användas som del i en övergripande regim och är inte tänkt att användas 24/7. Rekommendationen är att dessa används delar av dagen som hjälp att begränsa intaget av gräs.</t>
  </si>
  <si>
    <t>Freegraze Airflow Gräsreducerare</t>
  </si>
  <si>
    <t>SH10237</t>
  </si>
  <si>
    <t>SH10238</t>
  </si>
  <si>
    <t>SH1023501SP</t>
  </si>
  <si>
    <t>SH1023501P</t>
  </si>
  <si>
    <t>SH1023501C</t>
  </si>
  <si>
    <t>SH1023501F</t>
  </si>
  <si>
    <t>SH1023501XF</t>
  </si>
  <si>
    <t>SH1066</t>
  </si>
  <si>
    <t>SH10661622</t>
  </si>
  <si>
    <t>SH10666215</t>
  </si>
  <si>
    <t>SH1066631</t>
  </si>
  <si>
    <t>Slowfeed Duo Hönät 40 cm/6,5kg</t>
  </si>
  <si>
    <t>BLACK/GREEN</t>
  </si>
  <si>
    <t>6,5 kg med 1" maskor</t>
  </si>
  <si>
    <t>6,5 kg med 2" maskor</t>
  </si>
  <si>
    <t>6,5 kg med 1,5" maskor</t>
  </si>
  <si>
    <t>Detta dubbla hönät syftar till att öka utfodringstiden genom att minska konsumtionshastigheten. Det dubbla lagret skapar ett större motstånd, vilket gör att portionsstorleken blir mindre för varje munsbit. Perfekt för entusiastiska ätare och för att hålla den uppstallda hästen eller ponnyn sysselsatt längre Välj mellan tre maskstorlekar beroende på grovfodertyp eller nödvändig begränsning. Kapacitet: ca 6,5 kg</t>
  </si>
  <si>
    <t>SH1060</t>
  </si>
  <si>
    <t xml:space="preserve">EZI-GROOM Cactus Vante </t>
  </si>
  <si>
    <t>EZI-GROOM Cactus Vante. Perfekt för att hjälpa till att avlägsna smuts och hår.</t>
  </si>
  <si>
    <t>SH10540</t>
  </si>
  <si>
    <t>SH1054001</t>
  </si>
  <si>
    <t>SH1054017</t>
  </si>
  <si>
    <t xml:space="preserve">ARMA Sadelöverdrag fleecefoder </t>
  </si>
  <si>
    <t>Rejält sadelöverdrag med fin brodyr och ljuvlig supafleeceinsida som extra skydd för sadeln.</t>
  </si>
  <si>
    <t>SH5340</t>
  </si>
  <si>
    <t>SH5341</t>
  </si>
  <si>
    <t>SH5342</t>
  </si>
  <si>
    <t>SH5344</t>
  </si>
  <si>
    <t>SH5345</t>
  </si>
  <si>
    <t>SH534001CF</t>
  </si>
  <si>
    <t xml:space="preserve">Arma Deluxe BomullsSchabrak </t>
  </si>
  <si>
    <t>SH534001PC</t>
  </si>
  <si>
    <t>SH534009CF</t>
  </si>
  <si>
    <t>SH534009PC</t>
  </si>
  <si>
    <t>SH534017CF</t>
  </si>
  <si>
    <t>SH534017PC</t>
  </si>
  <si>
    <t>Stick ut med ARMA-schabraket med bomullsfinish, elegant nog för tävling eller vardagsbruk. ANDNINGSBART, smart och noppfritt yttertyg i 100 % bomull. ULTRA DRI ZONE-foder transporterar omedelbart bort svett från hästen för att minska risken för skav och öka komforten. Slitstarka gjordskydd. Maskintvättbar.</t>
  </si>
  <si>
    <t>SH5299</t>
  </si>
  <si>
    <t>SH529901CF</t>
  </si>
  <si>
    <t>ARMA SupaFleece Korrektionspad</t>
  </si>
  <si>
    <t>Läderkoppling fästs på båda bitsringarna för att underlätta kontroll. Total längd: 34cm.</t>
  </si>
  <si>
    <t>Fäst på båda bettringarna och baksidan av nosgrimman för att underlätta kontroll utan för mycket tryck från bettet.</t>
  </si>
  <si>
    <t>Muskler</t>
  </si>
  <si>
    <t>NAF18818</t>
  </si>
  <si>
    <t>NAF01906</t>
  </si>
  <si>
    <t>Health E</t>
  </si>
  <si>
    <t>NAF02109</t>
  </si>
  <si>
    <t>Liver Support</t>
  </si>
  <si>
    <t>UPPDATERAD &amp; KARENFRI</t>
  </si>
  <si>
    <t>NYHET &amp; KARENSFRI</t>
  </si>
  <si>
    <t>Leverans- och fraktvillkor 2026 - Sverige</t>
  </si>
  <si>
    <t>White (Byter färg/artikelnummer)</t>
  </si>
  <si>
    <t>Byter färg/artikelnummer</t>
  </si>
  <si>
    <t>Moretta Ettore Stallsko</t>
  </si>
  <si>
    <t>Moretta Adriano Säkerhetssko</t>
  </si>
  <si>
    <t>SH11204</t>
  </si>
  <si>
    <t>SH11179</t>
  </si>
  <si>
    <t>SH112040237</t>
  </si>
  <si>
    <t>SH112040238</t>
  </si>
  <si>
    <t>SH112040239</t>
  </si>
  <si>
    <t>SH112040240</t>
  </si>
  <si>
    <t>SH112040241</t>
  </si>
  <si>
    <t>SH112040242</t>
  </si>
  <si>
    <t>SH112040243</t>
  </si>
  <si>
    <t>SH112040244</t>
  </si>
  <si>
    <t>SH112040245</t>
  </si>
  <si>
    <t>SH112040246</t>
  </si>
  <si>
    <t>SH112040247</t>
  </si>
  <si>
    <t>SH111790237</t>
  </si>
  <si>
    <t>SH111790238</t>
  </si>
  <si>
    <t>SH111790239</t>
  </si>
  <si>
    <t>SH111790240</t>
  </si>
  <si>
    <t>SH111790241</t>
  </si>
  <si>
    <t>SH111790242</t>
  </si>
  <si>
    <t>SH111790243</t>
  </si>
  <si>
    <t>SH111790244</t>
  </si>
  <si>
    <t>SH111790245</t>
  </si>
  <si>
    <t>SH111790246</t>
  </si>
  <si>
    <t>SH111790247</t>
  </si>
  <si>
    <t>Gör komfort till din högsta prioritet med Moretta – där stil, funktion och hållbarhet möts. Dessa robusta stallskor kombinerar prestandakvalitet med en praktisk, halksäker design som ser lika bra ut som de känns. Det vaxade DRYFLEX-lädret står emot fukt och torkar snabbt, samtidigt som det behåller sin mjukhet och eleganta finish. Tack vare den vattentäta membransockan hålls dina fötter torra även i de tuffaste väderförhållandena. Den mångsidiga XTR-Grip-sulan ger suveränt grepp – perfekt för hårda underlag och blöta miljöer.</t>
  </si>
  <si>
    <t>Stallarbete kräver både trygghet och komfort. Moretta levererar här robusta stallskor som kombinerar säkerhet, slitstyrka och halksäker funktionalitet. Det vaxade DRYFLEX-lädret står emot fukt, torkar snabbt och behåller sin smidighet dag efter dag. Ett vattentätt men andningsbart membran skyddar mot väta utifrån samtidigt som det släpper ut fukt inifrån. Den förstärkta ståltåhättan ger ett extra lager skydd vid arbete i stallet. Och tack vare den mångsidiga XTR-Grip-yttersulan får du säkert grepp även på hårda och våta underlag. Viktiga egenskaper: Vattenresistent DRYFLEX-läder, vattentätt membran. fuktavvisande WickAway-foder, UltraFit-ankelstöd, Läderstroppar, ActiveFlex-innersula, Moretta XTR-Grip-yttersula. Skyddande stålhätta enligt EN ISO 20345:2021.</t>
  </si>
  <si>
    <t>SH972301SSHRT</t>
  </si>
  <si>
    <t>SH972301S</t>
  </si>
  <si>
    <t>SH972301MSHRT</t>
  </si>
  <si>
    <t>SH972301M</t>
  </si>
  <si>
    <t>SH972301LSHRT</t>
  </si>
  <si>
    <t>SH972301L</t>
  </si>
  <si>
    <t>SH972301XLSHRT</t>
  </si>
  <si>
    <t>SH972301XL</t>
  </si>
  <si>
    <t>SH972302SSHRT</t>
  </si>
  <si>
    <t>SH972302S</t>
  </si>
  <si>
    <t>SH972302MSHRT</t>
  </si>
  <si>
    <t>SH972302M</t>
  </si>
  <si>
    <t>SH972302LSHRT</t>
  </si>
  <si>
    <t>SH972302L</t>
  </si>
  <si>
    <t>SH972302XLSHRT</t>
  </si>
  <si>
    <t>SH972302XL</t>
  </si>
  <si>
    <t>SH9723</t>
  </si>
  <si>
    <t>Moretta Shortchaps Läder</t>
  </si>
  <si>
    <t>Chaps</t>
  </si>
  <si>
    <t>Moretta shortchaps i mjukt, fint läder ger det eleganta utseendet av långa ridstövlar, men med chapsens komfort och flexibilitet. Det smidiga lädret och elastiska benpaneler ger en nära passform som formar sig efter yttersidan av benet, medan insidan av vaderna är förstärkt med slitstarkt läder för ökad hållbarhet. Kraftig YKK dragkedja med knäppning uppifrån och ner för att minska påfrestningen på dragkedjan. Viktiga detaljer: Bearbetat, mjukt läder. WickAway foder. innerkant i mjukt läder. Dressyrskuren topp. UltraFit benpanel. Elastisk rem under skon. YKK dragkedja. Snyggt förpackad</t>
  </si>
  <si>
    <t>S/Short</t>
  </si>
  <si>
    <t>M/Short</t>
  </si>
  <si>
    <t>L/Short</t>
  </si>
  <si>
    <t>XL/Short</t>
  </si>
  <si>
    <t>Utgående Byter färg/artikelnummer</t>
  </si>
  <si>
    <t>SH1062501</t>
  </si>
  <si>
    <t>SH1062601</t>
  </si>
  <si>
    <t>SH1062701</t>
  </si>
  <si>
    <t>SH1065901</t>
  </si>
  <si>
    <t>SH1066101</t>
  </si>
  <si>
    <t>SH1066201</t>
  </si>
  <si>
    <t>SH10625</t>
  </si>
  <si>
    <t>SH10626</t>
  </si>
  <si>
    <t>SH10627</t>
  </si>
  <si>
    <t>SH10659</t>
  </si>
  <si>
    <t>SH10661</t>
  </si>
  <si>
    <t>SH10662</t>
  </si>
  <si>
    <t>Aubrion React Hjälmväska</t>
  </si>
  <si>
    <t>Aubrion React Stövelväska</t>
  </si>
  <si>
    <t>Aubrion React Ryktväska med fack</t>
  </si>
  <si>
    <t>Aubrion React Tränsväska</t>
  </si>
  <si>
    <t>Aubrion React Hjälm-, Spö- &amp; Stövelväska</t>
  </si>
  <si>
    <t>Aubrion React Ryktväska - Stor</t>
  </si>
  <si>
    <t>Mjuk fuskpäls på insidan för en exklusiv känsla</t>
  </si>
  <si>
    <t>Invändig avdelare för individuellt skydd av stövlarna.</t>
  </si>
  <si>
    <t>Ryktväska med invändig åttadelad avdelare, lämplig för flaskförvaring</t>
  </si>
  <si>
    <t>Rymlig väska för accessoarer och upphängning för träns.</t>
  </si>
  <si>
    <t>Invändig avdelare för individuellt skydd av stövlarna samt fack för ridhjälm och spö.</t>
  </si>
  <si>
    <t>Mycket rymlig ryktväska med avtorkningsbar insida och flera förvaringsmöjligheter.</t>
  </si>
  <si>
    <t>SH514901P</t>
  </si>
  <si>
    <t>SH514901C</t>
  </si>
  <si>
    <t>SH514901F</t>
  </si>
  <si>
    <t>SH514901XF</t>
  </si>
  <si>
    <t>SH514701P</t>
  </si>
  <si>
    <t>SH514701C</t>
  </si>
  <si>
    <t>SH514701F</t>
  </si>
  <si>
    <t>SH514701XF</t>
  </si>
  <si>
    <t>SH514703P</t>
  </si>
  <si>
    <t>SH514703C</t>
  </si>
  <si>
    <t>SH514703F</t>
  </si>
  <si>
    <t>SH514703XF</t>
  </si>
  <si>
    <t>SH515101P</t>
  </si>
  <si>
    <t>SH515101C</t>
  </si>
  <si>
    <t>SH515101F</t>
  </si>
  <si>
    <t>SH515101XF</t>
  </si>
  <si>
    <t>SH515103P</t>
  </si>
  <si>
    <t>SH515103C</t>
  </si>
  <si>
    <t>SH515103F</t>
  </si>
  <si>
    <t>SH515103XF</t>
  </si>
  <si>
    <t>SH515801P</t>
  </si>
  <si>
    <t>SH515801C</t>
  </si>
  <si>
    <t>SH515801F</t>
  </si>
  <si>
    <t>SH515801XF</t>
  </si>
  <si>
    <t>SH515803P</t>
  </si>
  <si>
    <t>SH515803C</t>
  </si>
  <si>
    <t>SH515803F</t>
  </si>
  <si>
    <t>SH515803XF</t>
  </si>
  <si>
    <t>SH515401P</t>
  </si>
  <si>
    <t>SH515401C</t>
  </si>
  <si>
    <t>SH515401F</t>
  </si>
  <si>
    <t>SH515401XF</t>
  </si>
  <si>
    <t>SH515403P</t>
  </si>
  <si>
    <t>SH515403C</t>
  </si>
  <si>
    <t>SH515403F</t>
  </si>
  <si>
    <t>SH515403XF</t>
  </si>
  <si>
    <t>SH516101P/C</t>
  </si>
  <si>
    <t>SH516101F/XF</t>
  </si>
  <si>
    <t>SH516103P/C</t>
  </si>
  <si>
    <t>SH516103F/XF</t>
  </si>
  <si>
    <t>SH513501C</t>
  </si>
  <si>
    <t>SH513501F</t>
  </si>
  <si>
    <t>SH513503C</t>
  </si>
  <si>
    <t>SH513503F</t>
  </si>
  <si>
    <t>SH515201F</t>
  </si>
  <si>
    <t>SH515201XF</t>
  </si>
  <si>
    <t>SH515203F</t>
  </si>
  <si>
    <t>SH515203XF</t>
  </si>
  <si>
    <t>SH505501P/C</t>
  </si>
  <si>
    <t>SH505501F</t>
  </si>
  <si>
    <t>SH505501XF</t>
  </si>
  <si>
    <t>SH505503P/C</t>
  </si>
  <si>
    <t>SH505503F</t>
  </si>
  <si>
    <t>SH505503XF</t>
  </si>
  <si>
    <t>SH501001P/C</t>
  </si>
  <si>
    <t>SH501003P/C</t>
  </si>
  <si>
    <t>SH503001F</t>
  </si>
  <si>
    <t>SH503003F</t>
  </si>
  <si>
    <t>SH503101XF</t>
  </si>
  <si>
    <t>SH503103XF</t>
  </si>
  <si>
    <t>SH505801P</t>
  </si>
  <si>
    <t>SH505801C</t>
  </si>
  <si>
    <t>SH505801F</t>
  </si>
  <si>
    <t>SH505803P</t>
  </si>
  <si>
    <t>SH505803C</t>
  </si>
  <si>
    <t>SH505803F</t>
  </si>
  <si>
    <t>SH505301P/C</t>
  </si>
  <si>
    <t>SH505301F</t>
  </si>
  <si>
    <t>SH505301XF</t>
  </si>
  <si>
    <t>SH505303P/C</t>
  </si>
  <si>
    <t>SH505303F</t>
  </si>
  <si>
    <t>SH505303XF</t>
  </si>
  <si>
    <t>SH501801F</t>
  </si>
  <si>
    <t>SH501803F</t>
  </si>
  <si>
    <t>SH506101P/C</t>
  </si>
  <si>
    <t>SH506101F</t>
  </si>
  <si>
    <t>SH506103P/C</t>
  </si>
  <si>
    <t>SH506103F</t>
  </si>
  <si>
    <t>LUSSO Elite Dressyrträns</t>
  </si>
  <si>
    <t>LUSSO Elite Träns</t>
  </si>
  <si>
    <t>LUSSO Elite Förbygel</t>
  </si>
  <si>
    <t>LUSSO Opus 180M Träns m Bred Nosgrimma</t>
  </si>
  <si>
    <t>LUSSO Opus 180M Träns m Vadderad Nosgrimma</t>
  </si>
  <si>
    <t>LUSSO Opus Soft Grip Tygel</t>
  </si>
  <si>
    <t>Velociti RAPIDA Brösta m Resår</t>
  </si>
  <si>
    <t>Velociti LUSSO Elite Pro Tygel</t>
  </si>
  <si>
    <t>Velociti GARA Pulse Grip Tygel</t>
  </si>
  <si>
    <t>Velociti GARA Soft Grip Gummitygel</t>
  </si>
  <si>
    <t>Velociti GARA Gummitygel</t>
  </si>
  <si>
    <t>Velociti GARA Grip Continental Tygel</t>
  </si>
  <si>
    <t>Velociti GARA Flätad Lädertygel</t>
  </si>
  <si>
    <t>Velociti GARA DresyrGummi/Lädertygel</t>
  </si>
  <si>
    <t>X-FULL</t>
  </si>
  <si>
    <t>Pony/Cob</t>
  </si>
  <si>
    <t>Full/X-Full</t>
  </si>
  <si>
    <t>FULL 274 cm/16mm</t>
  </si>
  <si>
    <t>X-FULL 310cm/16mm</t>
  </si>
  <si>
    <t>Pony/Cob 244cm/16mm</t>
  </si>
  <si>
    <t>Pony/Cob 244cm/13mm</t>
  </si>
  <si>
    <t>PONY 213 cm/13mm</t>
  </si>
  <si>
    <t>COB 244cm/13mm</t>
  </si>
  <si>
    <t>Dressyrträns som skapar en mer avslappnad och obehindrad känsla för hästen, där den bredare anläggningsytan minskar trycket på känsliga områden. Det justerbara nosbandet knäpps med en rullspänne och har en mjuk vadderad platta som skyddar mot nyp. Placeringen av nosremmen förhindrar att hästen undviker bettet samtidigt som den inte begränsar luftflödet genom näsan - vilket ger fri och naturlig andning. Anatomisk utformad nackrem med anpassad tryckavlastning. LUSSO-serien är tillverkat i exklusivt europeiskt läder. Mjukt och smidigt vid första användning.</t>
  </si>
  <si>
    <t>Träns med ett vadderat, rakt skuret nosband med avtagbar nosrem. Det justerbara nosbandet spänns med en rullspänne, och en mjuk skyddande paddning förhindrar obehag och nyp. Anatomisk utformad nackrem med anpassad tryckavlastning.</t>
  </si>
  <si>
    <t>Områdena vid manke, bog och bröst är klädda i mjukt, vadderat läder för extra komfort. Utrustningen är fullt justerbar på båda sidor av mankremmen, vid bogarna och vid alla fästpunkter. Snabbfästen gör att den enkelt kan sättas fast i sadelns D-ringar. Den har dessutom en avtagbar löpande martingal. Tillverkat i exklusivt europeiskt läder. Mjukt och smidigt vid första användning.</t>
  </si>
  <si>
    <t>Velociti LUSSO presenterar Opus – tillverkat i finaste europeiskt läder med handgjorda, klassiska sömmar för en elegant kollektion. Tränset med nosgrimma har en bred, upphöjd nosdel för smickrande utseende och hög komfort. Mjuk vaddering fördelar trycket jämnt och ger extra utrymme för bettet. Avtagbar snokrem. Ergonomiskt 180 Mono-huvudstycke ger jämn tryckfördelning och hög komfort. Tillverkat i vegetabiliskt garvat exklusivt europeiskt läder med rostfria beslag. Mjukt och smidigt vid första användning.</t>
  </si>
  <si>
    <t>Velociti LUSSO presenterar Opus – tillverkat i finaste europeiskt läder med klassiska handgjorda sömmar för en elegant helhet.</t>
  </si>
  <si>
    <t>Matchande Soft Grip gummityglar med vita sömmar som passar till Velociti Opus tränsen. Tygeln har ett mjukt gummigrepp med en non-stretch kärna. Ger ett effektivt men flexibelt grepp. Tillverkat i europeiskt läder.</t>
  </si>
  <si>
    <t>Matchande Soft Grip gummityglar med vita sömmar som passar till Velociti Opus tränsen. Tygeln har ett mjukt gummigrepp med en non-stretch kärna. Ger ett effektivt men flexibelt grepp. Tillverkat i exklusivt europeiskt läder. Mjuk och smidig tygel vid första användning.</t>
  </si>
  <si>
    <t>Velociti Lusso Elite Pro-tyglar med KRIS® ergonomiska gummigrepp ger ett smidigt, säkert grepp med låg profil och upphöjda stopp för ökad kontroll. Nylonkärna ger styrka utan att kännas stum. Tillverkade i exklusivt europeiskt vegetabiliskt garvat läder med rostfria beslag och Velociti-detaljer – fokus på komfort, precision och prestanda.</t>
  </si>
  <si>
    <t>Designade för att ge stabil kontakt mellan hand och tygel och förbättrad kommunikation med hästen. Smidiga KRIS® Magna gummigrepp med räfflade ytor på båda sidor ger bättre grepp för tumme och fingrar. Nylonkärna för extra styrka.</t>
  </si>
  <si>
    <t>Dessa tyglar har gummigrepp med tydliga noppor som ger mjukt men effektivt grepp. Rostfria beslag. Den enkla designen ger Velociti GARA-läder ett tidlöst utseende.</t>
  </si>
  <si>
    <t>Dessa tyglar med gummigrepp och noppor har en nylonkärna för extra styrka och ger ett mjukt, flexibelt grepp. Rostfria beslag. Enkel design ger Velociti GARA läder ett tidlöst utseende.</t>
  </si>
  <si>
    <t>Gummigrepp med upphöjda läderstopp ger bra grepp, och nylonkärna ger styrka utan att töja. Velociti GARA Continental-tyglar med noppor har klassisk design. Rostfria beslag.</t>
  </si>
  <si>
    <t>Traditionella lädertyglar med flätning och rostfria beslag. Enkel design ger Velociti GARA-läder ett tidlöst utseende.</t>
  </si>
  <si>
    <t>Genom att kombinera en mjuk yttersida i läder med ett fint gummigrepp med små noppor på insidan är dessa dressyrtyglar både eleganta och funktionella. Jämnt placerade läderstopp ger förbättrad kontroll på båda tyglarna. Beslag i rostfritt stål. Den stilrena designen ger läderarbetet från Velociti GARA en tidlös och hållbar attraktionskraft.</t>
  </si>
  <si>
    <t>SH5149</t>
  </si>
  <si>
    <t>SH5147</t>
  </si>
  <si>
    <t>SH5151</t>
  </si>
  <si>
    <t>SH5158</t>
  </si>
  <si>
    <t>SH5154</t>
  </si>
  <si>
    <t>SH5161</t>
  </si>
  <si>
    <t>SH5135</t>
  </si>
  <si>
    <t>SH5152</t>
  </si>
  <si>
    <t>SH5055</t>
  </si>
  <si>
    <t>SH5010</t>
  </si>
  <si>
    <t>SH5030</t>
  </si>
  <si>
    <t>SH5031</t>
  </si>
  <si>
    <t>SH5058</t>
  </si>
  <si>
    <t>SH5053</t>
  </si>
  <si>
    <t>SH5018</t>
  </si>
  <si>
    <t>SH5061</t>
  </si>
  <si>
    <t>5051771848457</t>
  </si>
  <si>
    <t>SH1109801110</t>
  </si>
  <si>
    <t>SH1109801115</t>
  </si>
  <si>
    <t>SH1109801120</t>
  </si>
  <si>
    <t>SH1109801125</t>
  </si>
  <si>
    <t>SH1109801130</t>
  </si>
  <si>
    <t>SH1109801135</t>
  </si>
  <si>
    <t>SH1109802110</t>
  </si>
  <si>
    <t>SH1109802115</t>
  </si>
  <si>
    <t>SH1109802120</t>
  </si>
  <si>
    <t>SH1109802125</t>
  </si>
  <si>
    <t>SH1109802130</t>
  </si>
  <si>
    <t>SH1109802135</t>
  </si>
  <si>
    <t>SH71401110</t>
  </si>
  <si>
    <t>SH71401115</t>
  </si>
  <si>
    <t>SH71401120</t>
  </si>
  <si>
    <t>SH71401125</t>
  </si>
  <si>
    <t>SH71401130</t>
  </si>
  <si>
    <t>SH71401135</t>
  </si>
  <si>
    <t>SH71402110</t>
  </si>
  <si>
    <t>SH71402115</t>
  </si>
  <si>
    <t>SH71402120</t>
  </si>
  <si>
    <t>SH71402125</t>
  </si>
  <si>
    <t>SH71402130</t>
  </si>
  <si>
    <t>SH71402135</t>
  </si>
  <si>
    <t>SH71501110</t>
  </si>
  <si>
    <t>SH71501115</t>
  </si>
  <si>
    <t>SH71501120</t>
  </si>
  <si>
    <t>SH71501125</t>
  </si>
  <si>
    <t>SH71501130</t>
  </si>
  <si>
    <t>SH71501135</t>
  </si>
  <si>
    <t>SH71502110</t>
  </si>
  <si>
    <t>SH71502115</t>
  </si>
  <si>
    <t>SH71502120</t>
  </si>
  <si>
    <t>SH71502125</t>
  </si>
  <si>
    <t>SH71502130</t>
  </si>
  <si>
    <t>SH71502135</t>
  </si>
  <si>
    <t>SH7160150</t>
  </si>
  <si>
    <t>SH7160155</t>
  </si>
  <si>
    <t>SH7160160</t>
  </si>
  <si>
    <t>SH7160165</t>
  </si>
  <si>
    <t>SH7160170</t>
  </si>
  <si>
    <t>SH7160175</t>
  </si>
  <si>
    <t>SH7170150</t>
  </si>
  <si>
    <t>SH7170155</t>
  </si>
  <si>
    <t>SH7170160</t>
  </si>
  <si>
    <t>SH7170165</t>
  </si>
  <si>
    <t>SH7170170</t>
  </si>
  <si>
    <t>SH7170175</t>
  </si>
  <si>
    <t>SH7170250</t>
  </si>
  <si>
    <t>SH7170255</t>
  </si>
  <si>
    <t>SH7170260</t>
  </si>
  <si>
    <t>SH7170265</t>
  </si>
  <si>
    <t>SH7170270</t>
  </si>
  <si>
    <t>SH7170275</t>
  </si>
  <si>
    <t>Velociti LUSSO Anatomisk Supafleece Sadelgjord</t>
  </si>
  <si>
    <t>Velociti LUSSO Anatomisk Sadelgjord med Elastik</t>
  </si>
  <si>
    <t>Velociti LUSSO Maglatta med Elastik</t>
  </si>
  <si>
    <t xml:space="preserve">Velociti LUSSO Dressyrgjord </t>
  </si>
  <si>
    <t>Velociti LUSSO Kort Hopplatta</t>
  </si>
  <si>
    <t>110 cm/44"</t>
  </si>
  <si>
    <t>115 cm/46"</t>
  </si>
  <si>
    <t>120 cm/48"</t>
  </si>
  <si>
    <t>125 cm/50"</t>
  </si>
  <si>
    <t>130 cm/52"</t>
  </si>
  <si>
    <t>135 cm/54"</t>
  </si>
  <si>
    <t>20"/50cm</t>
  </si>
  <si>
    <t>22"/55cm</t>
  </si>
  <si>
    <t>24"/60cm</t>
  </si>
  <si>
    <t>26"/65cm</t>
  </si>
  <si>
    <t>28"/70cm</t>
  </si>
  <si>
    <t>30"/75cm</t>
  </si>
  <si>
    <t>5051771792095</t>
  </si>
  <si>
    <t>5051771791302</t>
  </si>
  <si>
    <t>5051771791319</t>
  </si>
  <si>
    <t>5051771791326</t>
  </si>
  <si>
    <t>5051771791333</t>
  </si>
  <si>
    <t>5051771791340</t>
  </si>
  <si>
    <t>5051771910802</t>
  </si>
  <si>
    <t>5051771865720</t>
  </si>
  <si>
    <t>5051771865737</t>
  </si>
  <si>
    <t>5051771865744</t>
  </si>
  <si>
    <t>5051771865751</t>
  </si>
  <si>
    <t>5051771865768</t>
  </si>
  <si>
    <t>5051771910819</t>
  </si>
  <si>
    <t>5051771865782</t>
  </si>
  <si>
    <t>5051771865799</t>
  </si>
  <si>
    <t>5051771865805</t>
  </si>
  <si>
    <t>5051771865812</t>
  </si>
  <si>
    <t>5051771865829</t>
  </si>
  <si>
    <t>Velociti LUSSO Pro Series Luxe gjordar är designade för hög komfort och prestanda. Den anatomiska gjorden har ergonomisk form, SupaFleece-foder som minskar fukt och skav, och tryckavlastande vaddering för bättre rörelsefrihet. Slitstarkt, flexibelt läder, handsydda detaljer, rostfria beslag, dubbla spännen och miljövänligt vegetabiliskt garvat läder. SupaFleecefodret är avtagningsbart för att kunna tvättas.</t>
  </si>
  <si>
    <r>
      <t>Velociti Lusso Pro Series Luxe sadelgjordar är precisionstillverkade för komfort och prestanda. Anatomiska med ergonomisk passform, tryckavlastande vaddering och </t>
    </r>
    <r>
      <rPr>
        <b/>
        <sz val="11"/>
        <color rgb="FF333333"/>
        <rFont val="Calibri"/>
        <family val="2"/>
        <scheme val="minor"/>
      </rPr>
      <t>mjukt foder av kalvskinnsläder</t>
    </r>
    <r>
      <rPr>
        <sz val="11"/>
        <color rgb="FF333333"/>
        <rFont val="Calibri"/>
        <family val="2"/>
        <scheme val="minor"/>
      </rPr>
      <t> som skyddar hästens kropp. Slitstarkt läder med handsydda detaljer, rundade kanter motverkar skav. Utrustad med central karbinhake, rostfria beslag, dubbla spännen med rulle och tryckavlastande elastik. Tillverkad i exklusivt miljövänligt vegetabiliskt garvat läder. Europeiskt läder.</t>
    </r>
  </si>
  <si>
    <t>Velociti Lusso Pro Series Luxe magplatta är precisionstillverkad för hög komfort och prestanda. Den anatomiskt formade magplattan skyddar hästens undersida vid hoppning och ger en ergonomisk, naturlig passform. Mjukt innerfoder av kalvskinnsläder, tryckavlastande vaddering och rundade kanter ger ökad rörelsefrihet och minskar risken för skav.</t>
  </si>
  <si>
    <r>
      <t>Velociti Lusso Pro Series Luxe sadelgjordar är precisionstillverkade för komfort och prestanda. Anatomiska med ergonomisk passform, tryckavlastande vaddering och </t>
    </r>
    <r>
      <rPr>
        <b/>
        <sz val="11"/>
        <color rgb="FF333333"/>
        <rFont val="Calibri"/>
        <family val="2"/>
      </rPr>
      <t>mjukt foder av kalvskinnsläder</t>
    </r>
    <r>
      <rPr>
        <sz val="11"/>
        <color rgb="FF333333"/>
        <rFont val="Calibri"/>
        <family val="2"/>
      </rPr>
      <t> som skyddar hästens kropp. Slitstarkt läder med handsydda detaljer, rundade kanter motverkar skav. Utrustad med central karbinhake, rostfria beslag, dubbla spännen med rulle och tryckavlastande elastik. Tillverkad i exklusivt miljövänligt vegetabiliskt garvat läder. Europeiskt läder.</t>
    </r>
  </si>
  <si>
    <t>Velociti Lusso Pro Series Luxe magplatta är precisionstillverkad för hög komfort och prestanda. Den anatomiskt formade magplattan skyddar hästens undersida vid hoppning och ger en ergonomisk, naturlig passform. Mjukt innerfoder av kalvskinnsläder, tryckavlastande vaddering och rundade kanter ger ökad rörelsefrihet och minskar risken för skav. Kort modell.</t>
  </si>
  <si>
    <t>SH1198</t>
  </si>
  <si>
    <t>SH714</t>
  </si>
  <si>
    <t>SH715</t>
  </si>
  <si>
    <t>SH716</t>
  </si>
  <si>
    <t>SH717</t>
  </si>
  <si>
    <t>SH524601</t>
  </si>
  <si>
    <t>SH524602</t>
  </si>
  <si>
    <t>SH524608</t>
  </si>
  <si>
    <t>SH5246</t>
  </si>
  <si>
    <t>ARMA Supafleece Tygelskydd</t>
  </si>
  <si>
    <t>Natural</t>
  </si>
  <si>
    <t>Tygelskydd till känsliga individer i ljuvlig Supafleece.</t>
  </si>
  <si>
    <t>Q12001202</t>
  </si>
  <si>
    <t>Q38002811</t>
  </si>
  <si>
    <t>Q40004011</t>
  </si>
  <si>
    <t>Q42003511</t>
  </si>
  <si>
    <t>Q42003512</t>
  </si>
  <si>
    <t>Q42003513</t>
  </si>
  <si>
    <t>Q60003511</t>
  </si>
  <si>
    <t>Q60003512</t>
  </si>
  <si>
    <t>Q60003513</t>
  </si>
  <si>
    <t>Quick Knot Jewel 12 X XL Swarovski</t>
  </si>
  <si>
    <t>Quick Knot Braiding bag</t>
  </si>
  <si>
    <t>Quick Knot Wax stick 40 ml</t>
  </si>
  <si>
    <t xml:space="preserve">Quick Knot Deluxe </t>
  </si>
  <si>
    <t>Transparent</t>
  </si>
  <si>
    <t>40ml</t>
  </si>
  <si>
    <t>Standard</t>
  </si>
  <si>
    <r>
      <t>Quick Knot® Jewel</t>
    </r>
    <r>
      <rPr>
        <sz val="11"/>
        <color rgb="FF333333"/>
        <rFont val="Calibri"/>
        <family val="2"/>
        <scheme val="minor"/>
      </rPr>
      <t> ger en bländande, professionell finish till din hästs man med äkta Swarovski® Medley-kristaller – en perfekt kombination av precision för tävlingsbanan och elegant lyster. Utformad för användning med Quick Knot® Deluxe och är det perfekta sättet att lyfta din grooming inför speciella evenemang, fotograferingar eller uppvisningar där du vill sticka ut.</t>
    </r>
  </si>
  <si>
    <t>Organisera dina flätningssaker som ett proffs. Quick Knot® Deluxe Braiding Bag är designad för ryttare och grooms som värdesätter effektivitet, stil och bekvämlighet under tävlingsförberedelser och daglig grooming i stallgången.</t>
  </si>
  <si>
    <r>
      <t>Flätvax</t>
    </r>
    <r>
      <rPr>
        <sz val="11"/>
        <color rgb="FF333333"/>
        <rFont val="Calibri"/>
        <family val="2"/>
        <scheme val="minor"/>
      </rPr>
      <t> utvecklad av Quick Knot® för den kräsna ryttaren. Detta flätvax i stiftform ger pålitligt resultat både vid tävling och daglig skötsel. Den lätta men effektiva formulan fixerar flätor samtidigt som den vårdar och återfuktar manen för en naturlig glans. Enkel att använda, kladdfri och perfekt för snygga knoppar och flätor.</t>
    </r>
  </si>
  <si>
    <t>Med Quick Knot® Deluxe gör du perfekta knoppar på ponny eller häst på nolltid. Fläta manen, rulla upp flätan, sätt i nålen och vik änden – klart! Quick Knot® Deluxe Standard passar normala manar, medan Quick Knot® Deluxe XL rekommenderas för extra tjocka manar. De smarta manklämmorna ger bra grepp och ett professionellt resultat. Tack vare konstruktionen med tre piggar sitter de stadigt i manen. Tillverkade av plast och metall för lång hållbarhet och återanvändning. Quick Knot® är även lätt att ta bort – vik bara ut nålen och dra loss klämman ovanifrån. Sparar tid både vid f lätning och borttagning.</t>
  </si>
  <si>
    <t>Med Quick Knot® Deluxe gör du perfekta knoppar på ponny eller häst på nolltid. Fläta manen, rulla upp flätan, sätt i nålen och vik änden – klart! Quick Knot® Deluxe Standard passar normala manar, medan Quick Knot® Deluxe XL rekommenderas för extra tjocka manar. De smarta manklämmorna ger bra grepp och ett professionellt resultat. Tack vare konstruktionen med tre piggar sitter de stadigt i manen. Tillverkade av plast och metall för lång hållbarhet och återanvändning. Quick Knot® är även lätt att ta bort – vik bara ut nålen och dra loss klämman ovanifrån. Sparar tid både vid flätning och borttagning</t>
  </si>
  <si>
    <t>SH1096801C</t>
  </si>
  <si>
    <t>SH1096801F</t>
  </si>
  <si>
    <t>SH1096901C</t>
  </si>
  <si>
    <t>SH1096901F</t>
  </si>
  <si>
    <t>SH1120001C</t>
  </si>
  <si>
    <t>SH1120001F</t>
  </si>
  <si>
    <t>SH1120101C</t>
  </si>
  <si>
    <t>SH1120101F</t>
  </si>
  <si>
    <t>SH193309C</t>
  </si>
  <si>
    <t>SH193309F</t>
  </si>
  <si>
    <t>SH1047009SP</t>
  </si>
  <si>
    <t>SH1047009P</t>
  </si>
  <si>
    <t>SH1047009C</t>
  </si>
  <si>
    <t>SH1047009F</t>
  </si>
  <si>
    <t>SH1047009XF</t>
  </si>
  <si>
    <t>SH188909SP</t>
  </si>
  <si>
    <t>SH188909P</t>
  </si>
  <si>
    <t>SH188909C</t>
  </si>
  <si>
    <t>SH188909F</t>
  </si>
  <si>
    <t>SH188909XF</t>
  </si>
  <si>
    <t>SH194601</t>
  </si>
  <si>
    <t xml:space="preserve">NYHET </t>
  </si>
  <si>
    <t>ARMA Vortex Senskydd</t>
  </si>
  <si>
    <t>ARMA Vortex Kotskydd</t>
  </si>
  <si>
    <t>ARMA Carbon XC Fälttävlansskydd - Fram</t>
  </si>
  <si>
    <t>ARMA Carbon XC Fälttävlansskydd - Bak</t>
  </si>
  <si>
    <t>ARMA Carbon Dressyrskydd</t>
  </si>
  <si>
    <t>ARMA NX-AIR SupaFleece Benskydd</t>
  </si>
  <si>
    <t>ARMA NX-AIR Benskydd</t>
  </si>
  <si>
    <t>ARMA NX-MAX Knäskydd</t>
  </si>
  <si>
    <t>Small Pony/XS</t>
  </si>
  <si>
    <t>Pony/S</t>
  </si>
  <si>
    <t>Cob/M</t>
  </si>
  <si>
    <t>Full/L</t>
  </si>
  <si>
    <t>X-Full/XL</t>
  </si>
  <si>
    <r>
      <t>ARMA Vortex senskydd har en förstärkning av </t>
    </r>
    <r>
      <rPr>
        <b/>
        <sz val="11"/>
        <color rgb="FF333333"/>
        <rFont val="Calibri"/>
        <family val="2"/>
        <scheme val="minor"/>
      </rPr>
      <t>äkta kolfiber </t>
    </r>
    <r>
      <rPr>
        <sz val="11"/>
        <color rgb="FF333333"/>
        <rFont val="Calibri"/>
        <family val="2"/>
        <scheme val="minor"/>
      </rPr>
      <t>på insidan av bakre delen, vilket ger extra stadga och skydd mot slag från bakhovarna. Pro Bionic TPU Flexibel Utsida och de reptåliga kolfiberförstärkningarna absorberar effektivt energin från stötar och slag och återhämtar sig snabbt, vilket skyddar benen mot stötar, skrapmärken och slitage. Poron® Högdensitetsskum skyddar hästens mest utsatta områden genom att absorbera stötar och ge överlägsen dämpning och komfort. Air Cycle® Prene-Teknologi ger riktad ventilation som hjälper till att kyla och fräscha upp muskler och senor – för en lätt och luftig känsla även under intensiv träning. Keramiskt foder stimulerar mikrocirkulationen, vilket förlänger vitaliteten och underlättar återhämtning.</t>
    </r>
  </si>
  <si>
    <t>Kotledsskydden har en förstärkning av äkta kolfiber på insidans skydd, vilket ger extra stadga och skydd mot stötar. Pro Bionic TPU Flexibel Utsida och de reptåliga kolfiberförstärkningarna absorberar effektivt energin från stötar och slag och återhämtar sig snabbt, vilket skyddar benen mot stötar, skrapmärken och slitage. Poron® Högdensitetsskum skyddar hästens mest utsatta områden genom att absorbera stötar och ge överlägsen dämpning och komfort. Air Cycle® Prene-Teknologi ger riktad ventilation som hjälper till att kyla och fräscha upp muskler och senor – för en lätt och luftig känsla även under intensiv träning. Keramiskt foder stimulerar mikrocirkulationen, vilket förlänger vitaliteten och underlättar återhämtning.</t>
  </si>
  <si>
    <t>360 graders lättviktsskydd till fälttävlan för frambenen. Förlängd höjd skyddar benen mot slag- och strykskador från det motsatta hoven. Breda, justerbara remmar med elastiska partier fördelar trycket jämnt och ger en säker passform.</t>
  </si>
  <si>
    <t>361 graders lättviktsskydd till fälttävlan för frambenen. Förlängd höjd skyddar benen mot slag- och strykskador från det motsatta hoven. Breda, justerbara remmar med elastiska partier fördelar trycket jämnt och ger en säker passform.</t>
  </si>
  <si>
    <t>360 graders lättviktsskydd till fälttävlan för bakbenen. Förlängd höjd skyddar benen mot slag- och strykskador från det motsatta hoven. Breda, justerbara remmar med elastiska partier fördelar trycket jämnt och ger en säker passform.</t>
  </si>
  <si>
    <t>361 graders lättviktsskydd till fälttävlan för bakbenen. Förlängd höjd skyddar benen mot slag- och strykskador från det motsatta hoven. Breda, justerbara remmar med elastiska partier fördelar trycket jämnt och ger en säker passform.</t>
  </si>
  <si>
    <t>Lättviktiga och luftgenomsläppliga träningsskydd för frambenen.</t>
  </si>
  <si>
    <t>Lätta och ventilerande benskydd med en öppen och luftig struktur som nästan ger en viktlös känsla. Perfekt för varma träningspass, träning eller tävling. Det 3D-meshade materialet främjar luftflöde när hästen rör sig, vilket håller benen svala och torra. Stötdämpande och kompressionsresistent support skyddar mot slag och stötar, medan SupaFleece detaljer ger en polerad och snygg finish utan att kompromissa med luftflödet. ARMA stötresistenta strykkappor skyddar insidan av benet mot skador. Tidigare kallad Air Motion SupaFleece Benskyd</t>
  </si>
  <si>
    <t>Lätta och ventilerande benskydd med en öppen och luftig struktur som nästan ger en viktlös känsla. Perfekt för varma träningspass, träning eller tävling. Det 3D-meshade materialet främjar luftflöde när hästen rör sig, vilket håller benen svala och torra. Stötdämpande och kompressionsresistent support skyddar mot slag och stötar. ARMA stötresistenta strykkappor skyddar insidan av benet mot skador. Tidigare kallar ARMA Air Motion Benskydd</t>
  </si>
  <si>
    <t>Skydden ger effektivt försvar för hästens knäparti. Det slitstarka ARMA FlexShield-ytterskalet tillsammans med ett stötdämpande neoprenlager skyddar den beniga knäzonen mot slag och fall. Fästs med justerbara webbremsor med touch close-fästen ovanför och nedanför knäet för säker passform. Utrustade med stötdämpande konstruktion, mjukt friktionsfritt foder och snabb passform för praktisk användning och hög komfort.</t>
  </si>
  <si>
    <t>SH10968</t>
  </si>
  <si>
    <t>SH10969</t>
  </si>
  <si>
    <t>SH11200</t>
  </si>
  <si>
    <t>SH11201</t>
  </si>
  <si>
    <t>SH1933</t>
  </si>
  <si>
    <t>SH1946</t>
  </si>
  <si>
    <t>SH1088001S</t>
  </si>
  <si>
    <t>SH1088001L</t>
  </si>
  <si>
    <t>SH1087901S</t>
  </si>
  <si>
    <t>SH1087901L</t>
  </si>
  <si>
    <t>SH1087801S</t>
  </si>
  <si>
    <t>SH1087801L</t>
  </si>
  <si>
    <t>SH1120317</t>
  </si>
  <si>
    <t>SH1120217</t>
  </si>
  <si>
    <t>Small /61 x 51 x 20cm</t>
  </si>
  <si>
    <t>Large /71 x 56 x 30cm</t>
  </si>
  <si>
    <t>Small /61 x 76cm</t>
  </si>
  <si>
    <t>Large /76 x 94cm</t>
  </si>
  <si>
    <t>Small /66 x 76cm</t>
  </si>
  <si>
    <t>Large /84 x 84cm</t>
  </si>
  <si>
    <t>80cm x 40cm</t>
  </si>
  <si>
    <t>80cm x 100cm</t>
  </si>
  <si>
    <t>SH1121001S</t>
  </si>
  <si>
    <t>SH1121001L</t>
  </si>
  <si>
    <t>FreeGraze Deluxe Hönät</t>
  </si>
  <si>
    <t>FreeGraze Deluxe Web Höpåse</t>
  </si>
  <si>
    <t>FreeGraze Deluxe Web Hönät</t>
  </si>
  <si>
    <t>FreeGraze Slow Feed</t>
  </si>
  <si>
    <t>FreeGraze PVC Höpåse</t>
  </si>
  <si>
    <t>FreeGraze PVC Hökudde</t>
  </si>
  <si>
    <t>Frontutfodrat hönät i slitstarkt webbnät med små maskor, vävd baksida för bättre hygien mot vägg. Toppöppning med enkel påfyllning. Flera upphängningsalternativ beroende på plats och utrymme. Levereras med 2 justerbara upphängningsremmar med clips. Rutstorlek: 5 cm.</t>
  </si>
  <si>
    <t>Dubbelsidigt slitstarkt webbnät med små maskor. Toppstängd design. Flera upphängningsalternativ beroende på plats och utrymme. Levereras med 2 justerbara upphängningsremmar med clips.</t>
  </si>
  <si>
    <t>Den här höpåsen i PVC-belagt yttermaterial kan hängas inomhus eller utomhus mot en vägg eller ett staket, eller hängas fritt för att förlänga ättiden ytterligare. De jämnt fördelade hålen ger ett långsammare och mer naturligt ättempo, vilket minskar spill och stödjer en god matsmältning. Den är lätt att fylla tack vare toppöppningen med dragsnöre. En rostfri ring ger flera upphängningsalternativ. Håstorlek: 7,5cm. Kapacitet: ca 6kg.</t>
  </si>
  <si>
    <t>Hökudde i slitstark PVC-belagt yttermaterial. Kan användas på marken för att efterlikna ett mer naturligt betesbeteende, eller hängas upp mot en boxvägg eller ett paddockstaket. De jämnt fördelade hålen ger ett långsammare och mer naturligt ättempo, vilket minskar spill och stödjer en god matsmältning. Toppöppning med lättfylld design.Dragkedjestängning som säkrar höet i kudden. Rostfria ringar ger flera upphängningsalternativ beroende på plats och utrymme. Levereras med upphängningsrem. Hålstorlek: 7,5cm. Kapacitet: ca 6kg.</t>
  </si>
  <si>
    <t>Dubbelsidigt, slitstarkt knutet nät i snörmaterial med små maskor och förstärkta fållkanter av slitstarkt band. Toppöppning med enkel påfyllning. Flera upphängningsalternativ beroende på plats och utrymme. Levereras med 2 justerbara upphängningsremmar med clips. Rutstorlek: 5 cm.</t>
  </si>
  <si>
    <t>Small /61 x 79cm</t>
  </si>
  <si>
    <t>Large /81 x 81cm</t>
  </si>
  <si>
    <t>SH11210</t>
  </si>
  <si>
    <t>SH10880</t>
  </si>
  <si>
    <t>SH10879</t>
  </si>
  <si>
    <t>SH10878</t>
  </si>
  <si>
    <t>Utgående under 2026</t>
  </si>
  <si>
    <t>2026-Version 1</t>
  </si>
  <si>
    <r>
      <t>Gäller fr.o.m. 2026-04-01 – tillsvidare.</t>
    </r>
    <r>
      <rPr>
        <sz val="16"/>
        <color rgb="FF000000"/>
        <rFont val="Verdana"/>
        <family val="2"/>
      </rPr>
      <t xml:space="preserve"> </t>
    </r>
  </si>
  <si>
    <t>625g</t>
  </si>
  <si>
    <t>12x625g</t>
  </si>
  <si>
    <t xml:space="preserve">NYHET, ny färg </t>
  </si>
  <si>
    <t>Uppdatering av SH6653OF</t>
  </si>
  <si>
    <t>Uppdatering av SH6670</t>
  </si>
  <si>
    <t>Uppdatering av SH6671</t>
  </si>
  <si>
    <t>Uppdatering av SH6674</t>
  </si>
  <si>
    <t>Uppdatering av SH666168</t>
  </si>
  <si>
    <t>Utgående under 2027</t>
  </si>
  <si>
    <t>Utgående under 2028</t>
  </si>
  <si>
    <t>Utgående under 2029</t>
  </si>
  <si>
    <t>Utgående under 2030</t>
  </si>
  <si>
    <t>Utgående under 2031</t>
  </si>
  <si>
    <t>Utgående under 2032</t>
  </si>
  <si>
    <t>Utgående under 2033</t>
  </si>
  <si>
    <t>Utgående under 2034</t>
  </si>
  <si>
    <t>Utgående under 2035</t>
  </si>
  <si>
    <t>Utgående under 2036</t>
  </si>
  <si>
    <t>Utgående under 2037</t>
  </si>
  <si>
    <t>Utgår, ersätts av Liver Support</t>
  </si>
  <si>
    <t>Storlek har utgått</t>
  </si>
  <si>
    <t>Nytt pris</t>
  </si>
  <si>
    <t>Leverings- og fraktbetingelser NORGE</t>
  </si>
  <si>
    <r>
      <t xml:space="preserve">Gäller </t>
    </r>
    <r>
      <rPr>
        <b/>
        <sz val="14"/>
        <color rgb="FF000000"/>
        <rFont val="Verdana"/>
        <family val="2"/>
      </rPr>
      <t xml:space="preserve">20260316 og inntil videre. </t>
    </r>
  </si>
  <si>
    <t>Alla summor anges i SEK nedan</t>
  </si>
  <si>
    <t>Min order: 2000:-</t>
  </si>
  <si>
    <t xml:space="preserve">OBS! RyttarCompaniet betalar Importtull samt Tullstat nr.  </t>
  </si>
  <si>
    <t>Postkod &gt;7000</t>
  </si>
  <si>
    <r>
      <t>1 pakke.</t>
    </r>
    <r>
      <rPr>
        <sz val="12"/>
        <color rgb="FF000000"/>
        <rFont val="Verdana"/>
        <family val="2"/>
      </rPr>
      <t xml:space="preserve">  </t>
    </r>
  </si>
  <si>
    <t>0-13kg: 395:-</t>
  </si>
  <si>
    <t>2-4 pakke max 13kg/pakke</t>
  </si>
  <si>
    <t>0-52kg: 1100:-</t>
  </si>
  <si>
    <t>&gt; 52kg: faktisk fraktkostnad (Vi oppgir dette i ordrebekreftelsen.)</t>
  </si>
  <si>
    <t>Postkod &lt;7000</t>
  </si>
  <si>
    <t>0-13kg: 595.-</t>
  </si>
  <si>
    <t>0-52kg: 2100:-</t>
  </si>
  <si>
    <t>&gt; 52kg: faktisk fraktkostnad. (Vi oppgir dette i ordrebekreftelsen).</t>
  </si>
  <si>
    <t>Leveranser med en ordreverdi over 20.000 SEK sendes fraktfritt.</t>
  </si>
  <si>
    <t>Stycke gods/skrymmande paket: verklig frakt:</t>
  </si>
  <si>
    <t>Restorder debiteras frakt</t>
  </si>
  <si>
    <t>Reklamasjoner /retur</t>
  </si>
  <si>
    <t>Reklamasjoner på levering (f.eks. feillevert produkt/antall) skal meldes innen 8 dager etter at varene er mottatt).</t>
  </si>
  <si>
    <r>
      <t>Fakturerte leverte varer eies av RyttarCompaniet inntil fakturaen er betalt i sin helhet.</t>
    </r>
    <r>
      <rPr>
        <sz val="8.5"/>
        <color rgb="FF000000"/>
        <rFont val="Verdana"/>
        <family val="2"/>
      </rPr>
      <t> </t>
    </r>
  </si>
  <si>
    <t xml:space="preserve">NAF Everyday Basics </t>
  </si>
  <si>
    <t>NAF0012RF</t>
  </si>
  <si>
    <t>NAF Gurkmeja / Tumeric Plus</t>
  </si>
  <si>
    <t>NAF0121RF</t>
  </si>
  <si>
    <t>NAF Mariatistel / Milk Thistle Powder</t>
  </si>
  <si>
    <t>NAF0131RF</t>
  </si>
  <si>
    <t>NAF Loppfröskal / Psyllium Husk Powder</t>
  </si>
  <si>
    <t>NAF0171RF</t>
  </si>
  <si>
    <t xml:space="preserve">NAF Munkpeppar / Vitex Agnus Castus Powder </t>
  </si>
  <si>
    <t>NAF911RF</t>
  </si>
  <si>
    <t xml:space="preserve">NAF Vitlök / Garlic Granules </t>
  </si>
  <si>
    <t>NAF913RF</t>
  </si>
  <si>
    <t>NAF Alger / Seaweed</t>
  </si>
  <si>
    <t>2Kg</t>
  </si>
  <si>
    <t>1Kg</t>
  </si>
  <si>
    <t>3Kg</t>
  </si>
  <si>
    <t>Samma som ovan "Sea weed Refill"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</si>
</sst>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k_r_-;\-* #,##0.00\ _k_r_-;_-* &quot;-&quot;??\ _k_r_-;_-@_-"/>
    <numFmt numFmtId="165" formatCode="0.000"/>
    <numFmt numFmtId="166" formatCode="&quot;£&quot;#,##0.00"/>
    <numFmt numFmtId="167" formatCode="000000000000"/>
    <numFmt numFmtId="168" formatCode="[$€-2]\ #,##0.00"/>
    <numFmt numFmtId="169" formatCode="0.0000"/>
    <numFmt numFmtId="170" formatCode="#,##0.000"/>
    <numFmt numFmtId="171" formatCode="0.0"/>
  </numFmts>
  <fonts count="8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i/>
      <u/>
      <sz val="12"/>
      <name val="Calibri"/>
      <family val="2"/>
    </font>
    <font>
      <b/>
      <sz val="12"/>
      <name val="Calibri"/>
      <family val="2"/>
    </font>
    <font>
      <b/>
      <sz val="12"/>
      <color indexed="8"/>
      <name val="Calibri"/>
      <family val="2"/>
    </font>
    <font>
      <b/>
      <i/>
      <sz val="14"/>
      <name val="Calibri"/>
      <family val="2"/>
    </font>
    <font>
      <sz val="10"/>
      <color rgb="FF000000"/>
      <name val="Arial"/>
      <family val="2"/>
    </font>
    <font>
      <sz val="10"/>
      <name val="Arial"/>
      <family val="2"/>
    </font>
    <font>
      <sz val="11"/>
      <name val="Calibri"/>
      <family val="2"/>
    </font>
    <font>
      <sz val="11"/>
      <color theme="9" tint="-0.249977111117893"/>
      <name val="Calibri"/>
      <family val="2"/>
      <scheme val="minor"/>
    </font>
    <font>
      <sz val="11"/>
      <color rgb="FF000000"/>
      <name val="Arial"/>
      <family val="2"/>
    </font>
    <font>
      <sz val="12"/>
      <color indexed="8"/>
      <name val="Calibri"/>
      <family val="2"/>
    </font>
    <font>
      <sz val="12"/>
      <name val="Arial"/>
      <family val="2"/>
    </font>
    <font>
      <b/>
      <sz val="11"/>
      <name val="Calibri"/>
      <family val="2"/>
    </font>
    <font>
      <b/>
      <sz val="11"/>
      <name val="Calibri"/>
      <family val="2"/>
      <scheme val="minor"/>
    </font>
    <font>
      <b/>
      <i/>
      <sz val="11"/>
      <color theme="1"/>
      <name val="Calibri"/>
      <family val="2"/>
      <scheme val="minor"/>
    </font>
    <font>
      <b/>
      <i/>
      <sz val="14"/>
      <color theme="1"/>
      <name val="Calibri"/>
      <family val="2"/>
      <scheme val="minor"/>
    </font>
    <font>
      <sz val="11"/>
      <color theme="9"/>
      <name val="Calibri"/>
      <family val="2"/>
      <scheme val="minor"/>
    </font>
    <font>
      <sz val="11"/>
      <color rgb="FF000000"/>
      <name val="Calibri"/>
      <family val="2"/>
      <scheme val="minor"/>
    </font>
    <font>
      <b/>
      <sz val="20"/>
      <color rgb="FF000000"/>
      <name val="Verdana"/>
      <family val="2"/>
    </font>
    <font>
      <b/>
      <sz val="12"/>
      <color rgb="FF000000"/>
      <name val="Verdana"/>
      <family val="2"/>
    </font>
    <font>
      <sz val="12"/>
      <color rgb="FF000000"/>
      <name val="Verdana"/>
      <family val="2"/>
    </font>
    <font>
      <sz val="11"/>
      <color rgb="FF00B050"/>
      <name val="Calibri"/>
      <family val="2"/>
      <scheme val="minor"/>
    </font>
    <font>
      <sz val="10"/>
      <color rgb="FF000000"/>
      <name val="Arial"/>
      <family val="2"/>
    </font>
    <font>
      <sz val="11"/>
      <color rgb="FF00B0F0"/>
      <name val="Calibri"/>
      <family val="2"/>
      <scheme val="minor"/>
    </font>
    <font>
      <sz val="11"/>
      <color rgb="FF7030A0"/>
      <name val="Calibri"/>
      <family val="2"/>
      <scheme val="minor"/>
    </font>
    <font>
      <sz val="10"/>
      <color rgb="FF000000"/>
      <name val="Arial"/>
      <family val="2"/>
    </font>
    <font>
      <sz val="10"/>
      <color rgb="FF000000"/>
      <name val="Arial"/>
      <family val="2"/>
    </font>
    <font>
      <sz val="12"/>
      <color rgb="FFFF0000"/>
      <name val="Calibri"/>
      <family val="2"/>
    </font>
    <font>
      <b/>
      <sz val="12"/>
      <color rgb="FFFF0000"/>
      <name val="Calibri"/>
      <family val="2"/>
    </font>
    <font>
      <sz val="11"/>
      <color rgb="FFFF0000"/>
      <name val="Calibri"/>
      <family val="2"/>
    </font>
    <font>
      <sz val="8"/>
      <name val="Calibri"/>
      <family val="2"/>
      <scheme val="minor"/>
    </font>
    <font>
      <u/>
      <sz val="11"/>
      <color theme="10"/>
      <name val="Calibri"/>
      <family val="2"/>
      <scheme val="minor"/>
    </font>
    <font>
      <sz val="10"/>
      <color rgb="FF000000"/>
      <name val="Arial"/>
      <family val="2"/>
    </font>
    <font>
      <sz val="11"/>
      <color rgb="FF333333"/>
      <name val="Calibri"/>
      <family val="2"/>
      <scheme val="minor"/>
    </font>
    <font>
      <sz val="11"/>
      <color theme="5" tint="-0.249977111117893"/>
      <name val="Calibri"/>
      <family val="2"/>
      <scheme val="minor"/>
    </font>
    <font>
      <b/>
      <sz val="11"/>
      <color rgb="FFFF0000"/>
      <name val="Calibri"/>
      <family val="2"/>
      <scheme val="minor"/>
    </font>
    <font>
      <sz val="10"/>
      <name val="Calibri"/>
      <family val="2"/>
      <scheme val="minor"/>
    </font>
    <font>
      <sz val="10"/>
      <color theme="1"/>
      <name val="Arial"/>
      <family val="2"/>
    </font>
    <font>
      <sz val="10"/>
      <color rgb="FFFF0000"/>
      <name val="Arial"/>
      <family val="2"/>
    </font>
    <font>
      <b/>
      <sz val="18"/>
      <color theme="1"/>
      <name val="Calibri"/>
      <family val="2"/>
      <scheme val="minor"/>
    </font>
    <font>
      <sz val="11"/>
      <color theme="1"/>
      <name val="Calibri"/>
      <family val="2"/>
    </font>
    <font>
      <sz val="11"/>
      <color rgb="FF212121"/>
      <name val="Calibri"/>
      <family val="2"/>
      <scheme val="minor"/>
    </font>
    <font>
      <sz val="10.5"/>
      <color rgb="FF000000"/>
      <name val="Arial"/>
      <family val="2"/>
    </font>
    <font>
      <sz val="12"/>
      <color theme="1"/>
      <name val="Calibri"/>
      <family val="2"/>
      <scheme val="minor"/>
    </font>
    <font>
      <sz val="11"/>
      <color rgb="FF000000"/>
      <name val="Verdana"/>
      <family val="2"/>
    </font>
    <font>
      <sz val="16"/>
      <color rgb="FF000000"/>
      <name val="Verdana"/>
      <family val="2"/>
    </font>
    <font>
      <b/>
      <sz val="11"/>
      <color rgb="FF000000"/>
      <name val="Verdana"/>
      <family val="2"/>
    </font>
    <font>
      <sz val="11"/>
      <color rgb="FF9C0006"/>
      <name val="Calibri"/>
      <family val="2"/>
      <scheme val="minor"/>
    </font>
    <font>
      <b/>
      <sz val="12"/>
      <color theme="1"/>
      <name val="Calibri"/>
      <family val="2"/>
      <scheme val="minor"/>
    </font>
    <font>
      <u/>
      <sz val="11"/>
      <name val="Calibri"/>
      <family val="2"/>
      <scheme val="minor"/>
    </font>
    <font>
      <sz val="12"/>
      <color theme="1"/>
      <name val="Calibri"/>
      <family val="2"/>
    </font>
    <font>
      <sz val="12"/>
      <name val="Calibri"/>
      <family val="2"/>
      <scheme val="minor"/>
    </font>
    <font>
      <sz val="11"/>
      <name val="Arial"/>
      <family val="2"/>
    </font>
    <font>
      <b/>
      <sz val="11"/>
      <name val="Arial"/>
      <family val="2"/>
    </font>
    <font>
      <sz val="11"/>
      <color theme="1"/>
      <name val="Aptos"/>
      <family val="2"/>
    </font>
    <font>
      <b/>
      <sz val="11"/>
      <color theme="1"/>
      <name val="Aptos"/>
      <family val="2"/>
    </font>
    <font>
      <sz val="11"/>
      <name val="Aptos"/>
      <family val="2"/>
    </font>
    <font>
      <sz val="9"/>
      <color rgb="FF333333"/>
      <name val="Arial"/>
      <family val="2"/>
    </font>
    <font>
      <sz val="11"/>
      <color indexed="8"/>
      <name val="Calibri"/>
      <family val="2"/>
      <scheme val="minor"/>
    </font>
    <font>
      <b/>
      <sz val="12"/>
      <color rgb="FFFF0000"/>
      <name val="Calibri"/>
      <family val="2"/>
      <scheme val="minor"/>
    </font>
    <font>
      <sz val="11"/>
      <color rgb="FF333333"/>
      <name val="Aptos"/>
      <family val="2"/>
    </font>
    <font>
      <sz val="10"/>
      <color rgb="FF000000"/>
      <name val="Arial"/>
      <family val="2"/>
    </font>
    <font>
      <sz val="11"/>
      <color rgb="FF333333"/>
      <name val="Calibri"/>
      <family val="2"/>
    </font>
    <font>
      <sz val="10"/>
      <color rgb="FF333333"/>
      <name val="Arial"/>
      <family val="2"/>
    </font>
    <font>
      <sz val="12"/>
      <color rgb="FF333333"/>
      <name val="Arial"/>
      <family val="2"/>
    </font>
    <font>
      <sz val="10"/>
      <color rgb="FF000000"/>
      <name val="Arial"/>
      <family val="2"/>
    </font>
    <font>
      <sz val="11"/>
      <color theme="1"/>
      <name val="Calibri"/>
      <family val="2"/>
      <charset val="204"/>
      <scheme val="minor"/>
    </font>
    <font>
      <sz val="11"/>
      <color rgb="FF000000"/>
      <name val="Calibri"/>
      <family val="2"/>
      <charset val="204"/>
      <scheme val="minor"/>
    </font>
    <font>
      <b/>
      <sz val="11"/>
      <color rgb="FF333333"/>
      <name val="Calibri"/>
      <family val="2"/>
      <scheme val="minor"/>
    </font>
    <font>
      <b/>
      <sz val="11"/>
      <color rgb="FF333333"/>
      <name val="Calibri"/>
      <family val="2"/>
    </font>
    <font>
      <sz val="11"/>
      <color rgb="FF333333"/>
      <name val="Calid"/>
    </font>
    <font>
      <b/>
      <sz val="16"/>
      <color rgb="FF000000"/>
      <name val="Verdana"/>
      <family val="2"/>
    </font>
    <font>
      <sz val="8.5"/>
      <color rgb="FF000000"/>
      <name val="Verdana"/>
      <family val="2"/>
    </font>
    <font>
      <sz val="14"/>
      <color rgb="FF000000"/>
      <name val="Verdana"/>
      <family val="2"/>
    </font>
    <font>
      <b/>
      <sz val="14"/>
      <color rgb="FF000000"/>
      <name val="Verdana"/>
      <family val="2"/>
    </font>
    <font>
      <b/>
      <u/>
      <sz val="12"/>
      <color rgb="FF000000"/>
      <name val="Verdana"/>
      <family val="2"/>
    </font>
  </fonts>
  <fills count="1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FFFF"/>
        <bgColor rgb="FFFFFFFF"/>
      </patternFill>
    </fill>
    <fill>
      <patternFill patternType="solid">
        <fgColor rgb="FFFFC7CE"/>
      </patternFill>
    </fill>
    <fill>
      <patternFill patternType="solid">
        <fgColor theme="9" tint="0.59999389629810485"/>
        <bgColor indexed="64"/>
      </patternFill>
    </fill>
    <fill>
      <patternFill patternType="solid">
        <fgColor theme="7"/>
        <bgColor indexed="64"/>
      </patternFill>
    </fill>
    <fill>
      <patternFill patternType="solid">
        <fgColor rgb="FFFF0000"/>
        <bgColor indexed="64"/>
      </patternFill>
    </fill>
    <fill>
      <patternFill patternType="solid">
        <fgColor rgb="FFF8F4EF"/>
        <bgColor indexed="64"/>
      </patternFill>
    </fill>
    <fill>
      <patternFill patternType="solid">
        <fgColor rgb="FFFFFFFF"/>
        <bgColor indexed="64"/>
      </patternFill>
    </fill>
  </fills>
  <borders count="16">
    <border>
      <left/>
      <right/>
      <top/>
      <bottom/>
      <diagonal/>
    </border>
    <border>
      <left/>
      <right/>
      <top/>
      <bottom style="medium">
        <color rgb="FF00B0F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DDDDDD"/>
      </left>
      <right style="thin">
        <color rgb="FFDDDDDD"/>
      </right>
      <top style="thin">
        <color rgb="FFDDDDDD"/>
      </top>
      <bottom style="thin">
        <color rgb="FFDDDDDD"/>
      </bottom>
      <diagonal/>
    </border>
    <border>
      <left/>
      <right style="thin">
        <color rgb="FF00B0F0"/>
      </right>
      <top/>
      <bottom/>
      <diagonal/>
    </border>
    <border>
      <left style="thin">
        <color rgb="FFDDDDDD"/>
      </left>
      <right style="thin">
        <color rgb="FFDDDDDD"/>
      </right>
      <top style="thin">
        <color rgb="FFDDDDDD"/>
      </top>
      <bottom/>
      <diagonal/>
    </border>
    <border>
      <left style="mediumDashed">
        <color rgb="FFDED1C7"/>
      </left>
      <right style="mediumDashed">
        <color rgb="FFDED1C7"/>
      </right>
      <top style="mediumDashed">
        <color rgb="FFDED1C7"/>
      </top>
      <bottom style="mediumDashed">
        <color rgb="FFDED1C7"/>
      </bottom>
      <diagonal/>
    </border>
    <border>
      <left style="mediumDashed">
        <color rgb="FFDED1C7"/>
      </left>
      <right/>
      <top style="mediumDashed">
        <color rgb="FFDED1C7"/>
      </top>
      <bottom style="mediumDashed">
        <color rgb="FFDED1C7"/>
      </bottom>
      <diagonal/>
    </border>
  </borders>
  <cellStyleXfs count="55">
    <xf numFmtId="0" fontId="0" fillId="0" borderId="0"/>
    <xf numFmtId="0" fontId="1" fillId="0" borderId="0"/>
    <xf numFmtId="0" fontId="16" fillId="0" borderId="0"/>
    <xf numFmtId="0" fontId="27" fillId="0" borderId="0"/>
    <xf numFmtId="0" fontId="10" fillId="0" borderId="0"/>
    <xf numFmtId="164" fontId="1" fillId="0" borderId="0" applyFont="0" applyFill="0" applyBorder="0" applyAlignment="0" applyProtection="0"/>
    <xf numFmtId="0" fontId="30" fillId="0" borderId="0"/>
    <xf numFmtId="0" fontId="31" fillId="0" borderId="0"/>
    <xf numFmtId="0" fontId="36" fillId="0" borderId="0" applyNumberFormat="0" applyFill="0" applyBorder="0" applyAlignment="0" applyProtection="0"/>
    <xf numFmtId="0" fontId="37" fillId="0" borderId="0"/>
    <xf numFmtId="9" fontId="1" fillId="0" borderId="0" applyFont="0" applyFill="0" applyBorder="0" applyAlignment="0" applyProtection="0"/>
    <xf numFmtId="0" fontId="52" fillId="9" borderId="0" applyNumberFormat="0" applyBorder="0" applyAlignment="0" applyProtection="0"/>
    <xf numFmtId="0" fontId="48" fillId="0" borderId="0"/>
    <xf numFmtId="0" fontId="63" fillId="0" borderId="0"/>
    <xf numFmtId="0" fontId="66" fillId="0" borderId="0"/>
    <xf numFmtId="0" fontId="70" fillId="0" borderId="0"/>
    <xf numFmtId="0" fontId="7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426">
    <xf numFmtId="0" fontId="0" fillId="0" borderId="0" xfId="0"/>
    <xf numFmtId="0" fontId="4" fillId="0" borderId="0" xfId="0" applyFont="1"/>
    <xf numFmtId="20" fontId="0" fillId="0" borderId="0" xfId="0" applyNumberFormat="1"/>
    <xf numFmtId="0" fontId="5" fillId="0" borderId="0" xfId="0" applyFont="1"/>
    <xf numFmtId="0" fontId="7" fillId="0" borderId="1" xfId="0" applyFont="1" applyBorder="1"/>
    <xf numFmtId="0" fontId="9" fillId="0" borderId="0" xfId="0" applyFont="1"/>
    <xf numFmtId="0" fontId="4" fillId="0" borderId="0" xfId="0" applyFont="1" applyAlignment="1">
      <alignment horizontal="left"/>
    </xf>
    <xf numFmtId="1" fontId="7" fillId="0" borderId="0" xfId="0" applyNumberFormat="1" applyFont="1" applyAlignment="1">
      <alignment horizontal="left"/>
    </xf>
    <xf numFmtId="1" fontId="0" fillId="0" borderId="0" xfId="0" applyNumberFormat="1"/>
    <xf numFmtId="1" fontId="11" fillId="0" borderId="0" xfId="1" applyNumberFormat="1" applyFont="1" applyAlignment="1">
      <alignment horizontal="left"/>
    </xf>
    <xf numFmtId="0" fontId="14" fillId="0" borderId="0" xfId="0" applyFont="1"/>
    <xf numFmtId="0" fontId="15" fillId="0" borderId="0" xfId="0" applyFont="1"/>
    <xf numFmtId="0" fontId="2" fillId="0" borderId="0" xfId="0" applyFont="1"/>
    <xf numFmtId="0" fontId="0" fillId="0" borderId="0" xfId="0" applyAlignment="1">
      <alignment horizontal="left"/>
    </xf>
    <xf numFmtId="0" fontId="17" fillId="0" borderId="0" xfId="0" applyFont="1"/>
    <xf numFmtId="0" fontId="17" fillId="0" borderId="0" xfId="0" applyFont="1" applyAlignment="1">
      <alignment horizontal="left"/>
    </xf>
    <xf numFmtId="0" fontId="13" fillId="0" borderId="0" xfId="0" applyFont="1"/>
    <xf numFmtId="0" fontId="7" fillId="0" borderId="2" xfId="0" applyFont="1" applyBorder="1"/>
    <xf numFmtId="0" fontId="5" fillId="0" borderId="0" xfId="0" quotePrefix="1" applyFont="1"/>
    <xf numFmtId="1" fontId="18" fillId="0" borderId="0" xfId="0" applyNumberFormat="1" applyFont="1"/>
    <xf numFmtId="0" fontId="0" fillId="0" borderId="0" xfId="0" applyAlignment="1">
      <alignment horizontal="left" vertical="center"/>
    </xf>
    <xf numFmtId="0" fontId="0" fillId="0" borderId="0" xfId="0" applyAlignment="1">
      <alignment vertical="center"/>
    </xf>
    <xf numFmtId="2" fontId="5" fillId="0" borderId="0" xfId="0" applyNumberFormat="1" applyFont="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20" fillId="0" borderId="0" xfId="0" applyFont="1"/>
    <xf numFmtId="0" fontId="1" fillId="0" borderId="0" xfId="1"/>
    <xf numFmtId="0" fontId="21" fillId="0" borderId="0" xfId="0" applyFont="1"/>
    <xf numFmtId="0" fontId="22" fillId="0" borderId="0" xfId="0" quotePrefix="1" applyFont="1"/>
    <xf numFmtId="0" fontId="23"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xf numFmtId="1" fontId="5" fillId="0" borderId="0" xfId="0" applyNumberFormat="1" applyFont="1" applyAlignment="1">
      <alignment horizontal="right"/>
    </xf>
    <xf numFmtId="0" fontId="5" fillId="0" borderId="0" xfId="0" applyFont="1" applyAlignment="1">
      <alignment vertical="center" wrapText="1"/>
    </xf>
    <xf numFmtId="0" fontId="5" fillId="0" borderId="0" xfId="0" applyFont="1" applyAlignment="1">
      <alignment horizontal="left"/>
    </xf>
    <xf numFmtId="0" fontId="0" fillId="0" borderId="0" xfId="0" applyAlignment="1">
      <alignment vertical="center" wrapText="1"/>
    </xf>
    <xf numFmtId="2" fontId="0" fillId="0" borderId="0" xfId="0" applyNumberFormat="1"/>
    <xf numFmtId="0" fontId="19" fillId="0" borderId="0" xfId="0" applyFont="1"/>
    <xf numFmtId="1" fontId="5" fillId="0" borderId="0" xfId="0" quotePrefix="1" applyNumberFormat="1" applyFont="1" applyAlignment="1">
      <alignment horizontal="left"/>
    </xf>
    <xf numFmtId="0" fontId="0" fillId="0" borderId="0" xfId="0" applyAlignment="1">
      <alignment horizontal="right"/>
    </xf>
    <xf numFmtId="0" fontId="4" fillId="3" borderId="0" xfId="0" applyFont="1" applyFill="1"/>
    <xf numFmtId="0" fontId="6" fillId="4" borderId="0" xfId="0" applyFont="1" applyFill="1"/>
    <xf numFmtId="0" fontId="5" fillId="0" borderId="0" xfId="0" applyFont="1" applyAlignment="1">
      <alignment horizontal="left" vertical="center" wrapText="1"/>
    </xf>
    <xf numFmtId="0" fontId="7" fillId="0" borderId="0" xfId="0" applyFont="1"/>
    <xf numFmtId="0" fontId="4" fillId="5" borderId="0" xfId="0" applyFont="1" applyFill="1" applyAlignment="1">
      <alignment horizontal="center"/>
    </xf>
    <xf numFmtId="0" fontId="4" fillId="6" borderId="0" xfId="0" applyFont="1" applyFill="1" applyAlignment="1">
      <alignment horizontal="center"/>
    </xf>
    <xf numFmtId="2" fontId="7" fillId="0" borderId="0" xfId="0" applyNumberFormat="1" applyFont="1" applyAlignment="1">
      <alignment horizontal="left"/>
    </xf>
    <xf numFmtId="0" fontId="4" fillId="7" borderId="0" xfId="0" applyFont="1" applyFill="1" applyAlignment="1">
      <alignment horizontal="center"/>
    </xf>
    <xf numFmtId="0" fontId="0" fillId="7" borderId="0" xfId="0" applyFill="1" applyAlignment="1">
      <alignment horizontal="center"/>
    </xf>
    <xf numFmtId="0" fontId="3" fillId="7" borderId="4" xfId="0" applyFont="1" applyFill="1" applyBorder="1" applyAlignment="1">
      <alignment horizontal="center"/>
    </xf>
    <xf numFmtId="0" fontId="0" fillId="7" borderId="4" xfId="0" applyFill="1" applyBorder="1" applyAlignment="1">
      <alignment horizontal="center"/>
    </xf>
    <xf numFmtId="0" fontId="0" fillId="7" borderId="5" xfId="0" applyFill="1" applyBorder="1" applyAlignment="1">
      <alignment horizontal="center"/>
    </xf>
    <xf numFmtId="0" fontId="0" fillId="7" borderId="7" xfId="0" applyFill="1" applyBorder="1" applyAlignment="1">
      <alignment horizontal="center"/>
    </xf>
    <xf numFmtId="0" fontId="7" fillId="7" borderId="9" xfId="0" applyFont="1" applyFill="1" applyBorder="1" applyAlignment="1">
      <alignment horizontal="center"/>
    </xf>
    <xf numFmtId="0" fontId="7" fillId="7" borderId="10" xfId="0" applyFont="1" applyFill="1" applyBorder="1" applyAlignment="1">
      <alignment horizontal="center"/>
    </xf>
    <xf numFmtId="0" fontId="0" fillId="6" borderId="4" xfId="0" applyFill="1" applyBorder="1" applyAlignment="1">
      <alignment horizontal="center"/>
    </xf>
    <xf numFmtId="0" fontId="3" fillId="6" borderId="4" xfId="0" applyFont="1" applyFill="1" applyBorder="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7" fillId="6" borderId="9" xfId="0" applyFont="1" applyFill="1" applyBorder="1" applyAlignment="1">
      <alignment horizontal="center"/>
    </xf>
    <xf numFmtId="0" fontId="7" fillId="6" borderId="10"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3" fillId="5" borderId="4" xfId="0" applyFont="1" applyFill="1" applyBorder="1" applyAlignment="1">
      <alignment horizontal="center"/>
    </xf>
    <xf numFmtId="0" fontId="0" fillId="5" borderId="5" xfId="0" applyFill="1" applyBorder="1" applyAlignment="1">
      <alignment horizontal="center"/>
    </xf>
    <xf numFmtId="0" fontId="4" fillId="5" borderId="6" xfId="0" applyFont="1" applyFill="1" applyBorder="1" applyAlignment="1">
      <alignment horizontal="center"/>
    </xf>
    <xf numFmtId="0" fontId="0" fillId="5" borderId="7" xfId="0" applyFill="1" applyBorder="1" applyAlignment="1">
      <alignment horizontal="center"/>
    </xf>
    <xf numFmtId="0" fontId="7" fillId="5" borderId="8" xfId="0" applyFont="1" applyFill="1" applyBorder="1" applyAlignment="1">
      <alignment horizontal="center"/>
    </xf>
    <xf numFmtId="0" fontId="7" fillId="5" borderId="9" xfId="0" applyFont="1" applyFill="1" applyBorder="1" applyAlignment="1">
      <alignment horizontal="center"/>
    </xf>
    <xf numFmtId="0" fontId="7" fillId="5" borderId="10" xfId="0" applyFont="1" applyFill="1" applyBorder="1" applyAlignment="1">
      <alignment horizontal="center"/>
    </xf>
    <xf numFmtId="0" fontId="0" fillId="3" borderId="0" xfId="0" applyFill="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3" fillId="3" borderId="4" xfId="0" applyFont="1" applyFill="1" applyBorder="1" applyAlignment="1">
      <alignment horizontal="center"/>
    </xf>
    <xf numFmtId="0" fontId="0" fillId="4" borderId="0" xfId="0" applyFill="1"/>
    <xf numFmtId="0" fontId="7" fillId="4" borderId="1" xfId="0" applyFont="1" applyFill="1" applyBorder="1"/>
    <xf numFmtId="0" fontId="8" fillId="4" borderId="1" xfId="0" applyFont="1" applyFill="1" applyBorder="1"/>
    <xf numFmtId="1" fontId="5" fillId="0" borderId="0" xfId="0" applyNumberFormat="1" applyFont="1" applyAlignment="1">
      <alignment horizontal="left" vertical="center"/>
    </xf>
    <xf numFmtId="0" fontId="4" fillId="5" borderId="0" xfId="0" applyFont="1" applyFill="1" applyAlignment="1">
      <alignment horizontal="right"/>
    </xf>
    <xf numFmtId="1" fontId="7" fillId="0" borderId="0" xfId="0" applyNumberFormat="1" applyFont="1" applyAlignment="1">
      <alignment horizontal="right"/>
    </xf>
    <xf numFmtId="0" fontId="4" fillId="0" borderId="0" xfId="0" applyFont="1" applyAlignment="1">
      <alignment horizontal="right"/>
    </xf>
    <xf numFmtId="1" fontId="18" fillId="0" borderId="0" xfId="0" applyNumberFormat="1" applyFont="1" applyAlignment="1">
      <alignment horizontal="right"/>
    </xf>
    <xf numFmtId="0" fontId="5" fillId="0" borderId="0" xfId="0" applyFont="1" applyAlignment="1">
      <alignment horizontal="right"/>
    </xf>
    <xf numFmtId="165" fontId="0" fillId="0" borderId="0" xfId="0" applyNumberFormat="1" applyAlignment="1">
      <alignment horizontal="right"/>
    </xf>
    <xf numFmtId="165" fontId="3" fillId="5" borderId="4" xfId="0" applyNumberFormat="1" applyFont="1" applyFill="1" applyBorder="1" applyAlignment="1">
      <alignment horizontal="right"/>
    </xf>
    <xf numFmtId="165" fontId="4" fillId="5" borderId="0" xfId="0" applyNumberFormat="1" applyFont="1" applyFill="1" applyAlignment="1">
      <alignment horizontal="right"/>
    </xf>
    <xf numFmtId="165" fontId="7" fillId="0" borderId="0" xfId="0" applyNumberFormat="1" applyFont="1" applyAlignment="1">
      <alignment horizontal="right"/>
    </xf>
    <xf numFmtId="165" fontId="4" fillId="0" borderId="0" xfId="0" applyNumberFormat="1" applyFont="1" applyAlignment="1">
      <alignment horizontal="right"/>
    </xf>
    <xf numFmtId="165" fontId="18" fillId="0" borderId="0" xfId="0" applyNumberFormat="1" applyFont="1" applyAlignment="1">
      <alignment horizontal="right"/>
    </xf>
    <xf numFmtId="165" fontId="5" fillId="0" borderId="0" xfId="0" applyNumberFormat="1" applyFont="1" applyAlignment="1">
      <alignment horizontal="right"/>
    </xf>
    <xf numFmtId="165" fontId="4" fillId="6" borderId="0" xfId="0" applyNumberFormat="1" applyFont="1" applyFill="1" applyAlignment="1">
      <alignment horizontal="right"/>
    </xf>
    <xf numFmtId="165" fontId="0" fillId="6" borderId="4" xfId="0" applyNumberFormat="1" applyFill="1" applyBorder="1" applyAlignment="1">
      <alignment horizontal="right"/>
    </xf>
    <xf numFmtId="165" fontId="0" fillId="0" borderId="0" xfId="0" applyNumberFormat="1"/>
    <xf numFmtId="165" fontId="0" fillId="5" borderId="4" xfId="0" applyNumberFormat="1" applyFill="1" applyBorder="1"/>
    <xf numFmtId="165" fontId="4" fillId="5" borderId="0" xfId="0" applyNumberFormat="1" applyFont="1" applyFill="1"/>
    <xf numFmtId="165" fontId="4" fillId="0" borderId="0" xfId="0" applyNumberFormat="1" applyFont="1"/>
    <xf numFmtId="165" fontId="5" fillId="0" borderId="0" xfId="0" applyNumberFormat="1" applyFont="1"/>
    <xf numFmtId="0" fontId="0" fillId="5" borderId="5" xfId="0" applyFill="1" applyBorder="1" applyAlignment="1">
      <alignment horizontal="right"/>
    </xf>
    <xf numFmtId="0" fontId="0" fillId="5" borderId="7" xfId="0" applyFill="1" applyBorder="1" applyAlignment="1">
      <alignment horizontal="right"/>
    </xf>
    <xf numFmtId="0" fontId="14" fillId="0" borderId="0" xfId="0" applyFont="1" applyAlignment="1">
      <alignment horizontal="right"/>
    </xf>
    <xf numFmtId="0" fontId="5" fillId="0" borderId="0" xfId="0" applyFont="1" applyAlignment="1">
      <alignment horizontal="right" vertical="center" wrapText="1"/>
    </xf>
    <xf numFmtId="0" fontId="0" fillId="5" borderId="4" xfId="0" applyFill="1" applyBorder="1" applyAlignment="1">
      <alignment horizontal="right"/>
    </xf>
    <xf numFmtId="1" fontId="4" fillId="0" borderId="0" xfId="0" applyNumberFormat="1" applyFont="1" applyAlignment="1">
      <alignment horizontal="right"/>
    </xf>
    <xf numFmtId="0" fontId="3" fillId="6" borderId="4" xfId="0" applyFont="1" applyFill="1" applyBorder="1" applyAlignment="1">
      <alignment horizontal="right"/>
    </xf>
    <xf numFmtId="0" fontId="4" fillId="6" borderId="0" xfId="0" applyFont="1" applyFill="1" applyAlignment="1">
      <alignment horizontal="right"/>
    </xf>
    <xf numFmtId="0" fontId="3" fillId="0" borderId="1" xfId="0" applyFont="1" applyBorder="1"/>
    <xf numFmtId="165" fontId="0" fillId="5" borderId="4" xfId="0" applyNumberFormat="1" applyFill="1" applyBorder="1" applyAlignment="1">
      <alignment horizontal="right"/>
    </xf>
    <xf numFmtId="0" fontId="7" fillId="5" borderId="9" xfId="0" applyFont="1" applyFill="1" applyBorder="1" applyAlignment="1">
      <alignment horizontal="right"/>
    </xf>
    <xf numFmtId="1" fontId="4" fillId="0" borderId="0" xfId="0" applyNumberFormat="1" applyFont="1" applyAlignment="1">
      <alignment horizontal="left"/>
    </xf>
    <xf numFmtId="165" fontId="7" fillId="5" borderId="9" xfId="0" applyNumberFormat="1" applyFont="1" applyFill="1" applyBorder="1" applyAlignment="1">
      <alignment horizontal="right"/>
    </xf>
    <xf numFmtId="165" fontId="3" fillId="6" borderId="4" xfId="0" applyNumberFormat="1" applyFont="1" applyFill="1" applyBorder="1" applyAlignment="1">
      <alignment horizontal="center"/>
    </xf>
    <xf numFmtId="165" fontId="4" fillId="6" borderId="0" xfId="0" applyNumberFormat="1" applyFont="1" applyFill="1" applyAlignment="1">
      <alignment horizontal="center"/>
    </xf>
    <xf numFmtId="165" fontId="7" fillId="6" borderId="9" xfId="0" applyNumberFormat="1" applyFont="1" applyFill="1" applyBorder="1" applyAlignment="1">
      <alignment horizontal="center"/>
    </xf>
    <xf numFmtId="165" fontId="7" fillId="0" borderId="0" xfId="0" applyNumberFormat="1" applyFont="1" applyAlignment="1">
      <alignment horizontal="left"/>
    </xf>
    <xf numFmtId="165" fontId="18" fillId="0" borderId="0" xfId="0" applyNumberFormat="1" applyFont="1"/>
    <xf numFmtId="2" fontId="3" fillId="6" borderId="4" xfId="0" applyNumberFormat="1" applyFont="1" applyFill="1" applyBorder="1" applyAlignment="1">
      <alignment horizontal="center"/>
    </xf>
    <xf numFmtId="2" fontId="4" fillId="6" borderId="0" xfId="0" applyNumberFormat="1" applyFont="1" applyFill="1" applyAlignment="1">
      <alignment horizontal="center"/>
    </xf>
    <xf numFmtId="2" fontId="7" fillId="6" borderId="9" xfId="0" applyNumberFormat="1" applyFont="1" applyFill="1" applyBorder="1" applyAlignment="1">
      <alignment horizontal="center"/>
    </xf>
    <xf numFmtId="2" fontId="4" fillId="0" borderId="0" xfId="0" applyNumberFormat="1" applyFont="1"/>
    <xf numFmtId="2" fontId="4" fillId="0" borderId="0" xfId="0" applyNumberFormat="1" applyFont="1" applyAlignment="1">
      <alignment horizontal="right"/>
    </xf>
    <xf numFmtId="2" fontId="18" fillId="0" borderId="0" xfId="0" applyNumberFormat="1" applyFont="1"/>
    <xf numFmtId="1" fontId="0" fillId="5" borderId="4" xfId="0" applyNumberFormat="1" applyFill="1" applyBorder="1" applyAlignment="1">
      <alignment horizontal="center"/>
    </xf>
    <xf numFmtId="1" fontId="4" fillId="5" borderId="0" xfId="0" applyNumberFormat="1" applyFont="1" applyFill="1" applyAlignment="1">
      <alignment horizontal="center"/>
    </xf>
    <xf numFmtId="1" fontId="7" fillId="5" borderId="9" xfId="0" applyNumberFormat="1" applyFont="1" applyFill="1" applyBorder="1" applyAlignment="1">
      <alignment horizontal="center"/>
    </xf>
    <xf numFmtId="1" fontId="4" fillId="0" borderId="0" xfId="0" applyNumberFormat="1" applyFont="1"/>
    <xf numFmtId="1" fontId="5" fillId="0" borderId="0" xfId="0" applyNumberFormat="1" applyFont="1"/>
    <xf numFmtId="1" fontId="0" fillId="5" borderId="5" xfId="0" applyNumberFormat="1" applyFill="1" applyBorder="1" applyAlignment="1">
      <alignment horizontal="center"/>
    </xf>
    <xf numFmtId="1" fontId="0" fillId="5" borderId="7" xfId="0" applyNumberFormat="1" applyFill="1" applyBorder="1" applyAlignment="1">
      <alignment horizontal="center"/>
    </xf>
    <xf numFmtId="1" fontId="7" fillId="5" borderId="10" xfId="0" applyNumberFormat="1" applyFont="1" applyFill="1" applyBorder="1" applyAlignment="1">
      <alignment horizontal="center"/>
    </xf>
    <xf numFmtId="165" fontId="3" fillId="5" borderId="4" xfId="0" applyNumberFormat="1" applyFont="1" applyFill="1" applyBorder="1" applyAlignment="1">
      <alignment horizontal="center"/>
    </xf>
    <xf numFmtId="165" fontId="4" fillId="5" borderId="0" xfId="0" applyNumberFormat="1" applyFont="1" applyFill="1" applyAlignment="1">
      <alignment horizontal="center"/>
    </xf>
    <xf numFmtId="165" fontId="7" fillId="5" borderId="9" xfId="0" applyNumberFormat="1" applyFont="1" applyFill="1" applyBorder="1" applyAlignment="1">
      <alignment horizontal="center"/>
    </xf>
    <xf numFmtId="1" fontId="12" fillId="0" borderId="0" xfId="0" applyNumberFormat="1" applyFont="1" applyAlignment="1">
      <alignment horizontal="right"/>
    </xf>
    <xf numFmtId="165" fontId="3" fillId="0" borderId="0" xfId="0" applyNumberFormat="1" applyFont="1"/>
    <xf numFmtId="165" fontId="7" fillId="5" borderId="0" xfId="0" applyNumberFormat="1" applyFont="1" applyFill="1" applyAlignment="1">
      <alignment horizontal="center"/>
    </xf>
    <xf numFmtId="165" fontId="12" fillId="0" borderId="0" xfId="0" applyNumberFormat="1" applyFont="1" applyAlignment="1">
      <alignment horizontal="right"/>
    </xf>
    <xf numFmtId="1" fontId="0" fillId="0" borderId="0" xfId="0" applyNumberFormat="1" applyAlignment="1">
      <alignment horizontal="right"/>
    </xf>
    <xf numFmtId="0" fontId="7" fillId="6" borderId="0" xfId="0" applyFont="1" applyFill="1" applyAlignment="1">
      <alignment horizontal="center"/>
    </xf>
    <xf numFmtId="2" fontId="7" fillId="0" borderId="0" xfId="0" applyNumberFormat="1" applyFont="1" applyAlignment="1">
      <alignment horizontal="right"/>
    </xf>
    <xf numFmtId="2" fontId="4" fillId="0" borderId="0" xfId="0" applyNumberFormat="1" applyFont="1" applyAlignment="1">
      <alignment horizontal="left"/>
    </xf>
    <xf numFmtId="0" fontId="15" fillId="0" borderId="0" xfId="0" applyFont="1" applyAlignment="1">
      <alignment horizontal="right"/>
    </xf>
    <xf numFmtId="0" fontId="7" fillId="0" borderId="9" xfId="0" applyFont="1" applyBorder="1"/>
    <xf numFmtId="0" fontId="7" fillId="6" borderId="9" xfId="0" applyFont="1" applyFill="1" applyBorder="1" applyAlignment="1">
      <alignment horizontal="right"/>
    </xf>
    <xf numFmtId="165" fontId="4" fillId="6" borderId="9" xfId="0" applyNumberFormat="1" applyFont="1" applyFill="1" applyBorder="1" applyAlignment="1">
      <alignment horizontal="right"/>
    </xf>
    <xf numFmtId="165" fontId="4" fillId="5" borderId="9" xfId="0" applyNumberFormat="1" applyFont="1" applyFill="1" applyBorder="1"/>
    <xf numFmtId="0" fontId="4" fillId="5" borderId="9" xfId="0" applyFont="1" applyFill="1" applyBorder="1" applyAlignment="1">
      <alignment horizontal="right"/>
    </xf>
    <xf numFmtId="0" fontId="4" fillId="5" borderId="10" xfId="0" applyFont="1" applyFill="1" applyBorder="1" applyAlignment="1">
      <alignment horizontal="right"/>
    </xf>
    <xf numFmtId="1" fontId="22" fillId="0" borderId="0" xfId="5" quotePrefix="1" applyNumberFormat="1" applyFont="1"/>
    <xf numFmtId="1" fontId="22" fillId="0" borderId="0" xfId="0" quotePrefix="1" applyNumberFormat="1" applyFont="1"/>
    <xf numFmtId="0" fontId="28" fillId="0" borderId="0" xfId="0" applyFont="1"/>
    <xf numFmtId="0" fontId="29" fillId="0" borderId="0" xfId="0" applyFont="1"/>
    <xf numFmtId="0" fontId="7" fillId="0" borderId="0" xfId="0" applyFont="1" applyAlignment="1">
      <alignment horizontal="left"/>
    </xf>
    <xf numFmtId="0" fontId="3" fillId="0" borderId="0" xfId="0" applyFont="1" applyAlignment="1">
      <alignment horizontal="left"/>
    </xf>
    <xf numFmtId="2" fontId="12" fillId="0" borderId="0" xfId="0" applyNumberFormat="1" applyFont="1"/>
    <xf numFmtId="1" fontId="17" fillId="0" borderId="0" xfId="0" applyNumberFormat="1" applyFont="1" applyAlignment="1">
      <alignment horizontal="left"/>
    </xf>
    <xf numFmtId="0" fontId="5" fillId="8" borderId="11" xfId="0" applyFont="1" applyFill="1" applyBorder="1" applyAlignment="1">
      <alignment horizontal="right" vertical="center"/>
    </xf>
    <xf numFmtId="49" fontId="5" fillId="0" borderId="0" xfId="0" applyNumberFormat="1" applyFont="1" applyAlignment="1">
      <alignment horizontal="right"/>
    </xf>
    <xf numFmtId="165" fontId="5" fillId="0" borderId="0" xfId="0" applyNumberFormat="1" applyFont="1" applyAlignment="1">
      <alignment horizontal="right" vertical="center"/>
    </xf>
    <xf numFmtId="49" fontId="0" fillId="0" borderId="0" xfId="0" applyNumberFormat="1" applyAlignment="1">
      <alignment horizontal="right"/>
    </xf>
    <xf numFmtId="2" fontId="5" fillId="0" borderId="0" xfId="0" applyNumberFormat="1" applyFont="1"/>
    <xf numFmtId="0" fontId="32" fillId="0" borderId="0" xfId="0" applyFont="1"/>
    <xf numFmtId="2" fontId="2" fillId="0" borderId="0" xfId="0" applyNumberFormat="1" applyFont="1" applyAlignment="1">
      <alignment vertical="center"/>
    </xf>
    <xf numFmtId="1" fontId="33" fillId="0" borderId="0" xfId="0" applyNumberFormat="1" applyFont="1" applyAlignment="1">
      <alignment horizontal="left"/>
    </xf>
    <xf numFmtId="1" fontId="2" fillId="0" borderId="0" xfId="0" applyNumberFormat="1" applyFont="1"/>
    <xf numFmtId="165" fontId="2" fillId="0" borderId="0" xfId="0" applyNumberFormat="1" applyFont="1"/>
    <xf numFmtId="165" fontId="34" fillId="0" borderId="0" xfId="0" applyNumberFormat="1" applyFont="1" applyAlignment="1">
      <alignment horizontal="right"/>
    </xf>
    <xf numFmtId="1" fontId="34" fillId="0" borderId="0" xfId="0" applyNumberFormat="1" applyFont="1" applyAlignment="1">
      <alignment horizontal="right"/>
    </xf>
    <xf numFmtId="0" fontId="2" fillId="0" borderId="0" xfId="0" applyFont="1" applyAlignment="1">
      <alignment vertical="center"/>
    </xf>
    <xf numFmtId="0" fontId="2" fillId="0" borderId="0" xfId="0" applyFont="1" applyAlignment="1">
      <alignment horizontal="left"/>
    </xf>
    <xf numFmtId="0" fontId="2" fillId="0" borderId="0" xfId="0" applyFont="1" applyAlignment="1">
      <alignment horizontal="left" vertical="center"/>
    </xf>
    <xf numFmtId="1" fontId="2" fillId="0" borderId="0" xfId="0" applyNumberFormat="1" applyFont="1" applyAlignment="1">
      <alignment horizontal="right"/>
    </xf>
    <xf numFmtId="49" fontId="2" fillId="0" borderId="0" xfId="0" applyNumberFormat="1" applyFont="1" applyAlignment="1">
      <alignment horizontal="right"/>
    </xf>
    <xf numFmtId="0" fontId="4" fillId="0" borderId="0" xfId="0" applyFont="1" applyAlignment="1">
      <alignment horizontal="center"/>
    </xf>
    <xf numFmtId="2" fontId="2" fillId="0" borderId="0" xfId="0" applyNumberFormat="1" applyFont="1"/>
    <xf numFmtId="0" fontId="21" fillId="0" borderId="0" xfId="0" applyFont="1" applyAlignment="1">
      <alignment horizontal="left" vertical="center"/>
    </xf>
    <xf numFmtId="0" fontId="7" fillId="0" borderId="1" xfId="0" applyFont="1" applyBorder="1" applyAlignment="1">
      <alignment horizontal="left"/>
    </xf>
    <xf numFmtId="0" fontId="0" fillId="0" borderId="0" xfId="0" applyAlignment="1">
      <alignment horizontal="left" vertical="center" wrapText="1"/>
    </xf>
    <xf numFmtId="0" fontId="32" fillId="0" borderId="0" xfId="0" applyFont="1" applyAlignment="1">
      <alignment horizontal="left"/>
    </xf>
    <xf numFmtId="1" fontId="5" fillId="0" borderId="0" xfId="0" quotePrefix="1" applyNumberFormat="1" applyFont="1" applyAlignment="1">
      <alignment horizontal="right"/>
    </xf>
    <xf numFmtId="0" fontId="18" fillId="0" borderId="1" xfId="0" applyFont="1" applyBorder="1" applyAlignment="1">
      <alignment horizontal="right"/>
    </xf>
    <xf numFmtId="0" fontId="39"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1" fontId="40" fillId="0" borderId="0" xfId="0" applyNumberFormat="1" applyFont="1"/>
    <xf numFmtId="1" fontId="2" fillId="0" borderId="0" xfId="0" applyNumberFormat="1" applyFont="1" applyAlignment="1">
      <alignment horizontal="left" vertical="center"/>
    </xf>
    <xf numFmtId="0" fontId="2" fillId="0" borderId="0" xfId="0" quotePrefix="1" applyFont="1"/>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165" fontId="40" fillId="0" borderId="0" xfId="0" applyNumberFormat="1" applyFont="1"/>
    <xf numFmtId="1" fontId="38" fillId="8" borderId="11" xfId="9" applyNumberFormat="1" applyFont="1" applyFill="1" applyBorder="1" applyAlignment="1">
      <alignment horizontal="right"/>
    </xf>
    <xf numFmtId="0" fontId="5" fillId="0" borderId="0" xfId="0" applyFont="1" applyAlignment="1">
      <alignment horizontal="center"/>
    </xf>
    <xf numFmtId="1" fontId="5" fillId="0" borderId="0" xfId="0" applyNumberFormat="1" applyFont="1" applyAlignment="1">
      <alignment horizontal="right" vertical="center"/>
    </xf>
    <xf numFmtId="1" fontId="5" fillId="8" borderId="11" xfId="9" applyNumberFormat="1" applyFont="1" applyFill="1" applyBorder="1" applyAlignment="1">
      <alignment horizontal="right"/>
    </xf>
    <xf numFmtId="1" fontId="5" fillId="0" borderId="0" xfId="0" applyNumberFormat="1" applyFont="1" applyAlignment="1">
      <alignment vertical="center"/>
    </xf>
    <xf numFmtId="0" fontId="5" fillId="5" borderId="0" xfId="0" applyFont="1" applyFill="1" applyAlignment="1">
      <alignment horizontal="right"/>
    </xf>
    <xf numFmtId="0" fontId="18" fillId="5" borderId="9" xfId="0" applyFont="1" applyFill="1" applyBorder="1" applyAlignment="1">
      <alignment horizontal="right"/>
    </xf>
    <xf numFmtId="49" fontId="5" fillId="8" borderId="0" xfId="9" applyNumberFormat="1" applyFont="1" applyFill="1" applyAlignment="1">
      <alignment horizontal="right"/>
    </xf>
    <xf numFmtId="1" fontId="5" fillId="8" borderId="0" xfId="9" applyNumberFormat="1" applyFont="1" applyFill="1" applyAlignment="1">
      <alignment horizontal="right"/>
    </xf>
    <xf numFmtId="49" fontId="2" fillId="8" borderId="0" xfId="0" applyNumberFormat="1" applyFont="1" applyFill="1" applyAlignment="1">
      <alignment horizontal="right"/>
    </xf>
    <xf numFmtId="0" fontId="0" fillId="0" borderId="0" xfId="0" applyAlignment="1">
      <alignment horizontal="center"/>
    </xf>
    <xf numFmtId="2" fontId="34" fillId="0" borderId="0" xfId="0" applyNumberFormat="1" applyFont="1"/>
    <xf numFmtId="165" fontId="32" fillId="0" borderId="0" xfId="0" applyNumberFormat="1" applyFont="1"/>
    <xf numFmtId="165" fontId="32" fillId="0" borderId="0" xfId="0" applyNumberFormat="1" applyFont="1" applyAlignment="1">
      <alignment horizontal="right"/>
    </xf>
    <xf numFmtId="2" fontId="32" fillId="0" borderId="0" xfId="0" applyNumberFormat="1" applyFont="1" applyAlignment="1">
      <alignment horizontal="right"/>
    </xf>
    <xf numFmtId="1" fontId="32" fillId="0" borderId="0" xfId="0" applyNumberFormat="1" applyFont="1" applyAlignment="1">
      <alignment horizontal="right"/>
    </xf>
    <xf numFmtId="0" fontId="32" fillId="0" borderId="0" xfId="0" applyFont="1" applyAlignment="1">
      <alignment horizontal="right"/>
    </xf>
    <xf numFmtId="1" fontId="33" fillId="0" borderId="0" xfId="0" applyNumberFormat="1" applyFont="1" applyAlignment="1">
      <alignment horizontal="right"/>
    </xf>
    <xf numFmtId="1" fontId="43" fillId="0" borderId="0" xfId="1" applyNumberFormat="1" applyFont="1" applyAlignment="1">
      <alignment horizontal="left"/>
    </xf>
    <xf numFmtId="0" fontId="44" fillId="0" borderId="0" xfId="0" applyFont="1"/>
    <xf numFmtId="166" fontId="3" fillId="0" borderId="0" xfId="0" applyNumberFormat="1" applyFont="1" applyAlignment="1">
      <alignment horizontal="right" wrapText="1"/>
    </xf>
    <xf numFmtId="0" fontId="5" fillId="6" borderId="3" xfId="0" applyFont="1" applyFill="1" applyBorder="1" applyAlignment="1">
      <alignment horizontal="center"/>
    </xf>
    <xf numFmtId="0" fontId="5" fillId="6" borderId="6" xfId="0" applyFont="1" applyFill="1" applyBorder="1" applyAlignment="1">
      <alignment horizontal="center"/>
    </xf>
    <xf numFmtId="0" fontId="7" fillId="0" borderId="1" xfId="0" applyFont="1" applyBorder="1" applyAlignment="1">
      <alignment horizontal="center"/>
    </xf>
    <xf numFmtId="1" fontId="42" fillId="0" borderId="0" xfId="0" applyNumberFormat="1" applyFont="1" applyAlignment="1">
      <alignment horizontal="center"/>
    </xf>
    <xf numFmtId="1" fontId="11" fillId="0" borderId="0" xfId="0" applyNumberFormat="1" applyFont="1" applyAlignment="1">
      <alignment horizontal="center"/>
    </xf>
    <xf numFmtId="167" fontId="42" fillId="0" borderId="0" xfId="0" applyNumberFormat="1" applyFont="1" applyAlignment="1">
      <alignment horizontal="center"/>
    </xf>
    <xf numFmtId="1" fontId="41" fillId="0" borderId="0" xfId="0" applyNumberFormat="1" applyFont="1" applyAlignment="1">
      <alignment horizontal="center"/>
    </xf>
    <xf numFmtId="1" fontId="45" fillId="0" borderId="0" xfId="0" applyNumberFormat="1" applyFont="1" applyAlignment="1">
      <alignment horizontal="center"/>
    </xf>
    <xf numFmtId="0" fontId="46" fillId="0" borderId="0" xfId="0" applyFont="1" applyAlignment="1">
      <alignment vertical="center"/>
    </xf>
    <xf numFmtId="0" fontId="5" fillId="6" borderId="0" xfId="0" applyFont="1" applyFill="1" applyAlignment="1">
      <alignment horizontal="center"/>
    </xf>
    <xf numFmtId="20" fontId="0" fillId="0" borderId="0" xfId="0" applyNumberFormat="1" applyAlignment="1">
      <alignment horizontal="left"/>
    </xf>
    <xf numFmtId="0" fontId="48" fillId="0" borderId="0" xfId="0" applyFont="1"/>
    <xf numFmtId="1" fontId="43" fillId="0" borderId="0" xfId="0" applyNumberFormat="1" applyFont="1" applyAlignment="1">
      <alignment horizontal="center"/>
    </xf>
    <xf numFmtId="0" fontId="3" fillId="0" borderId="0" xfId="0" applyFont="1"/>
    <xf numFmtId="0" fontId="49" fillId="0" borderId="0" xfId="0" applyFont="1"/>
    <xf numFmtId="0" fontId="51" fillId="0" borderId="0" xfId="0" applyFont="1"/>
    <xf numFmtId="0" fontId="0" fillId="3" borderId="0" xfId="0" applyFill="1"/>
    <xf numFmtId="0" fontId="5" fillId="0" borderId="0" xfId="11" applyFont="1" applyFill="1" applyAlignment="1">
      <alignment horizontal="left"/>
    </xf>
    <xf numFmtId="9" fontId="0" fillId="0" borderId="0" xfId="10" applyFont="1" applyFill="1"/>
    <xf numFmtId="0" fontId="53" fillId="0" borderId="0" xfId="0" applyFont="1"/>
    <xf numFmtId="49" fontId="38" fillId="0" borderId="0" xfId="0" applyNumberFormat="1" applyFont="1" applyAlignment="1">
      <alignment horizontal="right"/>
    </xf>
    <xf numFmtId="49" fontId="5" fillId="0" borderId="0" xfId="9" applyNumberFormat="1" applyFont="1" applyAlignment="1">
      <alignment horizontal="right"/>
    </xf>
    <xf numFmtId="1" fontId="5" fillId="0" borderId="0" xfId="9" applyNumberFormat="1" applyFont="1" applyAlignment="1">
      <alignment horizontal="right"/>
    </xf>
    <xf numFmtId="49" fontId="0" fillId="0" borderId="0" xfId="0" applyNumberFormat="1"/>
    <xf numFmtId="0" fontId="11" fillId="0" borderId="0" xfId="0" applyFont="1"/>
    <xf numFmtId="0" fontId="54" fillId="0" borderId="0" xfId="8" applyFont="1"/>
    <xf numFmtId="1" fontId="43" fillId="0" borderId="0" xfId="2" applyNumberFormat="1" applyFont="1" applyAlignment="1">
      <alignment horizontal="left"/>
    </xf>
    <xf numFmtId="1" fontId="43" fillId="0" borderId="0" xfId="0" applyNumberFormat="1" applyFont="1" applyAlignment="1">
      <alignment horizontal="left"/>
    </xf>
    <xf numFmtId="0" fontId="55" fillId="0" borderId="0" xfId="0" applyFont="1"/>
    <xf numFmtId="1" fontId="42" fillId="0" borderId="0" xfId="1" applyNumberFormat="1" applyFont="1" applyAlignment="1">
      <alignment horizontal="left"/>
    </xf>
    <xf numFmtId="0" fontId="12" fillId="0" borderId="0" xfId="0" applyFont="1"/>
    <xf numFmtId="0" fontId="56" fillId="0" borderId="0" xfId="0" applyFont="1"/>
    <xf numFmtId="0" fontId="11" fillId="0" borderId="0" xfId="0" applyFont="1" applyAlignment="1">
      <alignment wrapText="1"/>
    </xf>
    <xf numFmtId="1" fontId="11" fillId="0" borderId="0" xfId="2" applyNumberFormat="1" applyFont="1" applyAlignment="1">
      <alignment horizontal="left"/>
    </xf>
    <xf numFmtId="0" fontId="57" fillId="0" borderId="0" xfId="0" applyFont="1"/>
    <xf numFmtId="0" fontId="58" fillId="0" borderId="0" xfId="0" applyFont="1" applyAlignment="1">
      <alignment horizontal="left"/>
    </xf>
    <xf numFmtId="0" fontId="18" fillId="0" borderId="0" xfId="0" applyFont="1" applyAlignment="1">
      <alignment horizontal="left"/>
    </xf>
    <xf numFmtId="0" fontId="54" fillId="0" borderId="0" xfId="8" applyFont="1" applyAlignment="1"/>
    <xf numFmtId="0" fontId="4" fillId="4" borderId="0" xfId="0" applyFont="1" applyFill="1"/>
    <xf numFmtId="0" fontId="10" fillId="0" borderId="0" xfId="0" applyFont="1" applyAlignment="1">
      <alignment wrapText="1"/>
    </xf>
    <xf numFmtId="49" fontId="0" fillId="0" borderId="0" xfId="0" applyNumberFormat="1" applyAlignment="1">
      <alignment horizontal="left"/>
    </xf>
    <xf numFmtId="0" fontId="12" fillId="0" borderId="0" xfId="0" applyFont="1" applyAlignment="1">
      <alignment horizontal="left"/>
    </xf>
    <xf numFmtId="1" fontId="0" fillId="5" borderId="3" xfId="0" applyNumberFormat="1" applyFill="1" applyBorder="1" applyAlignment="1">
      <alignment horizontal="right"/>
    </xf>
    <xf numFmtId="1" fontId="5" fillId="5" borderId="6" xfId="0" applyNumberFormat="1" applyFont="1" applyFill="1" applyBorder="1" applyAlignment="1">
      <alignment horizontal="right"/>
    </xf>
    <xf numFmtId="1" fontId="18" fillId="5" borderId="8" xfId="0" applyNumberFormat="1" applyFont="1" applyFill="1" applyBorder="1" applyAlignment="1">
      <alignment horizontal="right"/>
    </xf>
    <xf numFmtId="1" fontId="5" fillId="8" borderId="11" xfId="4" applyNumberFormat="1" applyFont="1" applyFill="1" applyBorder="1" applyAlignment="1">
      <alignment horizontal="right"/>
    </xf>
    <xf numFmtId="1" fontId="38" fillId="8" borderId="11" xfId="0" applyNumberFormat="1" applyFont="1" applyFill="1" applyBorder="1" applyAlignment="1">
      <alignment horizontal="right"/>
    </xf>
    <xf numFmtId="1" fontId="0" fillId="0" borderId="11" xfId="0" applyNumberFormat="1" applyBorder="1" applyAlignment="1">
      <alignment horizontal="right"/>
    </xf>
    <xf numFmtId="1" fontId="38" fillId="8" borderId="0" xfId="0" applyNumberFormat="1" applyFont="1" applyFill="1" applyAlignment="1">
      <alignment horizontal="right"/>
    </xf>
    <xf numFmtId="1" fontId="2" fillId="8" borderId="11" xfId="0" applyNumberFormat="1" applyFont="1" applyFill="1" applyBorder="1" applyAlignment="1">
      <alignment horizontal="right"/>
    </xf>
    <xf numFmtId="1" fontId="11" fillId="4" borderId="0" xfId="1" applyNumberFormat="1" applyFont="1" applyFill="1" applyAlignment="1">
      <alignment horizontal="left"/>
    </xf>
    <xf numFmtId="1" fontId="0" fillId="4" borderId="0" xfId="0" applyNumberFormat="1" applyFill="1"/>
    <xf numFmtId="1" fontId="0" fillId="0" borderId="0" xfId="0" applyNumberFormat="1" applyAlignment="1">
      <alignment horizontal="left"/>
    </xf>
    <xf numFmtId="1" fontId="11" fillId="4" borderId="0" xfId="2" applyNumberFormat="1" applyFont="1" applyFill="1" applyAlignment="1">
      <alignment horizontal="left"/>
    </xf>
    <xf numFmtId="0" fontId="4" fillId="4" borderId="6" xfId="0" applyFont="1" applyFill="1" applyBorder="1" applyAlignment="1">
      <alignment horizontal="center"/>
    </xf>
    <xf numFmtId="0" fontId="4" fillId="4" borderId="0" xfId="0" applyFont="1" applyFill="1" applyAlignment="1">
      <alignment horizontal="center"/>
    </xf>
    <xf numFmtId="1" fontId="11" fillId="4" borderId="0" xfId="0" applyNumberFormat="1" applyFont="1" applyFill="1" applyAlignment="1">
      <alignment horizontal="left"/>
    </xf>
    <xf numFmtId="168" fontId="5" fillId="0" borderId="0" xfId="0" applyNumberFormat="1" applyFont="1" applyAlignment="1">
      <alignment vertical="center"/>
    </xf>
    <xf numFmtId="1" fontId="42" fillId="2" borderId="0" xfId="1" applyNumberFormat="1" applyFont="1" applyFill="1" applyAlignment="1">
      <alignment horizontal="left"/>
    </xf>
    <xf numFmtId="1" fontId="11" fillId="2" borderId="0" xfId="1" applyNumberFormat="1" applyFont="1" applyFill="1" applyAlignment="1">
      <alignment horizontal="left"/>
    </xf>
    <xf numFmtId="0" fontId="59" fillId="0" borderId="0" xfId="0" applyFont="1" applyAlignment="1">
      <alignment vertical="center"/>
    </xf>
    <xf numFmtId="0" fontId="33" fillId="0" borderId="0" xfId="0" applyFont="1"/>
    <xf numFmtId="0" fontId="36" fillId="0" borderId="0" xfId="8" applyAlignment="1">
      <alignment vertical="center"/>
    </xf>
    <xf numFmtId="2" fontId="12" fillId="0" borderId="0" xfId="0" applyNumberFormat="1" applyFont="1" applyAlignment="1">
      <alignment horizontal="right"/>
    </xf>
    <xf numFmtId="2" fontId="7" fillId="0" borderId="1" xfId="0" applyNumberFormat="1" applyFont="1" applyBorder="1"/>
    <xf numFmtId="2" fontId="48" fillId="0" borderId="0" xfId="0" applyNumberFormat="1" applyFont="1"/>
    <xf numFmtId="2" fontId="0" fillId="0" borderId="0" xfId="0" applyNumberFormat="1" applyAlignment="1">
      <alignment vertical="center"/>
    </xf>
    <xf numFmtId="2" fontId="11" fillId="0" borderId="0" xfId="2" applyNumberFormat="1" applyFont="1" applyAlignment="1">
      <alignment vertical="center"/>
    </xf>
    <xf numFmtId="0" fontId="3" fillId="4" borderId="1" xfId="0" applyFont="1" applyFill="1" applyBorder="1"/>
    <xf numFmtId="0" fontId="60" fillId="0" borderId="0" xfId="0" applyFont="1" applyAlignment="1">
      <alignment vertical="center"/>
    </xf>
    <xf numFmtId="0" fontId="15" fillId="4" borderId="1" xfId="0" applyFont="1" applyFill="1" applyBorder="1"/>
    <xf numFmtId="0" fontId="5" fillId="0" borderId="0" xfId="0" applyFont="1" applyAlignment="1">
      <alignment horizontal="fill"/>
    </xf>
    <xf numFmtId="0" fontId="0" fillId="0" borderId="0" xfId="0" applyAlignment="1">
      <alignment horizontal="fill"/>
    </xf>
    <xf numFmtId="0" fontId="2" fillId="0" borderId="0" xfId="0" applyFont="1" applyAlignment="1">
      <alignment horizontal="fill"/>
    </xf>
    <xf numFmtId="0" fontId="0" fillId="0" borderId="0" xfId="0" applyAlignment="1">
      <alignment horizontal="fill" vertical="center"/>
    </xf>
    <xf numFmtId="0" fontId="1" fillId="0" borderId="0" xfId="0" applyFont="1" applyAlignment="1">
      <alignment horizontal="fill" vertical="center"/>
    </xf>
    <xf numFmtId="49" fontId="62" fillId="8" borderId="11" xfId="0" applyNumberFormat="1" applyFont="1" applyFill="1" applyBorder="1" applyAlignment="1">
      <alignment horizontal="left"/>
    </xf>
    <xf numFmtId="1" fontId="11" fillId="4" borderId="0" xfId="12" applyNumberFormat="1" applyFont="1" applyFill="1" applyAlignment="1">
      <alignment horizontal="left"/>
    </xf>
    <xf numFmtId="1" fontId="11" fillId="0" borderId="0" xfId="12" applyNumberFormat="1" applyFont="1" applyAlignment="1">
      <alignment horizontal="left"/>
    </xf>
    <xf numFmtId="0" fontId="4" fillId="0" borderId="12" xfId="0" applyFont="1" applyBorder="1"/>
    <xf numFmtId="0" fontId="10" fillId="0" borderId="0" xfId="0" applyFont="1"/>
    <xf numFmtId="0" fontId="64" fillId="0" borderId="0" xfId="0" applyFont="1" applyAlignment="1">
      <alignment vertical="center"/>
    </xf>
    <xf numFmtId="0" fontId="36" fillId="0" borderId="0" xfId="8" applyFill="1" applyAlignment="1">
      <alignment vertical="center"/>
    </xf>
    <xf numFmtId="1" fontId="0" fillId="0" borderId="0" xfId="0" applyNumberFormat="1" applyAlignment="1">
      <alignment horizontal="center"/>
    </xf>
    <xf numFmtId="0" fontId="68" fillId="0" borderId="0" xfId="0" applyFont="1"/>
    <xf numFmtId="0" fontId="69" fillId="0" borderId="0" xfId="0" applyFont="1"/>
    <xf numFmtId="169" fontId="11" fillId="0" borderId="0" xfId="1" applyNumberFormat="1" applyFont="1" applyAlignment="1">
      <alignment horizontal="left"/>
    </xf>
    <xf numFmtId="0" fontId="5" fillId="4" borderId="0" xfId="0" applyFont="1" applyFill="1" applyAlignment="1">
      <alignment vertical="center"/>
    </xf>
    <xf numFmtId="2" fontId="5" fillId="0" borderId="0" xfId="0" applyNumberFormat="1" applyFont="1" applyAlignment="1">
      <alignment horizontal="right"/>
    </xf>
    <xf numFmtId="49" fontId="38" fillId="0" borderId="0" xfId="9" applyNumberFormat="1" applyFont="1" applyAlignment="1">
      <alignment horizontal="right"/>
    </xf>
    <xf numFmtId="1" fontId="38" fillId="0" borderId="0" xfId="9" applyNumberFormat="1" applyFont="1" applyAlignment="1">
      <alignment horizontal="right"/>
    </xf>
    <xf numFmtId="1" fontId="5" fillId="8" borderId="13" xfId="9" applyNumberFormat="1" applyFont="1" applyFill="1" applyBorder="1" applyAlignment="1">
      <alignment horizontal="right"/>
    </xf>
    <xf numFmtId="0" fontId="5" fillId="4" borderId="0" xfId="0" applyFont="1" applyFill="1"/>
    <xf numFmtId="0" fontId="18" fillId="0" borderId="1" xfId="0" applyFont="1" applyBorder="1" applyAlignment="1">
      <alignment horizontal="left"/>
    </xf>
    <xf numFmtId="2" fontId="7" fillId="0" borderId="1" xfId="0" applyNumberFormat="1" applyFont="1" applyBorder="1" applyAlignment="1">
      <alignment horizontal="left"/>
    </xf>
    <xf numFmtId="1" fontId="18" fillId="5" borderId="8" xfId="0" applyNumberFormat="1" applyFont="1" applyFill="1" applyBorder="1" applyAlignment="1">
      <alignment horizontal="left"/>
    </xf>
    <xf numFmtId="165" fontId="7" fillId="5" borderId="9" xfId="0" applyNumberFormat="1" applyFont="1" applyFill="1" applyBorder="1" applyAlignment="1">
      <alignment horizontal="left"/>
    </xf>
    <xf numFmtId="1" fontId="7" fillId="5" borderId="9" xfId="0" applyNumberFormat="1" applyFont="1" applyFill="1" applyBorder="1" applyAlignment="1">
      <alignment horizontal="left"/>
    </xf>
    <xf numFmtId="1" fontId="7" fillId="5" borderId="10" xfId="0" applyNumberFormat="1" applyFont="1" applyFill="1" applyBorder="1" applyAlignment="1">
      <alignment horizontal="left"/>
    </xf>
    <xf numFmtId="0" fontId="7" fillId="6" borderId="9" xfId="0" applyFont="1" applyFill="1" applyBorder="1" applyAlignment="1">
      <alignment horizontal="left"/>
    </xf>
    <xf numFmtId="0" fontId="7" fillId="6" borderId="10" xfId="0" applyFont="1" applyFill="1" applyBorder="1" applyAlignment="1">
      <alignment horizontal="left"/>
    </xf>
    <xf numFmtId="0" fontId="7" fillId="7" borderId="9" xfId="0" applyFont="1" applyFill="1" applyBorder="1" applyAlignment="1">
      <alignment horizontal="left"/>
    </xf>
    <xf numFmtId="0" fontId="7" fillId="7" borderId="10" xfId="0" applyFont="1" applyFill="1" applyBorder="1" applyAlignment="1">
      <alignment horizontal="left"/>
    </xf>
    <xf numFmtId="0" fontId="7" fillId="3" borderId="8" xfId="0" applyFont="1" applyFill="1" applyBorder="1" applyAlignment="1">
      <alignment horizontal="left"/>
    </xf>
    <xf numFmtId="0" fontId="7" fillId="3" borderId="9" xfId="0" applyFont="1" applyFill="1" applyBorder="1" applyAlignment="1">
      <alignment horizontal="left"/>
    </xf>
    <xf numFmtId="0" fontId="7" fillId="3" borderId="10" xfId="0" applyFont="1" applyFill="1" applyBorder="1" applyAlignment="1">
      <alignment horizontal="left"/>
    </xf>
    <xf numFmtId="0" fontId="7" fillId="4" borderId="1" xfId="0" applyFont="1" applyFill="1" applyBorder="1" applyAlignment="1">
      <alignment horizontal="left"/>
    </xf>
    <xf numFmtId="0" fontId="15" fillId="4" borderId="1" xfId="0" applyFont="1" applyFill="1" applyBorder="1" applyAlignment="1">
      <alignment horizontal="left"/>
    </xf>
    <xf numFmtId="3" fontId="0" fillId="0" borderId="0" xfId="0" applyNumberFormat="1" applyAlignment="1">
      <alignment horizontal="right"/>
    </xf>
    <xf numFmtId="0" fontId="7" fillId="5" borderId="9" xfId="0" applyFont="1" applyFill="1" applyBorder="1" applyAlignment="1">
      <alignment horizontal="left"/>
    </xf>
    <xf numFmtId="170" fontId="0" fillId="0" borderId="0" xfId="0" applyNumberFormat="1"/>
    <xf numFmtId="49" fontId="67" fillId="8" borderId="11" xfId="15" applyNumberFormat="1" applyFont="1" applyFill="1" applyBorder="1" applyAlignment="1">
      <alignment horizontal="right"/>
    </xf>
    <xf numFmtId="49" fontId="67" fillId="8" borderId="11" xfId="4" applyNumberFormat="1" applyFont="1" applyFill="1" applyBorder="1" applyAlignment="1">
      <alignment horizontal="right"/>
    </xf>
    <xf numFmtId="0" fontId="7" fillId="0" borderId="9" xfId="0" applyFont="1" applyBorder="1" applyAlignment="1">
      <alignment horizontal="right"/>
    </xf>
    <xf numFmtId="0" fontId="0" fillId="10" borderId="0" xfId="0" applyFill="1"/>
    <xf numFmtId="0" fontId="0" fillId="10" borderId="0" xfId="0" applyFill="1" applyAlignment="1">
      <alignment horizontal="left" vertical="center"/>
    </xf>
    <xf numFmtId="0" fontId="4" fillId="10" borderId="0" xfId="0" applyFont="1" applyFill="1"/>
    <xf numFmtId="2" fontId="5" fillId="10" borderId="0" xfId="0" applyNumberFormat="1" applyFont="1" applyFill="1" applyAlignment="1">
      <alignment horizontal="right"/>
    </xf>
    <xf numFmtId="2" fontId="0" fillId="10" borderId="0" xfId="0" applyNumberFormat="1" applyFill="1"/>
    <xf numFmtId="1" fontId="0" fillId="10" borderId="0" xfId="0" applyNumberFormat="1" applyFill="1"/>
    <xf numFmtId="165" fontId="4" fillId="10" borderId="0" xfId="0" applyNumberFormat="1" applyFont="1" applyFill="1"/>
    <xf numFmtId="165" fontId="4" fillId="10" borderId="0" xfId="0" applyNumberFormat="1" applyFont="1" applyFill="1" applyAlignment="1">
      <alignment horizontal="right"/>
    </xf>
    <xf numFmtId="0" fontId="0" fillId="10" borderId="0" xfId="0" applyFill="1" applyAlignment="1">
      <alignment horizontal="fill"/>
    </xf>
    <xf numFmtId="0" fontId="45" fillId="0" borderId="0" xfId="0" applyFont="1"/>
    <xf numFmtId="0" fontId="5" fillId="11" borderId="0" xfId="0" applyFont="1" applyFill="1"/>
    <xf numFmtId="49" fontId="12" fillId="8" borderId="11" xfId="4" applyNumberFormat="1" applyFont="1" applyFill="1" applyBorder="1" applyAlignment="1">
      <alignment horizontal="right"/>
    </xf>
    <xf numFmtId="49" fontId="12" fillId="8" borderId="11" xfId="0" applyNumberFormat="1" applyFont="1" applyFill="1" applyBorder="1" applyAlignment="1">
      <alignment horizontal="left"/>
    </xf>
    <xf numFmtId="0" fontId="36" fillId="0" borderId="0" xfId="8" applyBorder="1" applyAlignment="1">
      <alignment vertical="center"/>
    </xf>
    <xf numFmtId="49" fontId="12" fillId="8" borderId="0" xfId="14" applyNumberFormat="1" applyFont="1" applyFill="1" applyAlignment="1">
      <alignment horizontal="right"/>
    </xf>
    <xf numFmtId="49" fontId="12" fillId="8" borderId="11" xfId="14" applyNumberFormat="1" applyFont="1" applyFill="1" applyBorder="1" applyAlignment="1">
      <alignment horizontal="right"/>
    </xf>
    <xf numFmtId="0" fontId="5" fillId="12" borderId="0" xfId="0" applyFont="1" applyFill="1" applyAlignment="1">
      <alignment vertical="center"/>
    </xf>
    <xf numFmtId="0" fontId="0" fillId="12" borderId="0" xfId="0" applyFill="1"/>
    <xf numFmtId="0" fontId="4" fillId="12" borderId="0" xfId="0" applyFont="1" applyFill="1"/>
    <xf numFmtId="171" fontId="11" fillId="0" borderId="0" xfId="1" applyNumberFormat="1" applyFont="1" applyAlignment="1">
      <alignment horizontal="left"/>
    </xf>
    <xf numFmtId="2" fontId="11" fillId="0" borderId="0" xfId="1" applyNumberFormat="1" applyFont="1" applyAlignment="1">
      <alignment horizontal="left"/>
    </xf>
    <xf numFmtId="165" fontId="11" fillId="0" borderId="0" xfId="1" applyNumberFormat="1" applyFont="1" applyAlignment="1">
      <alignment horizontal="left"/>
    </xf>
    <xf numFmtId="1" fontId="72" fillId="0" borderId="0" xfId="6" applyNumberFormat="1" applyFont="1"/>
    <xf numFmtId="0" fontId="45" fillId="0" borderId="0" xfId="0" applyFont="1" applyAlignment="1">
      <alignment horizontal="fill" vertical="center"/>
    </xf>
    <xf numFmtId="0" fontId="22" fillId="0" borderId="0" xfId="14" applyFont="1" applyAlignment="1">
      <alignment horizontal="left"/>
    </xf>
    <xf numFmtId="0" fontId="22" fillId="0" borderId="0" xfId="15" applyFont="1"/>
    <xf numFmtId="0" fontId="22" fillId="0" borderId="0" xfId="16" applyFont="1"/>
    <xf numFmtId="0" fontId="22" fillId="0" borderId="0" xfId="0" applyFont="1"/>
    <xf numFmtId="1" fontId="72" fillId="0" borderId="0" xfId="17" applyNumberFormat="1" applyFont="1"/>
    <xf numFmtId="1" fontId="72" fillId="0" borderId="0" xfId="18" applyNumberFormat="1" applyFont="1"/>
    <xf numFmtId="0" fontId="22" fillId="0" borderId="0" xfId="19" applyFont="1" applyAlignment="1">
      <alignment horizontal="left"/>
    </xf>
    <xf numFmtId="0" fontId="22" fillId="0" borderId="0" xfId="20" applyFont="1" applyAlignment="1">
      <alignment horizontal="left"/>
    </xf>
    <xf numFmtId="0" fontId="22" fillId="0" borderId="0" xfId="21" applyFont="1"/>
    <xf numFmtId="0" fontId="22" fillId="0" borderId="0" xfId="22" applyFont="1"/>
    <xf numFmtId="1" fontId="22" fillId="0" borderId="0" xfId="23" applyNumberFormat="1" applyFont="1"/>
    <xf numFmtId="1" fontId="22" fillId="0" borderId="0" xfId="24" applyNumberFormat="1" applyFont="1"/>
    <xf numFmtId="0" fontId="22" fillId="0" borderId="0" xfId="25" applyFont="1" applyAlignment="1">
      <alignment horizontal="left"/>
    </xf>
    <xf numFmtId="0" fontId="22" fillId="0" borderId="0" xfId="26" applyFont="1" applyAlignment="1">
      <alignment horizontal="left"/>
    </xf>
    <xf numFmtId="0" fontId="22" fillId="0" borderId="0" xfId="27" applyFont="1"/>
    <xf numFmtId="0" fontId="22" fillId="0" borderId="0" xfId="28" applyFont="1"/>
    <xf numFmtId="0" fontId="22" fillId="0" borderId="0" xfId="29" applyFont="1"/>
    <xf numFmtId="0" fontId="22" fillId="0" borderId="0" xfId="30" applyFont="1"/>
    <xf numFmtId="0" fontId="38" fillId="0" borderId="0" xfId="0" applyFont="1" applyAlignment="1">
      <alignment horizontal="fill"/>
    </xf>
    <xf numFmtId="0" fontId="22" fillId="0" borderId="0" xfId="31" applyFont="1" applyAlignment="1">
      <alignment horizontal="left"/>
    </xf>
    <xf numFmtId="0" fontId="22" fillId="0" borderId="0" xfId="32" applyFont="1" applyAlignment="1">
      <alignment horizontal="left"/>
    </xf>
    <xf numFmtId="1" fontId="22" fillId="0" borderId="0" xfId="33" applyNumberFormat="1" applyFont="1"/>
    <xf numFmtId="1" fontId="22" fillId="0" borderId="0" xfId="34" applyNumberFormat="1" applyFont="1"/>
    <xf numFmtId="2" fontId="0" fillId="0" borderId="0" xfId="0" applyNumberFormat="1" applyAlignment="1">
      <alignment horizontal="right"/>
    </xf>
    <xf numFmtId="2" fontId="22" fillId="0" borderId="0" xfId="0" applyNumberFormat="1" applyFont="1"/>
    <xf numFmtId="0" fontId="22" fillId="0" borderId="0" xfId="35" applyFont="1" applyAlignment="1">
      <alignment horizontal="left"/>
    </xf>
    <xf numFmtId="0" fontId="22" fillId="0" borderId="0" xfId="36" applyFont="1"/>
    <xf numFmtId="0" fontId="22" fillId="0" borderId="0" xfId="37" applyFont="1"/>
    <xf numFmtId="0" fontId="22" fillId="0" borderId="0" xfId="38" applyFont="1"/>
    <xf numFmtId="0" fontId="22" fillId="0" borderId="0" xfId="38" applyFont="1" applyAlignment="1">
      <alignment horizontal="right"/>
    </xf>
    <xf numFmtId="0" fontId="73" fillId="0" borderId="0" xfId="0" applyFont="1" applyAlignment="1">
      <alignment horizontal="fill"/>
    </xf>
    <xf numFmtId="1" fontId="22" fillId="0" borderId="0" xfId="39" applyNumberFormat="1" applyFont="1"/>
    <xf numFmtId="1" fontId="5" fillId="13" borderId="14" xfId="0" applyNumberFormat="1" applyFont="1" applyFill="1" applyBorder="1"/>
    <xf numFmtId="1" fontId="5" fillId="14" borderId="15" xfId="0" applyNumberFormat="1" applyFont="1" applyFill="1" applyBorder="1"/>
    <xf numFmtId="0" fontId="22" fillId="0" borderId="0" xfId="40" applyFont="1" applyAlignment="1">
      <alignment horizontal="left"/>
    </xf>
    <xf numFmtId="0" fontId="22" fillId="0" borderId="0" xfId="41" applyFont="1" applyAlignment="1">
      <alignment horizontal="left"/>
    </xf>
    <xf numFmtId="0" fontId="22" fillId="0" borderId="0" xfId="42" applyFont="1" applyAlignment="1">
      <alignment horizontal="left"/>
    </xf>
    <xf numFmtId="0" fontId="22" fillId="0" borderId="0" xfId="41" applyFont="1"/>
    <xf numFmtId="0" fontId="22" fillId="0" borderId="0" xfId="43" applyFont="1"/>
    <xf numFmtId="0" fontId="22" fillId="0" borderId="0" xfId="44" applyFont="1"/>
    <xf numFmtId="0" fontId="22" fillId="0" borderId="0" xfId="45" applyFont="1"/>
    <xf numFmtId="0" fontId="22" fillId="0" borderId="0" xfId="46" applyFont="1" applyAlignment="1">
      <alignment horizontal="left"/>
    </xf>
    <xf numFmtId="0" fontId="22" fillId="0" borderId="0" xfId="43" applyFont="1" applyAlignment="1">
      <alignment horizontal="left"/>
    </xf>
    <xf numFmtId="1" fontId="22" fillId="0" borderId="0" xfId="0" applyNumberFormat="1" applyFont="1"/>
    <xf numFmtId="49" fontId="5" fillId="0" borderId="0" xfId="4" applyNumberFormat="1" applyFont="1" applyAlignment="1">
      <alignment horizontal="right"/>
    </xf>
    <xf numFmtId="0" fontId="22" fillId="0" borderId="0" xfId="47" applyFont="1" applyAlignment="1">
      <alignment horizontal="left"/>
    </xf>
    <xf numFmtId="0" fontId="22" fillId="0" borderId="0" xfId="38" applyFont="1" applyAlignment="1">
      <alignment horizontal="left"/>
    </xf>
    <xf numFmtId="1" fontId="22" fillId="0" borderId="0" xfId="48" applyNumberFormat="1" applyFont="1"/>
    <xf numFmtId="0" fontId="12" fillId="0" borderId="0" xfId="0" applyFont="1" applyAlignment="1">
      <alignment horizontal="fill" vertical="center"/>
    </xf>
    <xf numFmtId="0" fontId="65" fillId="0" borderId="0" xfId="0" applyFont="1" applyAlignment="1">
      <alignment horizontal="fill"/>
    </xf>
    <xf numFmtId="0" fontId="4" fillId="0" borderId="0" xfId="0" applyFont="1" applyAlignment="1">
      <alignment horizontal="fill"/>
    </xf>
    <xf numFmtId="14" fontId="4" fillId="0" borderId="0" xfId="0" applyNumberFormat="1" applyFont="1" applyAlignment="1">
      <alignment horizontal="left"/>
    </xf>
    <xf numFmtId="0" fontId="55" fillId="0" borderId="0" xfId="0" applyFont="1" applyAlignment="1">
      <alignment horizontal="fill"/>
    </xf>
    <xf numFmtId="0" fontId="2" fillId="0" borderId="0" xfId="0" applyFont="1" applyAlignment="1">
      <alignment horizontal="fill" vertical="center"/>
    </xf>
    <xf numFmtId="0" fontId="7" fillId="0" borderId="1" xfId="0" applyFont="1" applyBorder="1" applyAlignment="1">
      <alignment horizontal="fill"/>
    </xf>
    <xf numFmtId="49" fontId="5" fillId="0" borderId="0" xfId="0" applyNumberFormat="1" applyFont="1" applyAlignment="1">
      <alignment horizontal="fill"/>
    </xf>
    <xf numFmtId="0" fontId="5" fillId="0" borderId="0" xfId="0" applyFont="1" applyAlignment="1">
      <alignment horizontal="fill" vertical="center"/>
    </xf>
    <xf numFmtId="0" fontId="5" fillId="0" borderId="0" xfId="0" applyFont="1" applyAlignment="1">
      <alignment horizontal="fill" vertical="center" wrapText="1"/>
    </xf>
    <xf numFmtId="0" fontId="61" fillId="0" borderId="0" xfId="0" applyFont="1" applyAlignment="1">
      <alignment horizontal="fill"/>
    </xf>
    <xf numFmtId="0" fontId="61" fillId="0" borderId="0" xfId="0" applyFont="1" applyAlignment="1">
      <alignment horizontal="fill" vertical="center"/>
    </xf>
    <xf numFmtId="0" fontId="5" fillId="0" borderId="0" xfId="0" applyFont="1" applyAlignment="1">
      <alignment horizontal="fill" wrapText="1"/>
    </xf>
    <xf numFmtId="0" fontId="38" fillId="0" borderId="0" xfId="0" applyFont="1" applyAlignment="1">
      <alignment horizontal="fill" vertical="center"/>
    </xf>
    <xf numFmtId="0" fontId="67" fillId="0" borderId="0" xfId="0" applyFont="1" applyAlignment="1">
      <alignment horizontal="fill" vertical="center"/>
    </xf>
    <xf numFmtId="0" fontId="75" fillId="0" borderId="0" xfId="0" applyFont="1" applyAlignment="1">
      <alignment horizontal="fill"/>
    </xf>
    <xf numFmtId="0" fontId="12" fillId="0" borderId="0" xfId="0" applyFont="1" applyAlignment="1">
      <alignment horizontal="fill"/>
    </xf>
    <xf numFmtId="0" fontId="76" fillId="0" borderId="0" xfId="0" applyFont="1" applyAlignment="1">
      <alignment vertical="center"/>
    </xf>
    <xf numFmtId="0" fontId="78" fillId="0" borderId="0" xfId="0" applyFont="1" applyAlignment="1">
      <alignment vertical="center"/>
    </xf>
    <xf numFmtId="0" fontId="80" fillId="0" borderId="0" xfId="0" applyFont="1" applyAlignment="1">
      <alignment vertical="center"/>
    </xf>
    <xf numFmtId="1" fontId="11" fillId="0" borderId="0" xfId="1" applyNumberFormat="1" applyFont="1" applyFill="1" applyAlignment="1">
      <alignment horizontal="left"/>
    </xf>
    <xf numFmtId="0" fontId="5" fillId="0" borderId="0" xfId="0" applyFont="1" applyFill="1"/>
  </cellXfs>
  <cellStyles count="55">
    <cellStyle name="Dålig" xfId="11" builtinId="27"/>
    <cellStyle name="Hyperlänk" xfId="8" builtinId="8"/>
    <cellStyle name="Normal" xfId="0" builtinId="0"/>
    <cellStyle name="Normal 10" xfId="15" xr:uid="{4160983A-5BA3-4284-A389-32C64F46EE49}"/>
    <cellStyle name="Normal 10 2" xfId="54" xr:uid="{F49A55EE-75EA-4668-8AA4-7455E237CA13}"/>
    <cellStyle name="Normal 11" xfId="16" xr:uid="{9ACFC49B-9F92-49DC-AF8B-970A315C84E1}"/>
    <cellStyle name="Normal 12" xfId="19" xr:uid="{982EA94F-CDAD-401E-9C1F-8ABA1D7F241D}"/>
    <cellStyle name="Normal 13" xfId="17" xr:uid="{7AF267C2-0496-437A-A21C-7CC1F5A95840}"/>
    <cellStyle name="Normal 14" xfId="18" xr:uid="{2DA5FE30-0D08-4000-A3B6-1CE689EEA3CF}"/>
    <cellStyle name="Normal 15" xfId="20" xr:uid="{E8FD7778-3FEE-43D6-9A21-8D37A0E80662}"/>
    <cellStyle name="Normal 16" xfId="21" xr:uid="{1207325A-C184-4DFE-924B-B8E4955FF331}"/>
    <cellStyle name="Normal 17" xfId="22" xr:uid="{9374BAEC-9742-4B01-A74D-5A963D9E57DA}"/>
    <cellStyle name="Normal 19" xfId="23" xr:uid="{77714837-271B-4C8E-9916-895D2AFB0FD1}"/>
    <cellStyle name="Normal 2" xfId="1" xr:uid="{00000000-0005-0000-0000-000001000000}"/>
    <cellStyle name="Normal 2 2" xfId="12" xr:uid="{CC9F83D4-E6E8-419D-AE5B-8D3870B10D69}"/>
    <cellStyle name="Normal 20" xfId="24" xr:uid="{9FA66DE8-A4F2-45DD-8E19-AAD782695890}"/>
    <cellStyle name="Normal 21" xfId="25" xr:uid="{51E9B6BC-E2DC-48C3-AC23-762D1A846699}"/>
    <cellStyle name="Normal 22" xfId="29" xr:uid="{FB8D08A0-39EA-43B3-8A3E-B7E4C727FD2E}"/>
    <cellStyle name="Normal 23" xfId="27" xr:uid="{8C36484B-D662-498B-9F04-0BBD92D8AC2A}"/>
    <cellStyle name="Normal 24" xfId="31" xr:uid="{40D07104-6692-4649-A093-887CFA2657F0}"/>
    <cellStyle name="Normal 26" xfId="33" xr:uid="{C1DD69B3-B581-4A96-A3DD-6367BD59658E}"/>
    <cellStyle name="Normal 27" xfId="26" xr:uid="{2E4013CE-AF8A-428C-A85A-325FEE117BA9}"/>
    <cellStyle name="Normal 28" xfId="28" xr:uid="{D842FD77-D907-4008-A39B-2F11B17006F5}"/>
    <cellStyle name="Normal 29" xfId="30" xr:uid="{559B6710-AA35-4AB8-9E64-FA749BBA8B2C}"/>
    <cellStyle name="Normal 3" xfId="2" xr:uid="{00000000-0005-0000-0000-000002000000}"/>
    <cellStyle name="Normal 3 2" xfId="13" xr:uid="{83B4C001-DF6A-4D61-BE75-1C54C224A6B4}"/>
    <cellStyle name="Normal 30" xfId="32" xr:uid="{04DD4780-2DBA-4D1F-B5B6-A0FF1BDA8CE2}"/>
    <cellStyle name="Normal 31" xfId="48" xr:uid="{FDB59F2B-4FEA-4274-A029-14EFE9E4A617}"/>
    <cellStyle name="Normal 32" xfId="34" xr:uid="{68E8F2E9-95EC-4F9C-980E-A77DE9FC4ECC}"/>
    <cellStyle name="Normal 33" xfId="35" xr:uid="{50B0ABB5-56AF-4D23-AE1A-BD5D93176AA0}"/>
    <cellStyle name="Normal 34" xfId="37" xr:uid="{3AFA8629-6F21-440B-A411-78874F29B489}"/>
    <cellStyle name="Normal 35" xfId="36" xr:uid="{BB181099-A85A-4ABF-9F9C-C2E794BAD709}"/>
    <cellStyle name="Normal 38" xfId="40" xr:uid="{9542971D-8F86-4B0A-8084-4936C327E2F1}"/>
    <cellStyle name="Normal 39" xfId="44" xr:uid="{CB993B7A-8B37-4FDE-8862-F28084FFB3DD}"/>
    <cellStyle name="Normal 4" xfId="3" xr:uid="{00000000-0005-0000-0000-000003000000}"/>
    <cellStyle name="Normal 4 2" xfId="49" xr:uid="{C79B054B-441F-4384-A1B3-3620EC5E590B}"/>
    <cellStyle name="Normal 40" xfId="46" xr:uid="{DF8887C4-2B16-43E9-BBF8-7C42C382B443}"/>
    <cellStyle name="Normal 42" xfId="41" xr:uid="{12FA93B8-03D7-449A-98BD-FF15619F6925}"/>
    <cellStyle name="Normal 44" xfId="42" xr:uid="{DA0891D3-0022-4AFE-B77A-1DDA75E3F26F}"/>
    <cellStyle name="Normal 45" xfId="45" xr:uid="{2F6AD391-D437-455F-9728-4996B0FE3D1D}"/>
    <cellStyle name="Normal 46" xfId="43" xr:uid="{87F5D678-9DA5-4E8B-B14A-009C7CA42877}"/>
    <cellStyle name="Normal 48" xfId="47" xr:uid="{E8BF3784-9C8E-4CD8-B72A-BCF6DF04903F}"/>
    <cellStyle name="Normal 49" xfId="38" xr:uid="{3C46B304-3770-48AE-A4B4-E30AD3449119}"/>
    <cellStyle name="Normal 5" xfId="4" xr:uid="{00000000-0005-0000-0000-000004000000}"/>
    <cellStyle name="Normal 50" xfId="39" xr:uid="{FA8B18CC-3C6F-43FD-AF29-13BF8E6BECB0}"/>
    <cellStyle name="Normal 6" xfId="6" xr:uid="{00000000-0005-0000-0000-000005000000}"/>
    <cellStyle name="Normal 6 2" xfId="50" xr:uid="{D8966894-731B-4E2B-AE1F-77E271360E9E}"/>
    <cellStyle name="Normal 7" xfId="7" xr:uid="{00000000-0005-0000-0000-000006000000}"/>
    <cellStyle name="Normal 7 2" xfId="51" xr:uid="{F2DC9C34-C009-47C3-A78E-7C1A04C00E18}"/>
    <cellStyle name="Normal 8" xfId="9" xr:uid="{78718B6E-D86F-491C-B65D-C6073CEEC40E}"/>
    <cellStyle name="Normal 8 2" xfId="52" xr:uid="{0F8ABBB8-A1B1-4A62-AF04-590CD186995C}"/>
    <cellStyle name="Normal 9" xfId="14" xr:uid="{B2E23BEC-432D-442E-BDDC-BE0CA9D498F5}"/>
    <cellStyle name="Normal 9 2" xfId="53" xr:uid="{2F10B76B-C374-4A7B-9199-9B03263E2EF0}"/>
    <cellStyle name="Procent" xfId="10" builtinId="5"/>
    <cellStyle name="Tusental" xfId="5" builtinId="3"/>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g"/></Relationships>
</file>

<file path=xl/drawings/_rels/drawing2.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5.gif"/></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g"/><Relationship Id="rId2" Type="http://schemas.openxmlformats.org/officeDocument/2006/relationships/image" Target="../media/image8.png"/><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4.jpg"/></Relationships>
</file>

<file path=xl/drawings/_rels/drawing6.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g"/></Relationships>
</file>

<file path=xl/drawings/_rels/drawing9.xml.rels><?xml version="1.0" encoding="UTF-8" standalone="yes"?>
<Relationships xmlns="http://schemas.openxmlformats.org/package/2006/relationships"><Relationship Id="rId1"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editAs="oneCell">
    <xdr:from>
      <xdr:col>8</xdr:col>
      <xdr:colOff>420688</xdr:colOff>
      <xdr:row>1</xdr:row>
      <xdr:rowOff>165100</xdr:rowOff>
    </xdr:from>
    <xdr:to>
      <xdr:col>9</xdr:col>
      <xdr:colOff>48419</xdr:colOff>
      <xdr:row>5</xdr:row>
      <xdr:rowOff>168910</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7113" y="355600"/>
          <a:ext cx="723760" cy="7981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382587</xdr:colOff>
      <xdr:row>2</xdr:row>
      <xdr:rowOff>19051</xdr:rowOff>
    </xdr:from>
    <xdr:to>
      <xdr:col>8</xdr:col>
      <xdr:colOff>283896</xdr:colOff>
      <xdr:row>5</xdr:row>
      <xdr:rowOff>59372</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212262" y="400051"/>
          <a:ext cx="549009" cy="655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1744808</xdr:colOff>
      <xdr:row>0</xdr:row>
      <xdr:rowOff>135947</xdr:rowOff>
    </xdr:from>
    <xdr:to>
      <xdr:col>4</xdr:col>
      <xdr:colOff>331715</xdr:colOff>
      <xdr:row>5</xdr:row>
      <xdr:rowOff>76200</xdr:rowOff>
    </xdr:to>
    <xdr:pic>
      <xdr:nvPicPr>
        <xdr:cNvPr id="9" name="Bildobjekt 8">
          <a:extLst>
            <a:ext uri="{FF2B5EF4-FFF2-40B4-BE49-F238E27FC236}">
              <a16:creationId xmlns:a16="http://schemas.microsoft.com/office/drawing/2014/main" id="{A3E8BD3D-FFE9-690C-C111-19FFB1B3DD9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907108" y="135947"/>
          <a:ext cx="930057" cy="930853"/>
        </a:xfrm>
        <a:prstGeom prst="rect">
          <a:avLst/>
        </a:prstGeom>
      </xdr:spPr>
    </xdr:pic>
    <xdr:clientData/>
  </xdr:twoCellAnchor>
  <xdr:twoCellAnchor editAs="oneCell">
    <xdr:from>
      <xdr:col>1</xdr:col>
      <xdr:colOff>219075</xdr:colOff>
      <xdr:row>1</xdr:row>
      <xdr:rowOff>161925</xdr:rowOff>
    </xdr:from>
    <xdr:to>
      <xdr:col>3</xdr:col>
      <xdr:colOff>1000125</xdr:colOff>
      <xdr:row>4</xdr:row>
      <xdr:rowOff>115155</xdr:rowOff>
    </xdr:to>
    <xdr:pic>
      <xdr:nvPicPr>
        <xdr:cNvPr id="4" name="Bildobjekt 3">
          <a:extLst>
            <a:ext uri="{FF2B5EF4-FFF2-40B4-BE49-F238E27FC236}">
              <a16:creationId xmlns:a16="http://schemas.microsoft.com/office/drawing/2014/main" id="{4DF839D9-82C3-4524-BF0C-533F494B85C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19075" y="352425"/>
          <a:ext cx="4171950" cy="543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515521</xdr:colOff>
      <xdr:row>1</xdr:row>
      <xdr:rowOff>5195</xdr:rowOff>
    </xdr:from>
    <xdr:to>
      <xdr:col>6</xdr:col>
      <xdr:colOff>1745535</xdr:colOff>
      <xdr:row>4</xdr:row>
      <xdr:rowOff>125468</xdr:rowOff>
    </xdr:to>
    <xdr:pic>
      <xdr:nvPicPr>
        <xdr:cNvPr id="2" name="Bildobjekt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2238" y="195695"/>
          <a:ext cx="1230014" cy="716621"/>
        </a:xfrm>
        <a:prstGeom prst="rect">
          <a:avLst/>
        </a:prstGeom>
      </xdr:spPr>
    </xdr:pic>
    <xdr:clientData/>
  </xdr:twoCellAnchor>
  <xdr:twoCellAnchor editAs="oneCell">
    <xdr:from>
      <xdr:col>3</xdr:col>
      <xdr:colOff>347870</xdr:colOff>
      <xdr:row>1</xdr:row>
      <xdr:rowOff>62710</xdr:rowOff>
    </xdr:from>
    <xdr:to>
      <xdr:col>5</xdr:col>
      <xdr:colOff>2881498</xdr:colOff>
      <xdr:row>4</xdr:row>
      <xdr:rowOff>89924</xdr:rowOff>
    </xdr:to>
    <xdr:pic>
      <xdr:nvPicPr>
        <xdr:cNvPr id="6" name="Bildobjekt 5">
          <a:extLst>
            <a:ext uri="{FF2B5EF4-FFF2-40B4-BE49-F238E27FC236}">
              <a16:creationId xmlns:a16="http://schemas.microsoft.com/office/drawing/2014/main" id="{A302DCFC-9DDB-4942-A665-4432C13F445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7870" y="253210"/>
          <a:ext cx="4894171" cy="623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2228850</xdr:colOff>
      <xdr:row>0</xdr:row>
      <xdr:rowOff>0</xdr:rowOff>
    </xdr:from>
    <xdr:to>
      <xdr:col>7</xdr:col>
      <xdr:colOff>409575</xdr:colOff>
      <xdr:row>3</xdr:row>
      <xdr:rowOff>193734</xdr:rowOff>
    </xdr:to>
    <xdr:pic>
      <xdr:nvPicPr>
        <xdr:cNvPr id="4" name="Bildobjekt 3">
          <a:extLst>
            <a:ext uri="{FF2B5EF4-FFF2-40B4-BE49-F238E27FC236}">
              <a16:creationId xmlns:a16="http://schemas.microsoft.com/office/drawing/2014/main" id="{444FFEBA-5541-2E4A-A4C9-FCCA107A4E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53250" y="0"/>
          <a:ext cx="2905125" cy="784284"/>
        </a:xfrm>
        <a:prstGeom prst="rect">
          <a:avLst/>
        </a:prstGeom>
      </xdr:spPr>
    </xdr:pic>
    <xdr:clientData/>
  </xdr:twoCellAnchor>
  <xdr:twoCellAnchor editAs="oneCell">
    <xdr:from>
      <xdr:col>1</xdr:col>
      <xdr:colOff>333375</xdr:colOff>
      <xdr:row>0</xdr:row>
      <xdr:rowOff>133350</xdr:rowOff>
    </xdr:from>
    <xdr:to>
      <xdr:col>5</xdr:col>
      <xdr:colOff>838200</xdr:colOff>
      <xdr:row>3</xdr:row>
      <xdr:rowOff>144931</xdr:rowOff>
    </xdr:to>
    <xdr:pic>
      <xdr:nvPicPr>
        <xdr:cNvPr id="3" name="Bildobjekt 2">
          <a:extLst>
            <a:ext uri="{FF2B5EF4-FFF2-40B4-BE49-F238E27FC236}">
              <a16:creationId xmlns:a16="http://schemas.microsoft.com/office/drawing/2014/main" id="{E8E35A93-9AF5-483C-9E8F-43072CB10C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2975" y="133350"/>
          <a:ext cx="4619625" cy="60213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571500</xdr:colOff>
      <xdr:row>73</xdr:row>
      <xdr:rowOff>28575</xdr:rowOff>
    </xdr:from>
    <xdr:ext cx="381000" cy="342900"/>
    <xdr:sp macro="" textlink="">
      <xdr:nvSpPr>
        <xdr:cNvPr id="2" name="Shape 3">
          <a:extLst>
            <a:ext uri="{FF2B5EF4-FFF2-40B4-BE49-F238E27FC236}">
              <a16:creationId xmlns:a16="http://schemas.microsoft.com/office/drawing/2014/main" id="{FAC516DE-CB28-4E84-BC9C-C32F59AF1EBE}"/>
            </a:ext>
          </a:extLst>
        </xdr:cNvPr>
        <xdr:cNvSpPr/>
      </xdr:nvSpPr>
      <xdr:spPr>
        <a:xfrm>
          <a:off x="15411450" y="1232535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25</xdr:col>
      <xdr:colOff>0</xdr:colOff>
      <xdr:row>74</xdr:row>
      <xdr:rowOff>0</xdr:rowOff>
    </xdr:from>
    <xdr:ext cx="381000" cy="342900"/>
    <xdr:sp macro="" textlink="">
      <xdr:nvSpPr>
        <xdr:cNvPr id="3" name="Shape 3">
          <a:extLst>
            <a:ext uri="{FF2B5EF4-FFF2-40B4-BE49-F238E27FC236}">
              <a16:creationId xmlns:a16="http://schemas.microsoft.com/office/drawing/2014/main" id="{E530DCA7-A4A1-41A9-8013-2695CADF2EC9}"/>
            </a:ext>
          </a:extLst>
        </xdr:cNvPr>
        <xdr:cNvSpPr/>
      </xdr:nvSpPr>
      <xdr:spPr>
        <a:xfrm>
          <a:off x="23183850" y="1249680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25</xdr:col>
      <xdr:colOff>523875</xdr:colOff>
      <xdr:row>70</xdr:row>
      <xdr:rowOff>9525</xdr:rowOff>
    </xdr:from>
    <xdr:ext cx="381000" cy="342900"/>
    <xdr:sp macro="" textlink="">
      <xdr:nvSpPr>
        <xdr:cNvPr id="4" name="Shape 3">
          <a:extLst>
            <a:ext uri="{FF2B5EF4-FFF2-40B4-BE49-F238E27FC236}">
              <a16:creationId xmlns:a16="http://schemas.microsoft.com/office/drawing/2014/main" id="{E021C666-0538-49D3-B112-1067D167DD7A}"/>
            </a:ext>
          </a:extLst>
        </xdr:cNvPr>
        <xdr:cNvSpPr/>
      </xdr:nvSpPr>
      <xdr:spPr>
        <a:xfrm>
          <a:off x="23031450" y="12506325"/>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5</xdr:col>
      <xdr:colOff>464484</xdr:colOff>
      <xdr:row>0</xdr:row>
      <xdr:rowOff>162487</xdr:rowOff>
    </xdr:from>
    <xdr:to>
      <xdr:col>6</xdr:col>
      <xdr:colOff>574981</xdr:colOff>
      <xdr:row>3</xdr:row>
      <xdr:rowOff>74520</xdr:rowOff>
    </xdr:to>
    <xdr:pic>
      <xdr:nvPicPr>
        <xdr:cNvPr id="5" name="Bildobjekt 4">
          <a:extLst>
            <a:ext uri="{FF2B5EF4-FFF2-40B4-BE49-F238E27FC236}">
              <a16:creationId xmlns:a16="http://schemas.microsoft.com/office/drawing/2014/main" id="{024A25A8-2ECE-40FB-92DB-2738218C2E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19072" y="162487"/>
          <a:ext cx="1466409" cy="618004"/>
        </a:xfrm>
        <a:prstGeom prst="rect">
          <a:avLst/>
        </a:prstGeom>
      </xdr:spPr>
    </xdr:pic>
    <xdr:clientData/>
  </xdr:twoCellAnchor>
  <xdr:twoCellAnchor editAs="oneCell">
    <xdr:from>
      <xdr:col>7</xdr:col>
      <xdr:colOff>261657</xdr:colOff>
      <xdr:row>0</xdr:row>
      <xdr:rowOff>164726</xdr:rowOff>
    </xdr:from>
    <xdr:to>
      <xdr:col>7</xdr:col>
      <xdr:colOff>1015911</xdr:colOff>
      <xdr:row>3</xdr:row>
      <xdr:rowOff>181534</xdr:rowOff>
    </xdr:to>
    <xdr:pic>
      <xdr:nvPicPr>
        <xdr:cNvPr id="6" name="Bildobjekt 5">
          <a:extLst>
            <a:ext uri="{FF2B5EF4-FFF2-40B4-BE49-F238E27FC236}">
              <a16:creationId xmlns:a16="http://schemas.microsoft.com/office/drawing/2014/main" id="{513FEFB0-FEFF-49E3-B591-980C8293CE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90186" y="164726"/>
          <a:ext cx="754254" cy="722779"/>
        </a:xfrm>
        <a:prstGeom prst="rect">
          <a:avLst/>
        </a:prstGeom>
      </xdr:spPr>
    </xdr:pic>
    <xdr:clientData/>
  </xdr:twoCellAnchor>
  <xdr:oneCellAnchor>
    <xdr:from>
      <xdr:col>16</xdr:col>
      <xdr:colOff>571500</xdr:colOff>
      <xdr:row>73</xdr:row>
      <xdr:rowOff>28575</xdr:rowOff>
    </xdr:from>
    <xdr:ext cx="381000" cy="342900"/>
    <xdr:sp macro="" textlink="">
      <xdr:nvSpPr>
        <xdr:cNvPr id="7" name="Shape 3">
          <a:extLst>
            <a:ext uri="{FF2B5EF4-FFF2-40B4-BE49-F238E27FC236}">
              <a16:creationId xmlns:a16="http://schemas.microsoft.com/office/drawing/2014/main" id="{5072DCED-00E2-44E1-8880-3F6DFE7C8063}"/>
            </a:ext>
          </a:extLst>
        </xdr:cNvPr>
        <xdr:cNvSpPr/>
      </xdr:nvSpPr>
      <xdr:spPr>
        <a:xfrm>
          <a:off x="18364200" y="14020800"/>
          <a:ext cx="381000" cy="3429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twoCellAnchor editAs="oneCell">
    <xdr:from>
      <xdr:col>0</xdr:col>
      <xdr:colOff>437029</xdr:colOff>
      <xdr:row>0</xdr:row>
      <xdr:rowOff>168088</xdr:rowOff>
    </xdr:from>
    <xdr:to>
      <xdr:col>4</xdr:col>
      <xdr:colOff>1613647</xdr:colOff>
      <xdr:row>3</xdr:row>
      <xdr:rowOff>170506</xdr:rowOff>
    </xdr:to>
    <xdr:pic>
      <xdr:nvPicPr>
        <xdr:cNvPr id="10" name="Bildobjekt 9">
          <a:extLst>
            <a:ext uri="{FF2B5EF4-FFF2-40B4-BE49-F238E27FC236}">
              <a16:creationId xmlns:a16="http://schemas.microsoft.com/office/drawing/2014/main" id="{8A1179CD-597B-48C8-AD23-9258CD17A7B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37029" y="168088"/>
          <a:ext cx="5434853" cy="70838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2</xdr:col>
      <xdr:colOff>304800</xdr:colOff>
      <xdr:row>22</xdr:row>
      <xdr:rowOff>114300</xdr:rowOff>
    </xdr:to>
    <xdr:sp macro="" textlink="">
      <xdr:nvSpPr>
        <xdr:cNvPr id="2" name="comp-k2ng1kdeimgimage" descr="ReCLAIM_Logo-Original.png">
          <a:extLst>
            <a:ext uri="{FF2B5EF4-FFF2-40B4-BE49-F238E27FC236}">
              <a16:creationId xmlns:a16="http://schemas.microsoft.com/office/drawing/2014/main" id="{FDDA38D1-69F9-4B59-B3D5-327AB2AB880E}"/>
            </a:ext>
          </a:extLst>
        </xdr:cNvPr>
        <xdr:cNvSpPr>
          <a:spLocks noChangeAspect="1" noChangeArrowheads="1"/>
        </xdr:cNvSpPr>
      </xdr:nvSpPr>
      <xdr:spPr bwMode="auto">
        <a:xfrm>
          <a:off x="0" y="420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xdr:row>
      <xdr:rowOff>0</xdr:rowOff>
    </xdr:from>
    <xdr:to>
      <xdr:col>2</xdr:col>
      <xdr:colOff>304800</xdr:colOff>
      <xdr:row>22</xdr:row>
      <xdr:rowOff>114300</xdr:rowOff>
    </xdr:to>
    <xdr:sp macro="" textlink="">
      <xdr:nvSpPr>
        <xdr:cNvPr id="3" name="comp-k2ng1kdeimgimage" descr="ReCLAIM_Logo-Original.png">
          <a:extLst>
            <a:ext uri="{FF2B5EF4-FFF2-40B4-BE49-F238E27FC236}">
              <a16:creationId xmlns:a16="http://schemas.microsoft.com/office/drawing/2014/main" id="{89DF2B99-B971-45B3-8CD5-E373B03CA4B5}"/>
            </a:ext>
          </a:extLst>
        </xdr:cNvPr>
        <xdr:cNvSpPr>
          <a:spLocks noChangeAspect="1" noChangeArrowheads="1"/>
        </xdr:cNvSpPr>
      </xdr:nvSpPr>
      <xdr:spPr bwMode="auto">
        <a:xfrm>
          <a:off x="0" y="420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142875</xdr:colOff>
      <xdr:row>1</xdr:row>
      <xdr:rowOff>114300</xdr:rowOff>
    </xdr:from>
    <xdr:to>
      <xdr:col>6</xdr:col>
      <xdr:colOff>381000</xdr:colOff>
      <xdr:row>4</xdr:row>
      <xdr:rowOff>125881</xdr:rowOff>
    </xdr:to>
    <xdr:pic>
      <xdr:nvPicPr>
        <xdr:cNvPr id="4" name="Bildobjekt 3">
          <a:extLst>
            <a:ext uri="{FF2B5EF4-FFF2-40B4-BE49-F238E27FC236}">
              <a16:creationId xmlns:a16="http://schemas.microsoft.com/office/drawing/2014/main" id="{3CB9DAE6-7A17-4C81-8BE4-721A11B9A4C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304800"/>
          <a:ext cx="4619625" cy="602131"/>
        </a:xfrm>
        <a:prstGeom prst="rect">
          <a:avLst/>
        </a:prstGeom>
      </xdr:spPr>
    </xdr:pic>
    <xdr:clientData/>
  </xdr:twoCellAnchor>
  <xdr:twoCellAnchor editAs="oneCell">
    <xdr:from>
      <xdr:col>6</xdr:col>
      <xdr:colOff>552450</xdr:colOff>
      <xdr:row>0</xdr:row>
      <xdr:rowOff>66675</xdr:rowOff>
    </xdr:from>
    <xdr:to>
      <xdr:col>6</xdr:col>
      <xdr:colOff>1514849</xdr:colOff>
      <xdr:row>5</xdr:row>
      <xdr:rowOff>180975</xdr:rowOff>
    </xdr:to>
    <xdr:pic>
      <xdr:nvPicPr>
        <xdr:cNvPr id="6" name="Bildobjekt 5">
          <a:extLst>
            <a:ext uri="{FF2B5EF4-FFF2-40B4-BE49-F238E27FC236}">
              <a16:creationId xmlns:a16="http://schemas.microsoft.com/office/drawing/2014/main" id="{757A2025-8822-8C51-A63F-6DAC8A8D8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933950" y="66675"/>
          <a:ext cx="962399" cy="11049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3</xdr:col>
      <xdr:colOff>304800</xdr:colOff>
      <xdr:row>22</xdr:row>
      <xdr:rowOff>104775</xdr:rowOff>
    </xdr:to>
    <xdr:sp macro="" textlink="">
      <xdr:nvSpPr>
        <xdr:cNvPr id="2" name="comp-k2ng1kdeimgimage" descr="ReCLAIM_Logo-Original.png">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21</xdr:row>
      <xdr:rowOff>0</xdr:rowOff>
    </xdr:from>
    <xdr:to>
      <xdr:col>3</xdr:col>
      <xdr:colOff>304800</xdr:colOff>
      <xdr:row>22</xdr:row>
      <xdr:rowOff>104775</xdr:rowOff>
    </xdr:to>
    <xdr:sp macro="" textlink="">
      <xdr:nvSpPr>
        <xdr:cNvPr id="3" name="comp-k2ng1kdeimgimage" descr="ReCLAIM_Logo-Original.png">
          <a:extLst>
            <a:ext uri="{FF2B5EF4-FFF2-40B4-BE49-F238E27FC236}">
              <a16:creationId xmlns:a16="http://schemas.microsoft.com/office/drawing/2014/main" id="{00000000-0008-0000-0600-000003000000}"/>
            </a:ext>
          </a:extLst>
        </xdr:cNvPr>
        <xdr:cNvSpPr>
          <a:spLocks noChangeAspect="1" noChangeArrowheads="1"/>
        </xdr:cNvSpPr>
      </xdr:nvSpPr>
      <xdr:spPr bwMode="auto">
        <a:xfrm>
          <a:off x="12192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619124</xdr:colOff>
      <xdr:row>0</xdr:row>
      <xdr:rowOff>28575</xdr:rowOff>
    </xdr:from>
    <xdr:to>
      <xdr:col>15</xdr:col>
      <xdr:colOff>1152524</xdr:colOff>
      <xdr:row>5</xdr:row>
      <xdr:rowOff>123825</xdr:rowOff>
    </xdr:to>
    <xdr:pic>
      <xdr:nvPicPr>
        <xdr:cNvPr id="5" name="Bildobjekt 4" descr="id:image001.png@01D3D7D1.9A42C480">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01174" y="28575"/>
          <a:ext cx="286702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390525</xdr:colOff>
      <xdr:row>1</xdr:row>
      <xdr:rowOff>38100</xdr:rowOff>
    </xdr:from>
    <xdr:to>
      <xdr:col>7</xdr:col>
      <xdr:colOff>676275</xdr:colOff>
      <xdr:row>4</xdr:row>
      <xdr:rowOff>40156</xdr:rowOff>
    </xdr:to>
    <xdr:pic>
      <xdr:nvPicPr>
        <xdr:cNvPr id="4" name="Bildobjekt 3">
          <a:extLst>
            <a:ext uri="{FF2B5EF4-FFF2-40B4-BE49-F238E27FC236}">
              <a16:creationId xmlns:a16="http://schemas.microsoft.com/office/drawing/2014/main" id="{038C0185-18CC-4078-860D-2F2465DCD46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90525" y="228600"/>
          <a:ext cx="4619625" cy="6021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836083</xdr:colOff>
      <xdr:row>0</xdr:row>
      <xdr:rowOff>63500</xdr:rowOff>
    </xdr:from>
    <xdr:to>
      <xdr:col>4</xdr:col>
      <xdr:colOff>1830916</xdr:colOff>
      <xdr:row>5</xdr:row>
      <xdr:rowOff>52916</xdr:rowOff>
    </xdr:to>
    <xdr:pic>
      <xdr:nvPicPr>
        <xdr:cNvPr id="7" name="Bildobjekt 6">
          <a:extLst>
            <a:ext uri="{FF2B5EF4-FFF2-40B4-BE49-F238E27FC236}">
              <a16:creationId xmlns:a16="http://schemas.microsoft.com/office/drawing/2014/main" id="{7B20AF9A-9916-8EC4-D9EA-FBCB14C711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69583" y="63500"/>
          <a:ext cx="994833" cy="994833"/>
        </a:xfrm>
        <a:prstGeom prst="rect">
          <a:avLst/>
        </a:prstGeom>
      </xdr:spPr>
    </xdr:pic>
    <xdr:clientData/>
  </xdr:twoCellAnchor>
  <xdr:twoCellAnchor editAs="oneCell">
    <xdr:from>
      <xdr:col>0</xdr:col>
      <xdr:colOff>592667</xdr:colOff>
      <xdr:row>1</xdr:row>
      <xdr:rowOff>63500</xdr:rowOff>
    </xdr:from>
    <xdr:to>
      <xdr:col>3</xdr:col>
      <xdr:colOff>703792</xdr:colOff>
      <xdr:row>4</xdr:row>
      <xdr:rowOff>62381</xdr:rowOff>
    </xdr:to>
    <xdr:pic>
      <xdr:nvPicPr>
        <xdr:cNvPr id="2" name="Bildobjekt 1">
          <a:extLst>
            <a:ext uri="{FF2B5EF4-FFF2-40B4-BE49-F238E27FC236}">
              <a16:creationId xmlns:a16="http://schemas.microsoft.com/office/drawing/2014/main" id="{4EE6C8B9-C98D-4AA7-B181-517F23BFD5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2667" y="254000"/>
          <a:ext cx="4619625" cy="6021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9524</xdr:colOff>
      <xdr:row>2</xdr:row>
      <xdr:rowOff>47624</xdr:rowOff>
    </xdr:from>
    <xdr:to>
      <xdr:col>7</xdr:col>
      <xdr:colOff>514349</xdr:colOff>
      <xdr:row>5</xdr:row>
      <xdr:rowOff>78255</xdr:rowOff>
    </xdr:to>
    <xdr:pic>
      <xdr:nvPicPr>
        <xdr:cNvPr id="3" name="Bildobjekt 2">
          <a:extLst>
            <a:ext uri="{FF2B5EF4-FFF2-40B4-BE49-F238E27FC236}">
              <a16:creationId xmlns:a16="http://schemas.microsoft.com/office/drawing/2014/main" id="{3797087B-5F5F-4BED-AB66-FD84E94CE8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24" y="428624"/>
          <a:ext cx="4619625" cy="60213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238125</xdr:colOff>
      <xdr:row>1</xdr:row>
      <xdr:rowOff>76200</xdr:rowOff>
    </xdr:from>
    <xdr:to>
      <xdr:col>8</xdr:col>
      <xdr:colOff>590550</xdr:colOff>
      <xdr:row>4</xdr:row>
      <xdr:rowOff>106831</xdr:rowOff>
    </xdr:to>
    <xdr:pic>
      <xdr:nvPicPr>
        <xdr:cNvPr id="2" name="Bildobjekt 1">
          <a:extLst>
            <a:ext uri="{FF2B5EF4-FFF2-40B4-BE49-F238E27FC236}">
              <a16:creationId xmlns:a16="http://schemas.microsoft.com/office/drawing/2014/main" id="{C2183859-30AA-47C7-8B93-E9D104457A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266700"/>
          <a:ext cx="4619625" cy="602131"/>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naf-equine.eu/se/immun/echinacea" TargetMode="External"/><Relationship Id="rId21" Type="http://schemas.openxmlformats.org/officeDocument/2006/relationships/hyperlink" Target="https://www.naf-equine.eu/se/prestation/energ" TargetMode="External"/><Relationship Id="rId42" Type="http://schemas.openxmlformats.org/officeDocument/2006/relationships/hyperlink" Target="https://www.naf-equine.eu/se/support/seasonaze" TargetMode="External"/><Relationship Id="rId63" Type="http://schemas.openxmlformats.org/officeDocument/2006/relationships/hyperlink" Target="https://www.naf-equine.eu/se/hudvard/mud-gard-fodertillskott" TargetMode="External"/><Relationship Id="rId84" Type="http://schemas.openxmlformats.org/officeDocument/2006/relationships/hyperlink" Target="https://www.naf-equine.eu/se/halsa/sjogras-refill" TargetMode="External"/><Relationship Id="rId138" Type="http://schemas.openxmlformats.org/officeDocument/2006/relationships/drawing" Target="../drawings/drawing1.xml"/><Relationship Id="rId16" Type="http://schemas.openxmlformats.org/officeDocument/2006/relationships/hyperlink" Target="https://www.naf-equine.eu/se/lugnande/oestress-pulver" TargetMode="External"/><Relationship Id="rId107" Type="http://schemas.openxmlformats.org/officeDocument/2006/relationships/hyperlink" Target="https://www.naf-equine.eu/se/sarvard-tillbehor/naturalintx-bomullsvadd" TargetMode="External"/><Relationship Id="rId11" Type="http://schemas.openxmlformats.org/officeDocument/2006/relationships/hyperlink" Target="https://www.naf-equine.eu/se/lugnande/magic-flytande" TargetMode="External"/><Relationship Id="rId32" Type="http://schemas.openxmlformats.org/officeDocument/2006/relationships/hyperlink" Target="https://www.naf-equine.eu/se/matsmaltning/in-the-pink-senior" TargetMode="External"/><Relationship Id="rId37" Type="http://schemas.openxmlformats.org/officeDocument/2006/relationships/hyperlink" Target="https://www.naf-equine.eu/se/matsmaltning/instant-biotics" TargetMode="External"/><Relationship Id="rId53" Type="http://schemas.openxmlformats.org/officeDocument/2006/relationships/hyperlink" Target="https://www.naf-equine.eu/se/hovar/biotin-plus" TargetMode="External"/><Relationship Id="rId58" Type="http://schemas.openxmlformats.org/officeDocument/2006/relationships/hyperlink" Target="https://www.naf-equine.eu/se/hovar/profeet-rock-hard" TargetMode="External"/><Relationship Id="rId74" Type="http://schemas.openxmlformats.org/officeDocument/2006/relationships/hyperlink" Target="https://www.naf-equine.eu/se/hastvard/paint-it-clear" TargetMode="External"/><Relationship Id="rId79" Type="http://schemas.openxmlformats.org/officeDocument/2006/relationships/hyperlink" Target="https://www.naf-equine.eu/se/hastvard/teatree-and-mint-schampo" TargetMode="External"/><Relationship Id="rId102" Type="http://schemas.openxmlformats.org/officeDocument/2006/relationships/hyperlink" Target="https://www.naf-equine.eu/se/sarvard-tillbehor/msm-salva" TargetMode="External"/><Relationship Id="rId123" Type="http://schemas.openxmlformats.org/officeDocument/2006/relationships/hyperlink" Target="https://www.naf-equine.eu/se/veterinar-support/metazone-flytande" TargetMode="External"/><Relationship Id="rId128" Type="http://schemas.openxmlformats.org/officeDocument/2006/relationships/hyperlink" Target="https://www.naf-equine.eu/se/avel" TargetMode="External"/><Relationship Id="rId5" Type="http://schemas.openxmlformats.org/officeDocument/2006/relationships/hyperlink" Target="https://www.naf-equine.eu/se/leder/devils-relief" TargetMode="External"/><Relationship Id="rId90" Type="http://schemas.openxmlformats.org/officeDocument/2006/relationships/hyperlink" Target="https://www.naf-equine.eu/se/ladervard/leather-saddle-soap" TargetMode="External"/><Relationship Id="rId95" Type="http://schemas.openxmlformats.org/officeDocument/2006/relationships/hyperlink" Target="https://www.naf-equine.eu/se/vitalitet/sto-fol-unghast" TargetMode="External"/><Relationship Id="rId22" Type="http://schemas.openxmlformats.org/officeDocument/2006/relationships/hyperlink" Target="https://www.naf-equine.eu/se/prestation/electro-salter" TargetMode="External"/><Relationship Id="rId27" Type="http://schemas.openxmlformats.org/officeDocument/2006/relationships/hyperlink" Target="https://www.naf-equine.eu/se/prestation/hinderkram" TargetMode="External"/><Relationship Id="rId43" Type="http://schemas.openxmlformats.org/officeDocument/2006/relationships/hyperlink" Target="https://www.naf-equine.eu/se/veterinar-support/immuforte" TargetMode="External"/><Relationship Id="rId48" Type="http://schemas.openxmlformats.org/officeDocument/2006/relationships/hyperlink" Target="https://www.naf-equine.eu/se/hovar/profeet-flytande" TargetMode="External"/><Relationship Id="rId64" Type="http://schemas.openxmlformats.org/officeDocument/2006/relationships/hyperlink" Target="https://www.naf-equine.eu/se/hudvard/mud-gard-barriarkram" TargetMode="External"/><Relationship Id="rId69" Type="http://schemas.openxmlformats.org/officeDocument/2006/relationships/hyperlink" Target="https://www.naf-equine.eu/se/hastvard/pimp-my-pony" TargetMode="External"/><Relationship Id="rId113" Type="http://schemas.openxmlformats.org/officeDocument/2006/relationships/hyperlink" Target="https://www.naf-equine.eu/se/hastvard/naf-off-citronella-wash" TargetMode="External"/><Relationship Id="rId118" Type="http://schemas.openxmlformats.org/officeDocument/2006/relationships/hyperlink" Target="https://www.naf-equine.eu/se/immun/b.l.k" TargetMode="External"/><Relationship Id="rId134" Type="http://schemas.openxmlformats.org/officeDocument/2006/relationships/hyperlink" Target="https://www.naf-equine.eu/se/lugnande/oestress-pulver" TargetMode="External"/><Relationship Id="rId80" Type="http://schemas.openxmlformats.org/officeDocument/2006/relationships/hyperlink" Target="https://www.naf-equine.eu/se/halsa/appy-hastgodis" TargetMode="External"/><Relationship Id="rId85" Type="http://schemas.openxmlformats.org/officeDocument/2006/relationships/hyperlink" Target="https://www.naf-equine.eu/se/halsa/mint" TargetMode="External"/><Relationship Id="rId12" Type="http://schemas.openxmlformats.org/officeDocument/2006/relationships/hyperlink" Target="https://www.naf-equine.eu/se/lugnande/magic-pulver" TargetMode="External"/><Relationship Id="rId17" Type="http://schemas.openxmlformats.org/officeDocument/2006/relationships/hyperlink" Target="https://www.naf-equine.eu/se/lugnande/magic-flytande" TargetMode="External"/><Relationship Id="rId33" Type="http://schemas.openxmlformats.org/officeDocument/2006/relationships/hyperlink" Target="https://www.naf-equine.eu/se/matsmaltning/haylage-balancer" TargetMode="External"/><Relationship Id="rId38" Type="http://schemas.openxmlformats.org/officeDocument/2006/relationships/hyperlink" Target="https://www.naf-equine.eu/se/matsmaltning/biotics" TargetMode="External"/><Relationship Id="rId59" Type="http://schemas.openxmlformats.org/officeDocument/2006/relationships/hyperlink" Target="https://www.naf-equine.eu/se/hudvard/ltshi-hudsalva" TargetMode="External"/><Relationship Id="rId103" Type="http://schemas.openxmlformats.org/officeDocument/2006/relationships/hyperlink" Target="https://www.naf-equine.eu/se/sarvard-tillbehor/purple-spray" TargetMode="External"/><Relationship Id="rId108" Type="http://schemas.openxmlformats.org/officeDocument/2006/relationships/hyperlink" Target="https://www.naf-equine.eu/se/sarvard-tillbehor/naturalintx-omslag" TargetMode="External"/><Relationship Id="rId124" Type="http://schemas.openxmlformats.org/officeDocument/2006/relationships/hyperlink" Target="https://www.naf-equine.eu/se/hastvard/braid-it-up" TargetMode="External"/><Relationship Id="rId129" Type="http://schemas.openxmlformats.org/officeDocument/2006/relationships/hyperlink" Target="https://www.naf-equine.eu/se/leder/superflex" TargetMode="External"/><Relationship Id="rId54" Type="http://schemas.openxmlformats.org/officeDocument/2006/relationships/hyperlink" Target="https://www.naf-equine.eu/se/hovar/hovolja" TargetMode="External"/><Relationship Id="rId70" Type="http://schemas.openxmlformats.org/officeDocument/2006/relationships/hyperlink" Target="https://www.naf-equine.eu/se/hastvard/shine-on" TargetMode="External"/><Relationship Id="rId75" Type="http://schemas.openxmlformats.org/officeDocument/2006/relationships/hyperlink" Target="https://www.naf-equine.eu/se/hastvard/brighter-than-white" TargetMode="External"/><Relationship Id="rId91" Type="http://schemas.openxmlformats.org/officeDocument/2006/relationships/hyperlink" Target="https://www.naf-equine.eu/se/ladervard/leather-soft-soap" TargetMode="External"/><Relationship Id="rId96" Type="http://schemas.openxmlformats.org/officeDocument/2006/relationships/hyperlink" Target="https://www.naf-equine.eu/se/vitalitet/vitamin-e-selen-plus" TargetMode="External"/><Relationship Id="rId1" Type="http://schemas.openxmlformats.org/officeDocument/2006/relationships/hyperlink" Target="https://www.naf-equine.eu/se/leder/superflex" TargetMode="External"/><Relationship Id="rId6" Type="http://schemas.openxmlformats.org/officeDocument/2006/relationships/hyperlink" Target="https://www.naf-equine.eu/se/leder/pro-superflex" TargetMode="External"/><Relationship Id="rId23" Type="http://schemas.openxmlformats.org/officeDocument/2006/relationships/hyperlink" Target="https://www.naf-equine.eu/se/prestation/electro-lytes" TargetMode="External"/><Relationship Id="rId28" Type="http://schemas.openxmlformats.org/officeDocument/2006/relationships/hyperlink" Target="https://www.naf-equine.eu/se/prestation/ice-cool" TargetMode="External"/><Relationship Id="rId49" Type="http://schemas.openxmlformats.org/officeDocument/2006/relationships/hyperlink" Target="https://www.naf-equine.eu/se/hovar/profeet-flytande" TargetMode="External"/><Relationship Id="rId114" Type="http://schemas.openxmlformats.org/officeDocument/2006/relationships/hyperlink" Target="https://www.naf-equine.eu/se/hastvard/naf-off-citronella-wash" TargetMode="External"/><Relationship Id="rId119" Type="http://schemas.openxmlformats.org/officeDocument/2006/relationships/hyperlink" Target="https://www.naf-equine.eu/se/immun/d-tox" TargetMode="External"/><Relationship Id="rId44" Type="http://schemas.openxmlformats.org/officeDocument/2006/relationships/hyperlink" Target="https://www.naf-equine.eu/se/andning/respirator-boost" TargetMode="External"/><Relationship Id="rId60" Type="http://schemas.openxmlformats.org/officeDocument/2006/relationships/hyperlink" Target="https://www.naf-equine.eu/se/hudvard/ltshi-skin-wash" TargetMode="External"/><Relationship Id="rId65" Type="http://schemas.openxmlformats.org/officeDocument/2006/relationships/hyperlink" Target="https://www.naf-equine.eu/se/hastvard/silky-man-svans" TargetMode="External"/><Relationship Id="rId81" Type="http://schemas.openxmlformats.org/officeDocument/2006/relationships/hyperlink" Target="https://www.naf-equine.eu/se/halsa/minty-hastgodis" TargetMode="External"/><Relationship Id="rId86" Type="http://schemas.openxmlformats.org/officeDocument/2006/relationships/hyperlink" Target="https://www.naf-equine.eu/se/ladervard/sheer-luxe-leather-balsam" TargetMode="External"/><Relationship Id="rId130" Type="http://schemas.openxmlformats.org/officeDocument/2006/relationships/hyperlink" Target="https://www.naf-equine.eu/se/leder/superflex" TargetMode="External"/><Relationship Id="rId135" Type="http://schemas.openxmlformats.org/officeDocument/2006/relationships/hyperlink" Target="https://www.naf-equine.eu/se/prestation/m-power" TargetMode="External"/><Relationship Id="rId13" Type="http://schemas.openxmlformats.org/officeDocument/2006/relationships/hyperlink" Target="https://www.naf-equine.eu/se/lugnande/magic-pulver" TargetMode="External"/><Relationship Id="rId18" Type="http://schemas.openxmlformats.org/officeDocument/2006/relationships/hyperlink" Target="https://www.naf-equine.eu/se/lugnande/magic-flytande" TargetMode="External"/><Relationship Id="rId39" Type="http://schemas.openxmlformats.org/officeDocument/2006/relationships/hyperlink" Target="https://www.naf-equine.eu/se/matsmaltning/slim" TargetMode="External"/><Relationship Id="rId109" Type="http://schemas.openxmlformats.org/officeDocument/2006/relationships/hyperlink" Target="https://www.naf-equine.eu/se/sarvard-tillbehor/naturalintx-sarkram" TargetMode="External"/><Relationship Id="rId34" Type="http://schemas.openxmlformats.org/officeDocument/2006/relationships/hyperlink" Target="https://www.naf-equine.eu/se/matsmaltning/haylage-balancer" TargetMode="External"/><Relationship Id="rId50" Type="http://schemas.openxmlformats.org/officeDocument/2006/relationships/hyperlink" Target="https://www.naf-equine.eu/se/hovar/profeet-pulver" TargetMode="External"/><Relationship Id="rId55" Type="http://schemas.openxmlformats.org/officeDocument/2006/relationships/hyperlink" Target="https://www.naf-equine.eu/se/hovar/profeet-farrier-solution" TargetMode="External"/><Relationship Id="rId76" Type="http://schemas.openxmlformats.org/officeDocument/2006/relationships/hyperlink" Target="https://www.naf-equine.eu/se/hastvard/cooling-wash" TargetMode="External"/><Relationship Id="rId97" Type="http://schemas.openxmlformats.org/officeDocument/2006/relationships/hyperlink" Target="https://www.naf-equine.eu/se/vitalitet/vitamin-e-selen-plus" TargetMode="External"/><Relationship Id="rId104" Type="http://schemas.openxmlformats.org/officeDocument/2006/relationships/hyperlink" Target="https://www.naf-equine.eu/se/sarvard-tillbehor/tea-tree-oil-schampo" TargetMode="External"/><Relationship Id="rId120" Type="http://schemas.openxmlformats.org/officeDocument/2006/relationships/hyperlink" Target="https://www.naf-equine.eu/se/veterinar-support/laminaze-pellets" TargetMode="External"/><Relationship Id="rId125" Type="http://schemas.openxmlformats.org/officeDocument/2006/relationships/hyperlink" Target="https://www.naf-equine.eu/se/halsa/blueberry-banana-hastgodis" TargetMode="External"/><Relationship Id="rId7" Type="http://schemas.openxmlformats.org/officeDocument/2006/relationships/hyperlink" Target="https://www.naf-equine.eu/se/leder/pro-superflex" TargetMode="External"/><Relationship Id="rId71" Type="http://schemas.openxmlformats.org/officeDocument/2006/relationships/hyperlink" Target="https://www.naf-equine.eu/se/hastvard/show-off" TargetMode="External"/><Relationship Id="rId92" Type="http://schemas.openxmlformats.org/officeDocument/2006/relationships/hyperlink" Target="https://www.naf-equine.eu/se/ladervard/leather-quick-clean" TargetMode="External"/><Relationship Id="rId2" Type="http://schemas.openxmlformats.org/officeDocument/2006/relationships/hyperlink" Target="https://www.naf-equine.eu/se/leder/superflex" TargetMode="External"/><Relationship Id="rId29" Type="http://schemas.openxmlformats.org/officeDocument/2006/relationships/hyperlink" Target="https://www.naf-equine.eu/se/matsmaltning/in-the-pink-pulver" TargetMode="External"/><Relationship Id="rId24" Type="http://schemas.openxmlformats.org/officeDocument/2006/relationships/hyperlink" Target="https://www.naf-equine.eu/se/prestation/electro-lytes" TargetMode="External"/><Relationship Id="rId40" Type="http://schemas.openxmlformats.org/officeDocument/2006/relationships/hyperlink" Target="https://www.naf-equine.eu/se/veterinar-support/gastrivet-pellets" TargetMode="External"/><Relationship Id="rId45" Type="http://schemas.openxmlformats.org/officeDocument/2006/relationships/hyperlink" Target="https://www.naf-equine.eu/se/andning/respirator-boost" TargetMode="External"/><Relationship Id="rId66" Type="http://schemas.openxmlformats.org/officeDocument/2006/relationships/hyperlink" Target="https://www.naf-equine.eu/se/hastvard/silky-man-svans" TargetMode="External"/><Relationship Id="rId87" Type="http://schemas.openxmlformats.org/officeDocument/2006/relationships/hyperlink" Target="https://www.naf-equine.eu/se/ladervard/sheer-luxe-leather-cleanse-and-condition" TargetMode="External"/><Relationship Id="rId110" Type="http://schemas.openxmlformats.org/officeDocument/2006/relationships/hyperlink" Target="https://www.naf-equine.eu/se/sarvard-tillbehor/naturalintx-sjalvhaftande-linda" TargetMode="External"/><Relationship Id="rId115" Type="http://schemas.openxmlformats.org/officeDocument/2006/relationships/hyperlink" Target="https://www.naf-equine.eu/se/veterinar-support/gastrivet-pellets" TargetMode="External"/><Relationship Id="rId131" Type="http://schemas.openxmlformats.org/officeDocument/2006/relationships/hyperlink" Target="https://www.naf-equine.eu/se/leder/superflex" TargetMode="External"/><Relationship Id="rId136" Type="http://schemas.openxmlformats.org/officeDocument/2006/relationships/hyperlink" Target="https://www.naf-equine.eu/se/prestation/m-power" TargetMode="External"/><Relationship Id="rId61" Type="http://schemas.openxmlformats.org/officeDocument/2006/relationships/hyperlink" Target="https://www.naf-equine.eu/se/hudvard/d-itch-hudspray" TargetMode="External"/><Relationship Id="rId82" Type="http://schemas.openxmlformats.org/officeDocument/2006/relationships/hyperlink" Target="https://www.naf-equine.eu/se/halsa/blueberry-banana-hastgodis" TargetMode="External"/><Relationship Id="rId19" Type="http://schemas.openxmlformats.org/officeDocument/2006/relationships/hyperlink" Target="https://www.naf-equine.eu/se/prestation/energ-shot" TargetMode="External"/><Relationship Id="rId14" Type="http://schemas.openxmlformats.org/officeDocument/2006/relationships/hyperlink" Target="https://www.naf-equine.eu/se/lugnande/instant-magic" TargetMode="External"/><Relationship Id="rId30" Type="http://schemas.openxmlformats.org/officeDocument/2006/relationships/hyperlink" Target="https://www.naf-equine.eu/se/matsmaltning/in-the-pink-pulver" TargetMode="External"/><Relationship Id="rId35" Type="http://schemas.openxmlformats.org/officeDocument/2006/relationships/hyperlink" Target="https://www.naf-equine.eu/se/matsmaltning/gastriaid" TargetMode="External"/><Relationship Id="rId56" Type="http://schemas.openxmlformats.org/officeDocument/2006/relationships/hyperlink" Target="https://www.naf-equine.eu/se/hovar/profeet-farrier-dressing" TargetMode="External"/><Relationship Id="rId77" Type="http://schemas.openxmlformats.org/officeDocument/2006/relationships/hyperlink" Target="https://www.naf-equine.eu/se/hastvard/warming-wash" TargetMode="External"/><Relationship Id="rId100" Type="http://schemas.openxmlformats.org/officeDocument/2006/relationships/hyperlink" Target="https://www.naf-equine.eu/se/avel" TargetMode="External"/><Relationship Id="rId105" Type="http://schemas.openxmlformats.org/officeDocument/2006/relationships/hyperlink" Target="https://www.naf-equine.eu/se/sarvard-tillbehor/hoof-poultice" TargetMode="External"/><Relationship Id="rId126" Type="http://schemas.openxmlformats.org/officeDocument/2006/relationships/hyperlink" Target="https://www.naf-equine.eu/se/halsa/blueberry-banana-hastgodis" TargetMode="External"/><Relationship Id="rId8" Type="http://schemas.openxmlformats.org/officeDocument/2006/relationships/hyperlink" Target="https://www.naf-equine.eu/se/leder/msm" TargetMode="External"/><Relationship Id="rId51" Type="http://schemas.openxmlformats.org/officeDocument/2006/relationships/hyperlink" Target="https://www.naf-equine.eu/se/hovar/profeet-pellets" TargetMode="External"/><Relationship Id="rId72" Type="http://schemas.openxmlformats.org/officeDocument/2006/relationships/hyperlink" Target="https://www.naf-equine.eu/se/hastvard/show-off" TargetMode="External"/><Relationship Id="rId93" Type="http://schemas.openxmlformats.org/officeDocument/2006/relationships/hyperlink" Target="https://www.naf-equine.eu/se/vitalitet/b-vitaminer" TargetMode="External"/><Relationship Id="rId98" Type="http://schemas.openxmlformats.org/officeDocument/2006/relationships/hyperlink" Target="https://www.naf-equine.eu/se/vitalitet/vitamin-mineral-bas" TargetMode="External"/><Relationship Id="rId121" Type="http://schemas.openxmlformats.org/officeDocument/2006/relationships/hyperlink" Target="https://www.naf-equine.eu/se/veterinar-support/laminaze-pellets" TargetMode="External"/><Relationship Id="rId3" Type="http://schemas.openxmlformats.org/officeDocument/2006/relationships/hyperlink" Target="https://www.naf-equine.eu/se/leder/superflex-flytande" TargetMode="External"/><Relationship Id="rId25" Type="http://schemas.openxmlformats.org/officeDocument/2006/relationships/hyperlink" Target="https://www.naf-equine.eu/se/prestation/m-fit" TargetMode="External"/><Relationship Id="rId46" Type="http://schemas.openxmlformats.org/officeDocument/2006/relationships/hyperlink" Target="https://www.naf-equine.eu/se/andning/respirator" TargetMode="External"/><Relationship Id="rId67" Type="http://schemas.openxmlformats.org/officeDocument/2006/relationships/hyperlink" Target="https://www.naf-equine.eu/se/hastvard/silky-serum" TargetMode="External"/><Relationship Id="rId116" Type="http://schemas.openxmlformats.org/officeDocument/2006/relationships/hyperlink" Target="https://www.naf-equine.eu/se/matsmaltning/sand-gard" TargetMode="External"/><Relationship Id="rId137" Type="http://schemas.openxmlformats.org/officeDocument/2006/relationships/printerSettings" Target="../printerSettings/printerSettings1.bin"/><Relationship Id="rId20" Type="http://schemas.openxmlformats.org/officeDocument/2006/relationships/hyperlink" Target="https://www.naf-equine.eu/se/prestation/energ" TargetMode="External"/><Relationship Id="rId41" Type="http://schemas.openxmlformats.org/officeDocument/2006/relationships/hyperlink" Target="https://www.naf-equine.eu/se/support/cushinaze" TargetMode="External"/><Relationship Id="rId62" Type="http://schemas.openxmlformats.org/officeDocument/2006/relationships/hyperlink" Target="https://www.naf-equine.eu/se/hudvard/d-itch-fodertillskott" TargetMode="External"/><Relationship Id="rId83" Type="http://schemas.openxmlformats.org/officeDocument/2006/relationships/hyperlink" Target="https://www.naf-equine.eu/se/halsa/omega-olja" TargetMode="External"/><Relationship Id="rId88" Type="http://schemas.openxmlformats.org/officeDocument/2006/relationships/hyperlink" Target="https://www.naf-equine.eu/se/ladervard/sheer-luxe-leather-food" TargetMode="External"/><Relationship Id="rId111" Type="http://schemas.openxmlformats.org/officeDocument/2006/relationships/hyperlink" Target="https://www.naf-equine.eu/se/hastvard/naf-off-citronella-spray" TargetMode="External"/><Relationship Id="rId132" Type="http://schemas.openxmlformats.org/officeDocument/2006/relationships/hyperlink" Target="https://www.naf-equine.eu/se/leder/superflex" TargetMode="External"/><Relationship Id="rId15" Type="http://schemas.openxmlformats.org/officeDocument/2006/relationships/hyperlink" Target="https://www.naf-equine.eu/se/lugnande/oestress-pulver" TargetMode="External"/><Relationship Id="rId36" Type="http://schemas.openxmlformats.org/officeDocument/2006/relationships/hyperlink" Target="https://www.naf-equine.eu/se/matsmaltning/gastriaid" TargetMode="External"/><Relationship Id="rId57" Type="http://schemas.openxmlformats.org/officeDocument/2006/relationships/hyperlink" Target="https://www.naf-equine.eu/se/hovar/profeet-farrier-dressing" TargetMode="External"/><Relationship Id="rId106" Type="http://schemas.openxmlformats.org/officeDocument/2006/relationships/hyperlink" Target="https://www.naf-equine.eu/se/sarvard-tillbehor/arnika-gel" TargetMode="External"/><Relationship Id="rId127" Type="http://schemas.openxmlformats.org/officeDocument/2006/relationships/hyperlink" Target="https://www.naf-equine.eu/se/veterinar-support/metazone-flytande" TargetMode="External"/><Relationship Id="rId10" Type="http://schemas.openxmlformats.org/officeDocument/2006/relationships/hyperlink" Target="https://www.naf-equine.eu/se/lugnande/magic-flytande" TargetMode="External"/><Relationship Id="rId31" Type="http://schemas.openxmlformats.org/officeDocument/2006/relationships/hyperlink" Target="https://www.naf-equine.eu/se/matsmaltning/in-the-pink-senior" TargetMode="External"/><Relationship Id="rId52" Type="http://schemas.openxmlformats.org/officeDocument/2006/relationships/hyperlink" Target="https://www.naf-equine.eu/se/hovar/biotin-plus" TargetMode="External"/><Relationship Id="rId73" Type="http://schemas.openxmlformats.org/officeDocument/2006/relationships/hyperlink" Target="https://www.naf-equine.eu/se/hastvard/paint-it-black" TargetMode="External"/><Relationship Id="rId78" Type="http://schemas.openxmlformats.org/officeDocument/2006/relationships/hyperlink" Target="https://www.naf-equine.eu/se/hastvard/lavendeltvatt" TargetMode="External"/><Relationship Id="rId94" Type="http://schemas.openxmlformats.org/officeDocument/2006/relationships/hyperlink" Target="https://www.naf-equine.eu/se/vitalitet/b-vitaminer" TargetMode="External"/><Relationship Id="rId99" Type="http://schemas.openxmlformats.org/officeDocument/2006/relationships/hyperlink" Target="https://www.naf-equine.eu/se/vitalitet/vitamin-mineral-bas" TargetMode="External"/><Relationship Id="rId101" Type="http://schemas.openxmlformats.org/officeDocument/2006/relationships/hyperlink" Target="https://www.naf-equine.eu/se/sarvard-tillbehor/naturalintx" TargetMode="External"/><Relationship Id="rId122" Type="http://schemas.openxmlformats.org/officeDocument/2006/relationships/hyperlink" Target="https://www.naf-equine.eu/se/veterinar-support/metazone-flytande" TargetMode="External"/><Relationship Id="rId4" Type="http://schemas.openxmlformats.org/officeDocument/2006/relationships/hyperlink" Target="https://www.naf-equine.eu/se/leder/superflex" TargetMode="External"/><Relationship Id="rId9" Type="http://schemas.openxmlformats.org/officeDocument/2006/relationships/hyperlink" Target="https://www.naf-equine.eu/se/leder/devils-relief" TargetMode="External"/><Relationship Id="rId26" Type="http://schemas.openxmlformats.org/officeDocument/2006/relationships/hyperlink" Target="https://www.naf-equine.eu/se/prestation/ice-cool-gel" TargetMode="External"/><Relationship Id="rId47" Type="http://schemas.openxmlformats.org/officeDocument/2006/relationships/hyperlink" Target="https://www.naf-equine.eu/se/andning/easy-breathing-flytande" TargetMode="External"/><Relationship Id="rId68" Type="http://schemas.openxmlformats.org/officeDocument/2006/relationships/hyperlink" Target="https://www.naf-equine.eu/se/hastvard/muck-off" TargetMode="External"/><Relationship Id="rId89" Type="http://schemas.openxmlformats.org/officeDocument/2006/relationships/hyperlink" Target="https://www.naf-equine.eu/se/ladervard/leather-neatsfoot-oil" TargetMode="External"/><Relationship Id="rId112" Type="http://schemas.openxmlformats.org/officeDocument/2006/relationships/hyperlink" Target="https://www.naf-equine.eu/se/hastvard/naf-off-citronella-gel" TargetMode="External"/><Relationship Id="rId133" Type="http://schemas.openxmlformats.org/officeDocument/2006/relationships/hyperlink" Target="https://www.naf-equine.eu/se/leder/superflex"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shiresequestrian.com/pages/contact" TargetMode="External"/><Relationship Id="rId21" Type="http://schemas.openxmlformats.org/officeDocument/2006/relationships/hyperlink" Target="https://shiresequestrian.com/pages/contact" TargetMode="External"/><Relationship Id="rId170" Type="http://schemas.openxmlformats.org/officeDocument/2006/relationships/hyperlink" Target="https://shiresequestrian.com/pages/contact" TargetMode="External"/><Relationship Id="rId268" Type="http://schemas.openxmlformats.org/officeDocument/2006/relationships/hyperlink" Target="https://shiresequestrian.com/pages/contact" TargetMode="External"/><Relationship Id="rId475" Type="http://schemas.openxmlformats.org/officeDocument/2006/relationships/hyperlink" Target="https://shiresequestrian.com/pages/contact" TargetMode="External"/><Relationship Id="rId682" Type="http://schemas.openxmlformats.org/officeDocument/2006/relationships/hyperlink" Target="https://shiresequestrian.com/pages/contact" TargetMode="External"/><Relationship Id="rId128" Type="http://schemas.openxmlformats.org/officeDocument/2006/relationships/hyperlink" Target="https://shiresequestrian.com/pages/contact" TargetMode="External"/><Relationship Id="rId335" Type="http://schemas.openxmlformats.org/officeDocument/2006/relationships/hyperlink" Target="https://shiresequestrian.com/pages/contact" TargetMode="External"/><Relationship Id="rId542" Type="http://schemas.openxmlformats.org/officeDocument/2006/relationships/hyperlink" Target="https://shiresequestrian.com/pages/contact" TargetMode="External"/><Relationship Id="rId987" Type="http://schemas.openxmlformats.org/officeDocument/2006/relationships/hyperlink" Target="https://shiresequestrian.com/pages/contact" TargetMode="External"/><Relationship Id="rId1172" Type="http://schemas.openxmlformats.org/officeDocument/2006/relationships/hyperlink" Target="https://shiresequestrian.com/pages/contact" TargetMode="External"/><Relationship Id="rId402" Type="http://schemas.openxmlformats.org/officeDocument/2006/relationships/hyperlink" Target="https://shiresequestrian.com/pages/contact" TargetMode="External"/><Relationship Id="rId847" Type="http://schemas.openxmlformats.org/officeDocument/2006/relationships/hyperlink" Target="https://shiresequestrian.com/pages/contact" TargetMode="External"/><Relationship Id="rId1032" Type="http://schemas.openxmlformats.org/officeDocument/2006/relationships/hyperlink" Target="https://shiresequestrian.com/pages/contact" TargetMode="External"/><Relationship Id="rId1477" Type="http://schemas.openxmlformats.org/officeDocument/2006/relationships/hyperlink" Target="https://shiresequestrian.com/pages/contact" TargetMode="External"/><Relationship Id="rId1684" Type="http://schemas.openxmlformats.org/officeDocument/2006/relationships/hyperlink" Target="https://shiresequestrian.com/pages/contact" TargetMode="External"/><Relationship Id="rId707" Type="http://schemas.openxmlformats.org/officeDocument/2006/relationships/hyperlink" Target="https://shiresequestrian.com/pages/contact" TargetMode="External"/><Relationship Id="rId914" Type="http://schemas.openxmlformats.org/officeDocument/2006/relationships/hyperlink" Target="https://shiresequestrian.com/pages/contact" TargetMode="External"/><Relationship Id="rId1337" Type="http://schemas.openxmlformats.org/officeDocument/2006/relationships/hyperlink" Target="https://shiresequestrian.com/pages/contact" TargetMode="External"/><Relationship Id="rId1544" Type="http://schemas.openxmlformats.org/officeDocument/2006/relationships/hyperlink" Target="https://shiresequestrian.com/pages/contact" TargetMode="External"/><Relationship Id="rId43" Type="http://schemas.openxmlformats.org/officeDocument/2006/relationships/hyperlink" Target="https://shiresequestrian.com/pages/contact" TargetMode="External"/><Relationship Id="rId1404" Type="http://schemas.openxmlformats.org/officeDocument/2006/relationships/hyperlink" Target="https://shiresequestrian.com/pages/contact" TargetMode="External"/><Relationship Id="rId1611" Type="http://schemas.openxmlformats.org/officeDocument/2006/relationships/hyperlink" Target="https://shiresequestrian.com/pages/contact" TargetMode="External"/><Relationship Id="rId192" Type="http://schemas.openxmlformats.org/officeDocument/2006/relationships/hyperlink" Target="https://shiresequestrian.com/pages/contact" TargetMode="External"/><Relationship Id="rId497" Type="http://schemas.openxmlformats.org/officeDocument/2006/relationships/hyperlink" Target="https://shiresequestrian.com/pages/contact" TargetMode="External"/><Relationship Id="rId357" Type="http://schemas.openxmlformats.org/officeDocument/2006/relationships/hyperlink" Target="https://shiresequestrian.com/pages/contact" TargetMode="External"/><Relationship Id="rId1194" Type="http://schemas.openxmlformats.org/officeDocument/2006/relationships/hyperlink" Target="https://shiresequestrian.com/pages/contact" TargetMode="External"/><Relationship Id="rId217" Type="http://schemas.openxmlformats.org/officeDocument/2006/relationships/hyperlink" Target="https://shiresequestrian.com/pages/contact" TargetMode="External"/><Relationship Id="rId564" Type="http://schemas.openxmlformats.org/officeDocument/2006/relationships/hyperlink" Target="https://shiresequestrian.com/pages/contact" TargetMode="External"/><Relationship Id="rId771" Type="http://schemas.openxmlformats.org/officeDocument/2006/relationships/hyperlink" Target="https://shiresequestrian.com/pages/contact" TargetMode="External"/><Relationship Id="rId869" Type="http://schemas.openxmlformats.org/officeDocument/2006/relationships/hyperlink" Target="https://shiresequestrian.com/pages/contact" TargetMode="External"/><Relationship Id="rId1499" Type="http://schemas.openxmlformats.org/officeDocument/2006/relationships/hyperlink" Target="https://shiresequestrian.com/pages/contact" TargetMode="External"/><Relationship Id="rId424" Type="http://schemas.openxmlformats.org/officeDocument/2006/relationships/hyperlink" Target="https://shiresequestrian.com/pages/contact" TargetMode="External"/><Relationship Id="rId631" Type="http://schemas.openxmlformats.org/officeDocument/2006/relationships/hyperlink" Target="https://shiresequestrian.com/pages/contact" TargetMode="External"/><Relationship Id="rId729" Type="http://schemas.openxmlformats.org/officeDocument/2006/relationships/hyperlink" Target="https://shiresequestrian.com/pages/contact" TargetMode="External"/><Relationship Id="rId1054" Type="http://schemas.openxmlformats.org/officeDocument/2006/relationships/hyperlink" Target="https://shiresequestrian.com/pages/contact" TargetMode="External"/><Relationship Id="rId1261" Type="http://schemas.openxmlformats.org/officeDocument/2006/relationships/hyperlink" Target="https://shiresequestrian.com/pages/contact" TargetMode="External"/><Relationship Id="rId1359" Type="http://schemas.openxmlformats.org/officeDocument/2006/relationships/hyperlink" Target="https://shiresequestrian.com/pages/contact" TargetMode="External"/><Relationship Id="rId936" Type="http://schemas.openxmlformats.org/officeDocument/2006/relationships/hyperlink" Target="https://shiresequestrian.com/pages/contact" TargetMode="External"/><Relationship Id="rId1121" Type="http://schemas.openxmlformats.org/officeDocument/2006/relationships/hyperlink" Target="https://shiresequestrian.com/pages/contact" TargetMode="External"/><Relationship Id="rId1219" Type="http://schemas.openxmlformats.org/officeDocument/2006/relationships/hyperlink" Target="https://shiresequestrian.com/pages/contact" TargetMode="External"/><Relationship Id="rId1566" Type="http://schemas.openxmlformats.org/officeDocument/2006/relationships/hyperlink" Target="https://shiresequestrian.com/pages/contact" TargetMode="External"/><Relationship Id="rId65" Type="http://schemas.openxmlformats.org/officeDocument/2006/relationships/hyperlink" Target="https://shiresequestrian.com/pages/contact" TargetMode="External"/><Relationship Id="rId1426" Type="http://schemas.openxmlformats.org/officeDocument/2006/relationships/hyperlink" Target="https://shiresequestrian.com/pages/contact" TargetMode="External"/><Relationship Id="rId1633" Type="http://schemas.openxmlformats.org/officeDocument/2006/relationships/hyperlink" Target="https://shiresequestrian.com/pages/contact" TargetMode="External"/><Relationship Id="rId281" Type="http://schemas.openxmlformats.org/officeDocument/2006/relationships/hyperlink" Target="https://shiresequestrian.com/pages/contact" TargetMode="External"/><Relationship Id="rId141" Type="http://schemas.openxmlformats.org/officeDocument/2006/relationships/hyperlink" Target="https://shiresequestrian.com/pages/contact" TargetMode="External"/><Relationship Id="rId379" Type="http://schemas.openxmlformats.org/officeDocument/2006/relationships/hyperlink" Target="https://shiresequestrian.com/pages/contact" TargetMode="External"/><Relationship Id="rId586" Type="http://schemas.openxmlformats.org/officeDocument/2006/relationships/hyperlink" Target="https://shiresequestrian.com/pages/contact" TargetMode="External"/><Relationship Id="rId793" Type="http://schemas.openxmlformats.org/officeDocument/2006/relationships/hyperlink" Target="https://shiresequestrian.com/pages/contact" TargetMode="External"/><Relationship Id="rId7" Type="http://schemas.openxmlformats.org/officeDocument/2006/relationships/hyperlink" Target="https://shiresequestrian.com/pages/contact" TargetMode="External"/><Relationship Id="rId239" Type="http://schemas.openxmlformats.org/officeDocument/2006/relationships/hyperlink" Target="https://shiresequestrian.com/pages/contact" TargetMode="External"/><Relationship Id="rId446" Type="http://schemas.openxmlformats.org/officeDocument/2006/relationships/hyperlink" Target="https://shiresequestrian.com/pages/contact" TargetMode="External"/><Relationship Id="rId653" Type="http://schemas.openxmlformats.org/officeDocument/2006/relationships/hyperlink" Target="https://shiresequestrian.com/pages/contact" TargetMode="External"/><Relationship Id="rId1076" Type="http://schemas.openxmlformats.org/officeDocument/2006/relationships/hyperlink" Target="https://shiresequestrian.com/pages/contact" TargetMode="External"/><Relationship Id="rId1283" Type="http://schemas.openxmlformats.org/officeDocument/2006/relationships/hyperlink" Target="https://shiresequestrian.com/pages/contact" TargetMode="External"/><Relationship Id="rId1490" Type="http://schemas.openxmlformats.org/officeDocument/2006/relationships/hyperlink" Target="https://shiresequestrian.com/pages/contact" TargetMode="External"/><Relationship Id="rId306" Type="http://schemas.openxmlformats.org/officeDocument/2006/relationships/hyperlink" Target="https://shiresequestrian.com/pages/contact" TargetMode="External"/><Relationship Id="rId860" Type="http://schemas.openxmlformats.org/officeDocument/2006/relationships/hyperlink" Target="https://shiresequestrian.com/pages/contact" TargetMode="External"/><Relationship Id="rId958" Type="http://schemas.openxmlformats.org/officeDocument/2006/relationships/hyperlink" Target="https://shiresequestrian.com/pages/contact" TargetMode="External"/><Relationship Id="rId1143" Type="http://schemas.openxmlformats.org/officeDocument/2006/relationships/hyperlink" Target="https://shiresequestrian.com/pages/contact" TargetMode="External"/><Relationship Id="rId1588" Type="http://schemas.openxmlformats.org/officeDocument/2006/relationships/hyperlink" Target="https://shiresequestrian.com/pages/contact" TargetMode="External"/><Relationship Id="rId87" Type="http://schemas.openxmlformats.org/officeDocument/2006/relationships/hyperlink" Target="https://shiresequestrian.com/pages/contact" TargetMode="External"/><Relationship Id="rId513" Type="http://schemas.openxmlformats.org/officeDocument/2006/relationships/hyperlink" Target="https://shiresequestrian.com/pages/contact" TargetMode="External"/><Relationship Id="rId720" Type="http://schemas.openxmlformats.org/officeDocument/2006/relationships/hyperlink" Target="https://shiresequestrian.com/pages/contact" TargetMode="External"/><Relationship Id="rId818" Type="http://schemas.openxmlformats.org/officeDocument/2006/relationships/hyperlink" Target="https://shiresequestrian.com/pages/contact" TargetMode="External"/><Relationship Id="rId1350" Type="http://schemas.openxmlformats.org/officeDocument/2006/relationships/hyperlink" Target="https://shiresequestrian.com/pages/contact" TargetMode="External"/><Relationship Id="rId1448" Type="http://schemas.openxmlformats.org/officeDocument/2006/relationships/hyperlink" Target="https://shiresequestrian.com/pages/contact" TargetMode="External"/><Relationship Id="rId1655" Type="http://schemas.openxmlformats.org/officeDocument/2006/relationships/hyperlink" Target="https://shiresequestrian.com/pages/contact" TargetMode="External"/><Relationship Id="rId1003" Type="http://schemas.openxmlformats.org/officeDocument/2006/relationships/hyperlink" Target="https://shiresequestrian.com/pages/contact" TargetMode="External"/><Relationship Id="rId1210" Type="http://schemas.openxmlformats.org/officeDocument/2006/relationships/hyperlink" Target="https://shiresequestrian.com/pages/contact" TargetMode="External"/><Relationship Id="rId1308" Type="http://schemas.openxmlformats.org/officeDocument/2006/relationships/hyperlink" Target="https://shiresequestrian.com/pages/contact" TargetMode="External"/><Relationship Id="rId1515" Type="http://schemas.openxmlformats.org/officeDocument/2006/relationships/hyperlink" Target="https://shiresequestrian.com/pages/contact" TargetMode="External"/><Relationship Id="rId14" Type="http://schemas.openxmlformats.org/officeDocument/2006/relationships/hyperlink" Target="https://shiresequestrian.com/pages/contact" TargetMode="External"/><Relationship Id="rId163" Type="http://schemas.openxmlformats.org/officeDocument/2006/relationships/hyperlink" Target="https://shiresequestrian.com/pages/contact" TargetMode="External"/><Relationship Id="rId370" Type="http://schemas.openxmlformats.org/officeDocument/2006/relationships/hyperlink" Target="https://shiresequestrian.com/pages/contact" TargetMode="External"/><Relationship Id="rId230" Type="http://schemas.openxmlformats.org/officeDocument/2006/relationships/hyperlink" Target="https://shiresequestrian.com/pages/contact" TargetMode="External"/><Relationship Id="rId468" Type="http://schemas.openxmlformats.org/officeDocument/2006/relationships/hyperlink" Target="https://shiresequestrian.com/pages/contact" TargetMode="External"/><Relationship Id="rId675" Type="http://schemas.openxmlformats.org/officeDocument/2006/relationships/hyperlink" Target="https://shiresequestrian.com/pages/contact" TargetMode="External"/><Relationship Id="rId882" Type="http://schemas.openxmlformats.org/officeDocument/2006/relationships/hyperlink" Target="https://shiresequestrian.com/pages/contact" TargetMode="External"/><Relationship Id="rId1098" Type="http://schemas.openxmlformats.org/officeDocument/2006/relationships/hyperlink" Target="https://shiresequestrian.com/pages/contact" TargetMode="External"/><Relationship Id="rId328" Type="http://schemas.openxmlformats.org/officeDocument/2006/relationships/hyperlink" Target="https://shiresequestrian.com/pages/contact" TargetMode="External"/><Relationship Id="rId535" Type="http://schemas.openxmlformats.org/officeDocument/2006/relationships/hyperlink" Target="https://shiresequestrian.com/pages/contact" TargetMode="External"/><Relationship Id="rId742" Type="http://schemas.openxmlformats.org/officeDocument/2006/relationships/hyperlink" Target="https://shiresequestrian.com/pages/contact" TargetMode="External"/><Relationship Id="rId1165" Type="http://schemas.openxmlformats.org/officeDocument/2006/relationships/hyperlink" Target="https://shiresequestrian.com/pages/contact" TargetMode="External"/><Relationship Id="rId1372" Type="http://schemas.openxmlformats.org/officeDocument/2006/relationships/hyperlink" Target="https://shiresequestrian.com/pages/contact" TargetMode="External"/><Relationship Id="rId602" Type="http://schemas.openxmlformats.org/officeDocument/2006/relationships/hyperlink" Target="https://shiresequestrian.com/pages/contact" TargetMode="External"/><Relationship Id="rId1025" Type="http://schemas.openxmlformats.org/officeDocument/2006/relationships/hyperlink" Target="https://shiresequestrian.com/pages/contact" TargetMode="External"/><Relationship Id="rId1232" Type="http://schemas.openxmlformats.org/officeDocument/2006/relationships/hyperlink" Target="https://shiresequestrian.com/pages/contact" TargetMode="External"/><Relationship Id="rId1677" Type="http://schemas.openxmlformats.org/officeDocument/2006/relationships/hyperlink" Target="https://shiresequestrian.com/pages/contact" TargetMode="External"/><Relationship Id="rId907" Type="http://schemas.openxmlformats.org/officeDocument/2006/relationships/hyperlink" Target="https://shiresequestrian.com/pages/contact" TargetMode="External"/><Relationship Id="rId1537" Type="http://schemas.openxmlformats.org/officeDocument/2006/relationships/hyperlink" Target="https://shiresequestrian.com/pages/contact" TargetMode="External"/><Relationship Id="rId36" Type="http://schemas.openxmlformats.org/officeDocument/2006/relationships/hyperlink" Target="https://shiresequestrian.com/pages/contact" TargetMode="External"/><Relationship Id="rId1604" Type="http://schemas.openxmlformats.org/officeDocument/2006/relationships/hyperlink" Target="https://shiresequestrian.com/pages/contact" TargetMode="External"/><Relationship Id="rId185" Type="http://schemas.openxmlformats.org/officeDocument/2006/relationships/hyperlink" Target="https://shiresequestrian.com/pages/contact" TargetMode="External"/><Relationship Id="rId392" Type="http://schemas.openxmlformats.org/officeDocument/2006/relationships/hyperlink" Target="https://shiresequestrian.com/pages/contact" TargetMode="External"/><Relationship Id="rId697" Type="http://schemas.openxmlformats.org/officeDocument/2006/relationships/hyperlink" Target="https://shiresequestrian.com/pages/contact" TargetMode="External"/><Relationship Id="rId252" Type="http://schemas.openxmlformats.org/officeDocument/2006/relationships/hyperlink" Target="https://shiresequestrian.com/pages/contact" TargetMode="External"/><Relationship Id="rId1187" Type="http://schemas.openxmlformats.org/officeDocument/2006/relationships/hyperlink" Target="https://shiresequestrian.com/pages/contact" TargetMode="External"/><Relationship Id="rId112" Type="http://schemas.openxmlformats.org/officeDocument/2006/relationships/hyperlink" Target="https://shiresequestrian.com/pages/contact" TargetMode="External"/><Relationship Id="rId557" Type="http://schemas.openxmlformats.org/officeDocument/2006/relationships/hyperlink" Target="https://shiresequestrian.com/pages/contact" TargetMode="External"/><Relationship Id="rId764" Type="http://schemas.openxmlformats.org/officeDocument/2006/relationships/hyperlink" Target="https://shiresequestrian.com/pages/contact" TargetMode="External"/><Relationship Id="rId971" Type="http://schemas.openxmlformats.org/officeDocument/2006/relationships/hyperlink" Target="https://shiresequestrian.com/pages/contact" TargetMode="External"/><Relationship Id="rId1394" Type="http://schemas.openxmlformats.org/officeDocument/2006/relationships/hyperlink" Target="https://shiresequestrian.com/pages/contact" TargetMode="External"/><Relationship Id="rId417" Type="http://schemas.openxmlformats.org/officeDocument/2006/relationships/hyperlink" Target="https://shiresequestrian.com/pages/contact" TargetMode="External"/><Relationship Id="rId624" Type="http://schemas.openxmlformats.org/officeDocument/2006/relationships/hyperlink" Target="https://shiresequestrian.com/pages/contact" TargetMode="External"/><Relationship Id="rId831" Type="http://schemas.openxmlformats.org/officeDocument/2006/relationships/hyperlink" Target="https://shiresequestrian.com/pages/contact" TargetMode="External"/><Relationship Id="rId1047" Type="http://schemas.openxmlformats.org/officeDocument/2006/relationships/hyperlink" Target="https://shiresequestrian.com/pages/contact" TargetMode="External"/><Relationship Id="rId1254" Type="http://schemas.openxmlformats.org/officeDocument/2006/relationships/hyperlink" Target="https://shiresequestrian.com/pages/contact" TargetMode="External"/><Relationship Id="rId1461" Type="http://schemas.openxmlformats.org/officeDocument/2006/relationships/hyperlink" Target="https://shiresequestrian.com/pages/contact" TargetMode="External"/><Relationship Id="rId929" Type="http://schemas.openxmlformats.org/officeDocument/2006/relationships/hyperlink" Target="https://shiresequestrian.com/pages/contact" TargetMode="External"/><Relationship Id="rId1114" Type="http://schemas.openxmlformats.org/officeDocument/2006/relationships/hyperlink" Target="https://shiresequestrian.com/pages/contact" TargetMode="External"/><Relationship Id="rId1321" Type="http://schemas.openxmlformats.org/officeDocument/2006/relationships/hyperlink" Target="https://shiresequestrian.com/pages/contact" TargetMode="External"/><Relationship Id="rId1559" Type="http://schemas.openxmlformats.org/officeDocument/2006/relationships/hyperlink" Target="https://shiresequestrian.com/pages/contact" TargetMode="External"/><Relationship Id="rId58" Type="http://schemas.openxmlformats.org/officeDocument/2006/relationships/hyperlink" Target="https://shiresequestrian.com/pages/contact" TargetMode="External"/><Relationship Id="rId1419" Type="http://schemas.openxmlformats.org/officeDocument/2006/relationships/hyperlink" Target="https://shiresequestrian.com/pages/contact" TargetMode="External"/><Relationship Id="rId1626" Type="http://schemas.openxmlformats.org/officeDocument/2006/relationships/hyperlink" Target="https://shiresequestrian.com/pages/contact" TargetMode="External"/><Relationship Id="rId274" Type="http://schemas.openxmlformats.org/officeDocument/2006/relationships/hyperlink" Target="https://shiresequestrian.com/pages/contact" TargetMode="External"/><Relationship Id="rId481" Type="http://schemas.openxmlformats.org/officeDocument/2006/relationships/hyperlink" Target="https://shiresequestrian.com/pages/contact" TargetMode="External"/><Relationship Id="rId134" Type="http://schemas.openxmlformats.org/officeDocument/2006/relationships/hyperlink" Target="https://shiresequestrian.com/pages/contact" TargetMode="External"/><Relationship Id="rId579" Type="http://schemas.openxmlformats.org/officeDocument/2006/relationships/hyperlink" Target="https://shiresequestrian.com/pages/contact" TargetMode="External"/><Relationship Id="rId786" Type="http://schemas.openxmlformats.org/officeDocument/2006/relationships/hyperlink" Target="https://shiresequestrian.com/pages/contact" TargetMode="External"/><Relationship Id="rId993" Type="http://schemas.openxmlformats.org/officeDocument/2006/relationships/hyperlink" Target="https://shiresequestrian.com/pages/contact" TargetMode="External"/><Relationship Id="rId341" Type="http://schemas.openxmlformats.org/officeDocument/2006/relationships/hyperlink" Target="https://shiresequestrian.com/pages/contact" TargetMode="External"/><Relationship Id="rId439" Type="http://schemas.openxmlformats.org/officeDocument/2006/relationships/hyperlink" Target="https://shiresequestrian.com/pages/contact" TargetMode="External"/><Relationship Id="rId646" Type="http://schemas.openxmlformats.org/officeDocument/2006/relationships/hyperlink" Target="https://shiresequestrian.com/pages/contact" TargetMode="External"/><Relationship Id="rId1069" Type="http://schemas.openxmlformats.org/officeDocument/2006/relationships/hyperlink" Target="https://shiresequestrian.com/pages/contact" TargetMode="External"/><Relationship Id="rId1276" Type="http://schemas.openxmlformats.org/officeDocument/2006/relationships/hyperlink" Target="https://shiresequestrian.com/pages/contact" TargetMode="External"/><Relationship Id="rId1483" Type="http://schemas.openxmlformats.org/officeDocument/2006/relationships/hyperlink" Target="https://shiresequestrian.com/pages/contact" TargetMode="External"/><Relationship Id="rId201" Type="http://schemas.openxmlformats.org/officeDocument/2006/relationships/hyperlink" Target="https://shiresequestrian.com/pages/contact" TargetMode="External"/><Relationship Id="rId506" Type="http://schemas.openxmlformats.org/officeDocument/2006/relationships/hyperlink" Target="https://shiresequestrian.com/pages/contact" TargetMode="External"/><Relationship Id="rId853" Type="http://schemas.openxmlformats.org/officeDocument/2006/relationships/hyperlink" Target="https://shiresequestrian.com/pages/contact" TargetMode="External"/><Relationship Id="rId1136" Type="http://schemas.openxmlformats.org/officeDocument/2006/relationships/hyperlink" Target="https://shiresequestrian.com/pages/contact" TargetMode="External"/><Relationship Id="rId1690" Type="http://schemas.openxmlformats.org/officeDocument/2006/relationships/hyperlink" Target="https://shiresequestrian.com/pages/contact" TargetMode="External"/><Relationship Id="rId713" Type="http://schemas.openxmlformats.org/officeDocument/2006/relationships/hyperlink" Target="https://shiresequestrian.com/pages/contact" TargetMode="External"/><Relationship Id="rId920" Type="http://schemas.openxmlformats.org/officeDocument/2006/relationships/hyperlink" Target="https://shiresequestrian.com/pages/contact" TargetMode="External"/><Relationship Id="rId1343" Type="http://schemas.openxmlformats.org/officeDocument/2006/relationships/hyperlink" Target="https://shiresequestrian.com/pages/contact" TargetMode="External"/><Relationship Id="rId1550" Type="http://schemas.openxmlformats.org/officeDocument/2006/relationships/hyperlink" Target="https://shiresequestrian.com/pages/contact" TargetMode="External"/><Relationship Id="rId1648" Type="http://schemas.openxmlformats.org/officeDocument/2006/relationships/hyperlink" Target="https://shiresequestrian.com/pages/contact" TargetMode="External"/><Relationship Id="rId1203" Type="http://schemas.openxmlformats.org/officeDocument/2006/relationships/hyperlink" Target="https://shiresequestrian.com/pages/contact" TargetMode="External"/><Relationship Id="rId1410" Type="http://schemas.openxmlformats.org/officeDocument/2006/relationships/hyperlink" Target="https://shiresequestrian.com/pages/contact" TargetMode="External"/><Relationship Id="rId1508" Type="http://schemas.openxmlformats.org/officeDocument/2006/relationships/hyperlink" Target="https://shiresequestrian.com/pages/contact" TargetMode="External"/><Relationship Id="rId296" Type="http://schemas.openxmlformats.org/officeDocument/2006/relationships/hyperlink" Target="https://shiresequestrian.com/pages/contact" TargetMode="External"/><Relationship Id="rId156" Type="http://schemas.openxmlformats.org/officeDocument/2006/relationships/hyperlink" Target="https://shiresequestrian.com/pages/contact" TargetMode="External"/><Relationship Id="rId363" Type="http://schemas.openxmlformats.org/officeDocument/2006/relationships/hyperlink" Target="https://shiresequestrian.com/pages/contact" TargetMode="External"/><Relationship Id="rId570" Type="http://schemas.openxmlformats.org/officeDocument/2006/relationships/hyperlink" Target="https://shiresequestrian.com/pages/contact" TargetMode="External"/><Relationship Id="rId223" Type="http://schemas.openxmlformats.org/officeDocument/2006/relationships/hyperlink" Target="https://shiresequestrian.com/pages/contact" TargetMode="External"/><Relationship Id="rId430" Type="http://schemas.openxmlformats.org/officeDocument/2006/relationships/hyperlink" Target="https://shiresequestrian.com/pages/contact" TargetMode="External"/><Relationship Id="rId668" Type="http://schemas.openxmlformats.org/officeDocument/2006/relationships/hyperlink" Target="https://shiresequestrian.com/pages/contact" TargetMode="External"/><Relationship Id="rId875" Type="http://schemas.openxmlformats.org/officeDocument/2006/relationships/hyperlink" Target="https://shiresequestrian.com/pages/contact" TargetMode="External"/><Relationship Id="rId1060" Type="http://schemas.openxmlformats.org/officeDocument/2006/relationships/hyperlink" Target="https://shiresequestrian.com/pages/contact" TargetMode="External"/><Relationship Id="rId1298" Type="http://schemas.openxmlformats.org/officeDocument/2006/relationships/hyperlink" Target="https://shiresequestrian.com/pages/contact" TargetMode="External"/><Relationship Id="rId528" Type="http://schemas.openxmlformats.org/officeDocument/2006/relationships/hyperlink" Target="https://shiresequestrian.com/pages/contact" TargetMode="External"/><Relationship Id="rId735" Type="http://schemas.openxmlformats.org/officeDocument/2006/relationships/hyperlink" Target="https://shiresequestrian.com/pages/contact" TargetMode="External"/><Relationship Id="rId942" Type="http://schemas.openxmlformats.org/officeDocument/2006/relationships/hyperlink" Target="https://shiresequestrian.com/pages/contact" TargetMode="External"/><Relationship Id="rId1158" Type="http://schemas.openxmlformats.org/officeDocument/2006/relationships/hyperlink" Target="https://shiresequestrian.com/pages/contact" TargetMode="External"/><Relationship Id="rId1365" Type="http://schemas.openxmlformats.org/officeDocument/2006/relationships/hyperlink" Target="https://shiresequestrian.com/pages/contact" TargetMode="External"/><Relationship Id="rId1572" Type="http://schemas.openxmlformats.org/officeDocument/2006/relationships/hyperlink" Target="https://shiresequestrian.com/pages/contact" TargetMode="External"/><Relationship Id="rId1018" Type="http://schemas.openxmlformats.org/officeDocument/2006/relationships/hyperlink" Target="https://shiresequestrian.com/pages/contact" TargetMode="External"/><Relationship Id="rId1225" Type="http://schemas.openxmlformats.org/officeDocument/2006/relationships/hyperlink" Target="https://shiresequestrian.com/pages/contact" TargetMode="External"/><Relationship Id="rId1432" Type="http://schemas.openxmlformats.org/officeDocument/2006/relationships/hyperlink" Target="https://shiresequestrian.com/pages/contact" TargetMode="External"/><Relationship Id="rId71" Type="http://schemas.openxmlformats.org/officeDocument/2006/relationships/hyperlink" Target="https://shiresequestrian.com/pages/contact" TargetMode="External"/><Relationship Id="rId802" Type="http://schemas.openxmlformats.org/officeDocument/2006/relationships/hyperlink" Target="https://shiresequestrian.com/pages/contact" TargetMode="External"/><Relationship Id="rId29" Type="http://schemas.openxmlformats.org/officeDocument/2006/relationships/hyperlink" Target="https://shiresequestrian.com/pages/contact" TargetMode="External"/><Relationship Id="rId178" Type="http://schemas.openxmlformats.org/officeDocument/2006/relationships/hyperlink" Target="https://shiresequestrian.com/pages/contact" TargetMode="External"/><Relationship Id="rId385" Type="http://schemas.openxmlformats.org/officeDocument/2006/relationships/hyperlink" Target="https://shiresequestrian.com/pages/contact" TargetMode="External"/><Relationship Id="rId592" Type="http://schemas.openxmlformats.org/officeDocument/2006/relationships/hyperlink" Target="https://shiresequestrian.com/pages/contact" TargetMode="External"/><Relationship Id="rId245" Type="http://schemas.openxmlformats.org/officeDocument/2006/relationships/hyperlink" Target="https://shiresequestrian.com/pages/contact" TargetMode="External"/><Relationship Id="rId452" Type="http://schemas.openxmlformats.org/officeDocument/2006/relationships/hyperlink" Target="https://shiresequestrian.com/pages/contact" TargetMode="External"/><Relationship Id="rId897" Type="http://schemas.openxmlformats.org/officeDocument/2006/relationships/hyperlink" Target="https://shiresequestrian.com/pages/contact" TargetMode="External"/><Relationship Id="rId1082" Type="http://schemas.openxmlformats.org/officeDocument/2006/relationships/hyperlink" Target="https://shiresequestrian.com/pages/contact" TargetMode="External"/><Relationship Id="rId105" Type="http://schemas.openxmlformats.org/officeDocument/2006/relationships/hyperlink" Target="https://shiresequestrian.com/pages/contact" TargetMode="External"/><Relationship Id="rId312" Type="http://schemas.openxmlformats.org/officeDocument/2006/relationships/hyperlink" Target="https://shiresequestrian.com/pages/contact" TargetMode="External"/><Relationship Id="rId757" Type="http://schemas.openxmlformats.org/officeDocument/2006/relationships/hyperlink" Target="https://shiresequestrian.com/pages/contact" TargetMode="External"/><Relationship Id="rId964" Type="http://schemas.openxmlformats.org/officeDocument/2006/relationships/hyperlink" Target="https://shiresequestrian.com/pages/contact" TargetMode="External"/><Relationship Id="rId1387" Type="http://schemas.openxmlformats.org/officeDocument/2006/relationships/hyperlink" Target="https://shiresequestrian.com/pages/contact" TargetMode="External"/><Relationship Id="rId1594" Type="http://schemas.openxmlformats.org/officeDocument/2006/relationships/hyperlink" Target="https://shiresequestrian.com/pages/contact" TargetMode="External"/><Relationship Id="rId93" Type="http://schemas.openxmlformats.org/officeDocument/2006/relationships/hyperlink" Target="https://shiresequestrian.com/pages/contact" TargetMode="External"/><Relationship Id="rId617" Type="http://schemas.openxmlformats.org/officeDocument/2006/relationships/hyperlink" Target="https://shiresequestrian.com/pages/contact" TargetMode="External"/><Relationship Id="rId824" Type="http://schemas.openxmlformats.org/officeDocument/2006/relationships/hyperlink" Target="https://shiresequestrian.com/pages/contact" TargetMode="External"/><Relationship Id="rId1247" Type="http://schemas.openxmlformats.org/officeDocument/2006/relationships/hyperlink" Target="https://shiresequestrian.com/pages/contact" TargetMode="External"/><Relationship Id="rId1454" Type="http://schemas.openxmlformats.org/officeDocument/2006/relationships/hyperlink" Target="https://shiresequestrian.com/pages/contact" TargetMode="External"/><Relationship Id="rId1661" Type="http://schemas.openxmlformats.org/officeDocument/2006/relationships/hyperlink" Target="https://shiresequestrian.com/pages/contact" TargetMode="External"/><Relationship Id="rId1107" Type="http://schemas.openxmlformats.org/officeDocument/2006/relationships/hyperlink" Target="https://shiresequestrian.com/pages/contact" TargetMode="External"/><Relationship Id="rId1314" Type="http://schemas.openxmlformats.org/officeDocument/2006/relationships/hyperlink" Target="https://shiresequestrian.com/pages/contact" TargetMode="External"/><Relationship Id="rId1521" Type="http://schemas.openxmlformats.org/officeDocument/2006/relationships/hyperlink" Target="https://shiresequestrian.com/pages/contact" TargetMode="External"/><Relationship Id="rId1619" Type="http://schemas.openxmlformats.org/officeDocument/2006/relationships/hyperlink" Target="https://shiresequestrian.com/pages/contact" TargetMode="External"/><Relationship Id="rId20" Type="http://schemas.openxmlformats.org/officeDocument/2006/relationships/hyperlink" Target="https://shiresequestrian.com/pages/contact" TargetMode="External"/><Relationship Id="rId267" Type="http://schemas.openxmlformats.org/officeDocument/2006/relationships/hyperlink" Target="https://shiresequestrian.com/pages/contact" TargetMode="External"/><Relationship Id="rId474" Type="http://schemas.openxmlformats.org/officeDocument/2006/relationships/hyperlink" Target="https://shiresequestrian.com/pages/contact" TargetMode="External"/><Relationship Id="rId127" Type="http://schemas.openxmlformats.org/officeDocument/2006/relationships/hyperlink" Target="https://shiresequestrian.com/pages/contact" TargetMode="External"/><Relationship Id="rId681" Type="http://schemas.openxmlformats.org/officeDocument/2006/relationships/hyperlink" Target="https://shiresequestrian.com/pages/contact" TargetMode="External"/><Relationship Id="rId779" Type="http://schemas.openxmlformats.org/officeDocument/2006/relationships/hyperlink" Target="https://shiresequestrian.com/pages/contact" TargetMode="External"/><Relationship Id="rId986" Type="http://schemas.openxmlformats.org/officeDocument/2006/relationships/hyperlink" Target="https://shiresequestrian.com/pages/contact" TargetMode="External"/><Relationship Id="rId334" Type="http://schemas.openxmlformats.org/officeDocument/2006/relationships/hyperlink" Target="https://shiresequestrian.com/pages/contact" TargetMode="External"/><Relationship Id="rId541" Type="http://schemas.openxmlformats.org/officeDocument/2006/relationships/hyperlink" Target="https://shiresequestrian.com/pages/contact" TargetMode="External"/><Relationship Id="rId639" Type="http://schemas.openxmlformats.org/officeDocument/2006/relationships/hyperlink" Target="https://shiresequestrian.com/pages/contact" TargetMode="External"/><Relationship Id="rId1171" Type="http://schemas.openxmlformats.org/officeDocument/2006/relationships/hyperlink" Target="https://shiresequestrian.com/pages/contact" TargetMode="External"/><Relationship Id="rId1269" Type="http://schemas.openxmlformats.org/officeDocument/2006/relationships/hyperlink" Target="https://shiresequestrian.com/pages/contact" TargetMode="External"/><Relationship Id="rId1476" Type="http://schemas.openxmlformats.org/officeDocument/2006/relationships/hyperlink" Target="https://shiresequestrian.com/pages/contact" TargetMode="External"/><Relationship Id="rId401" Type="http://schemas.openxmlformats.org/officeDocument/2006/relationships/hyperlink" Target="https://shiresequestrian.com/pages/contact" TargetMode="External"/><Relationship Id="rId846" Type="http://schemas.openxmlformats.org/officeDocument/2006/relationships/hyperlink" Target="https://shiresequestrian.com/pages/contact" TargetMode="External"/><Relationship Id="rId1031" Type="http://schemas.openxmlformats.org/officeDocument/2006/relationships/hyperlink" Target="https://shiresequestrian.com/pages/contact" TargetMode="External"/><Relationship Id="rId1129" Type="http://schemas.openxmlformats.org/officeDocument/2006/relationships/hyperlink" Target="https://shiresequestrian.com/pages/contact" TargetMode="External"/><Relationship Id="rId1683" Type="http://schemas.openxmlformats.org/officeDocument/2006/relationships/hyperlink" Target="https://shiresequestrian.com/pages/contact" TargetMode="External"/><Relationship Id="rId706" Type="http://schemas.openxmlformats.org/officeDocument/2006/relationships/hyperlink" Target="https://shiresequestrian.com/pages/contact" TargetMode="External"/><Relationship Id="rId913" Type="http://schemas.openxmlformats.org/officeDocument/2006/relationships/hyperlink" Target="https://shiresequestrian.com/pages/contact" TargetMode="External"/><Relationship Id="rId1336" Type="http://schemas.openxmlformats.org/officeDocument/2006/relationships/hyperlink" Target="https://shiresequestrian.com/pages/contact" TargetMode="External"/><Relationship Id="rId1543" Type="http://schemas.openxmlformats.org/officeDocument/2006/relationships/hyperlink" Target="https://shiresequestrian.com/pages/contact" TargetMode="External"/><Relationship Id="rId42" Type="http://schemas.openxmlformats.org/officeDocument/2006/relationships/hyperlink" Target="https://shiresequestrian.com/pages/contact" TargetMode="External"/><Relationship Id="rId1403" Type="http://schemas.openxmlformats.org/officeDocument/2006/relationships/hyperlink" Target="https://shiresequestrian.com/pages/contact" TargetMode="External"/><Relationship Id="rId1610" Type="http://schemas.openxmlformats.org/officeDocument/2006/relationships/hyperlink" Target="https://shiresequestrian.com/pages/contact" TargetMode="External"/><Relationship Id="rId191" Type="http://schemas.openxmlformats.org/officeDocument/2006/relationships/hyperlink" Target="https://shiresequestrian.com/pages/contact" TargetMode="External"/><Relationship Id="rId289" Type="http://schemas.openxmlformats.org/officeDocument/2006/relationships/hyperlink" Target="https://shiresequestrian.com/pages/contact" TargetMode="External"/><Relationship Id="rId496" Type="http://schemas.openxmlformats.org/officeDocument/2006/relationships/hyperlink" Target="https://shiresequestrian.com/pages/contact" TargetMode="External"/><Relationship Id="rId149" Type="http://schemas.openxmlformats.org/officeDocument/2006/relationships/hyperlink" Target="https://shiresequestrian.com/pages/contact" TargetMode="External"/><Relationship Id="rId356" Type="http://schemas.openxmlformats.org/officeDocument/2006/relationships/hyperlink" Target="https://shiresequestrian.com/pages/contact" TargetMode="External"/><Relationship Id="rId563" Type="http://schemas.openxmlformats.org/officeDocument/2006/relationships/hyperlink" Target="https://shiresequestrian.com/pages/contact" TargetMode="External"/><Relationship Id="rId770" Type="http://schemas.openxmlformats.org/officeDocument/2006/relationships/hyperlink" Target="https://shiresequestrian.com/pages/contact" TargetMode="External"/><Relationship Id="rId1193" Type="http://schemas.openxmlformats.org/officeDocument/2006/relationships/hyperlink" Target="https://shiresequestrian.com/pages/contact" TargetMode="External"/><Relationship Id="rId216" Type="http://schemas.openxmlformats.org/officeDocument/2006/relationships/hyperlink" Target="https://shiresequestrian.com/pages/contact" TargetMode="External"/><Relationship Id="rId423" Type="http://schemas.openxmlformats.org/officeDocument/2006/relationships/hyperlink" Target="https://shiresequestrian.com/pages/contact" TargetMode="External"/><Relationship Id="rId868" Type="http://schemas.openxmlformats.org/officeDocument/2006/relationships/hyperlink" Target="https://shiresequestrian.com/pages/contact" TargetMode="External"/><Relationship Id="rId1053" Type="http://schemas.openxmlformats.org/officeDocument/2006/relationships/hyperlink" Target="https://shiresequestrian.com/pages/contact" TargetMode="External"/><Relationship Id="rId1260" Type="http://schemas.openxmlformats.org/officeDocument/2006/relationships/hyperlink" Target="https://shiresequestrian.com/pages/contact" TargetMode="External"/><Relationship Id="rId1498" Type="http://schemas.openxmlformats.org/officeDocument/2006/relationships/hyperlink" Target="https://shiresequestrian.com/pages/contact" TargetMode="External"/><Relationship Id="rId630" Type="http://schemas.openxmlformats.org/officeDocument/2006/relationships/hyperlink" Target="https://shiresequestrian.com/pages/contact" TargetMode="External"/><Relationship Id="rId728" Type="http://schemas.openxmlformats.org/officeDocument/2006/relationships/hyperlink" Target="https://shiresequestrian.com/pages/contact" TargetMode="External"/><Relationship Id="rId935" Type="http://schemas.openxmlformats.org/officeDocument/2006/relationships/hyperlink" Target="https://shiresequestrian.com/pages/contact" TargetMode="External"/><Relationship Id="rId1358" Type="http://schemas.openxmlformats.org/officeDocument/2006/relationships/hyperlink" Target="https://shiresequestrian.com/pages/contact" TargetMode="External"/><Relationship Id="rId1565" Type="http://schemas.openxmlformats.org/officeDocument/2006/relationships/hyperlink" Target="https://shiresequestrian.com/pages/contact" TargetMode="External"/><Relationship Id="rId64" Type="http://schemas.openxmlformats.org/officeDocument/2006/relationships/hyperlink" Target="https://shiresequestrian.com/pages/contact" TargetMode="External"/><Relationship Id="rId1120" Type="http://schemas.openxmlformats.org/officeDocument/2006/relationships/hyperlink" Target="https://shiresequestrian.com/pages/contact" TargetMode="External"/><Relationship Id="rId1218" Type="http://schemas.openxmlformats.org/officeDocument/2006/relationships/hyperlink" Target="https://shiresequestrian.com/pages/contact" TargetMode="External"/><Relationship Id="rId1425" Type="http://schemas.openxmlformats.org/officeDocument/2006/relationships/hyperlink" Target="https://shiresequestrian.com/pages/contact" TargetMode="External"/><Relationship Id="rId1632" Type="http://schemas.openxmlformats.org/officeDocument/2006/relationships/hyperlink" Target="https://shiresequestrian.com/pages/contact" TargetMode="External"/><Relationship Id="rId280" Type="http://schemas.openxmlformats.org/officeDocument/2006/relationships/hyperlink" Target="https://shiresequestrian.com/pages/contact" TargetMode="External"/><Relationship Id="rId140" Type="http://schemas.openxmlformats.org/officeDocument/2006/relationships/hyperlink" Target="https://shiresequestrian.com/pages/contact" TargetMode="External"/><Relationship Id="rId378" Type="http://schemas.openxmlformats.org/officeDocument/2006/relationships/hyperlink" Target="https://shiresequestrian.com/pages/contact" TargetMode="External"/><Relationship Id="rId585" Type="http://schemas.openxmlformats.org/officeDocument/2006/relationships/hyperlink" Target="https://shiresequestrian.com/pages/contact" TargetMode="External"/><Relationship Id="rId792" Type="http://schemas.openxmlformats.org/officeDocument/2006/relationships/hyperlink" Target="https://shiresequestrian.com/pages/contact" TargetMode="External"/><Relationship Id="rId6" Type="http://schemas.openxmlformats.org/officeDocument/2006/relationships/hyperlink" Target="https://shiresequestrian.com/pages/contact" TargetMode="External"/><Relationship Id="rId238" Type="http://schemas.openxmlformats.org/officeDocument/2006/relationships/hyperlink" Target="https://shiresequestrian.com/pages/contact" TargetMode="External"/><Relationship Id="rId445" Type="http://schemas.openxmlformats.org/officeDocument/2006/relationships/hyperlink" Target="https://shiresequestrian.com/pages/contact" TargetMode="External"/><Relationship Id="rId652" Type="http://schemas.openxmlformats.org/officeDocument/2006/relationships/hyperlink" Target="https://shiresequestrian.com/pages/contact" TargetMode="External"/><Relationship Id="rId1075" Type="http://schemas.openxmlformats.org/officeDocument/2006/relationships/hyperlink" Target="https://shiresequestrian.com/pages/contact" TargetMode="External"/><Relationship Id="rId1282" Type="http://schemas.openxmlformats.org/officeDocument/2006/relationships/hyperlink" Target="https://shiresequestrian.com/pages/contact" TargetMode="External"/><Relationship Id="rId305" Type="http://schemas.openxmlformats.org/officeDocument/2006/relationships/hyperlink" Target="https://shiresequestrian.com/pages/contact" TargetMode="External"/><Relationship Id="rId512" Type="http://schemas.openxmlformats.org/officeDocument/2006/relationships/hyperlink" Target="https://shiresequestrian.com/pages/contact" TargetMode="External"/><Relationship Id="rId957" Type="http://schemas.openxmlformats.org/officeDocument/2006/relationships/hyperlink" Target="https://shiresequestrian.com/pages/contact" TargetMode="External"/><Relationship Id="rId1142" Type="http://schemas.openxmlformats.org/officeDocument/2006/relationships/hyperlink" Target="https://shiresequestrian.com/pages/contact" TargetMode="External"/><Relationship Id="rId1587" Type="http://schemas.openxmlformats.org/officeDocument/2006/relationships/hyperlink" Target="https://shiresequestrian.com/pages/contact" TargetMode="External"/><Relationship Id="rId86" Type="http://schemas.openxmlformats.org/officeDocument/2006/relationships/hyperlink" Target="https://shiresequestrian.com/pages/contact" TargetMode="External"/><Relationship Id="rId817" Type="http://schemas.openxmlformats.org/officeDocument/2006/relationships/hyperlink" Target="https://shiresequestrian.com/pages/contact" TargetMode="External"/><Relationship Id="rId1002" Type="http://schemas.openxmlformats.org/officeDocument/2006/relationships/hyperlink" Target="https://shiresequestrian.com/pages/contact" TargetMode="External"/><Relationship Id="rId1447" Type="http://schemas.openxmlformats.org/officeDocument/2006/relationships/hyperlink" Target="https://shiresequestrian.com/pages/contact" TargetMode="External"/><Relationship Id="rId1654" Type="http://schemas.openxmlformats.org/officeDocument/2006/relationships/hyperlink" Target="https://shiresequestrian.com/pages/contact" TargetMode="External"/><Relationship Id="rId1307" Type="http://schemas.openxmlformats.org/officeDocument/2006/relationships/hyperlink" Target="https://shiresequestrian.com/pages/contact" TargetMode="External"/><Relationship Id="rId1514" Type="http://schemas.openxmlformats.org/officeDocument/2006/relationships/hyperlink" Target="https://shiresequestrian.com/pages/contact" TargetMode="External"/><Relationship Id="rId13" Type="http://schemas.openxmlformats.org/officeDocument/2006/relationships/hyperlink" Target="https://shiresequestrian.com/pages/contact" TargetMode="External"/><Relationship Id="rId162" Type="http://schemas.openxmlformats.org/officeDocument/2006/relationships/hyperlink" Target="https://shiresequestrian.com/pages/contact" TargetMode="External"/><Relationship Id="rId467" Type="http://schemas.openxmlformats.org/officeDocument/2006/relationships/hyperlink" Target="https://shiresequestrian.com/pages/contact" TargetMode="External"/><Relationship Id="rId1097" Type="http://schemas.openxmlformats.org/officeDocument/2006/relationships/hyperlink" Target="https://shiresequestrian.com/pages/contact" TargetMode="External"/><Relationship Id="rId674" Type="http://schemas.openxmlformats.org/officeDocument/2006/relationships/hyperlink" Target="https://shiresequestrian.com/pages/contact" TargetMode="External"/><Relationship Id="rId881" Type="http://schemas.openxmlformats.org/officeDocument/2006/relationships/hyperlink" Target="https://shiresequestrian.com/pages/contact" TargetMode="External"/><Relationship Id="rId979" Type="http://schemas.openxmlformats.org/officeDocument/2006/relationships/hyperlink" Target="https://shiresequestrian.com/pages/contact" TargetMode="External"/><Relationship Id="rId327" Type="http://schemas.openxmlformats.org/officeDocument/2006/relationships/hyperlink" Target="https://shiresequestrian.com/pages/contact" TargetMode="External"/><Relationship Id="rId534" Type="http://schemas.openxmlformats.org/officeDocument/2006/relationships/hyperlink" Target="https://shiresequestrian.com/pages/contact" TargetMode="External"/><Relationship Id="rId741" Type="http://schemas.openxmlformats.org/officeDocument/2006/relationships/hyperlink" Target="https://shiresequestrian.com/pages/contact" TargetMode="External"/><Relationship Id="rId839" Type="http://schemas.openxmlformats.org/officeDocument/2006/relationships/hyperlink" Target="https://shiresequestrian.com/pages/contact" TargetMode="External"/><Relationship Id="rId1164" Type="http://schemas.openxmlformats.org/officeDocument/2006/relationships/hyperlink" Target="https://shiresequestrian.com/pages/contact" TargetMode="External"/><Relationship Id="rId1371" Type="http://schemas.openxmlformats.org/officeDocument/2006/relationships/hyperlink" Target="https://shiresequestrian.com/pages/contact" TargetMode="External"/><Relationship Id="rId1469" Type="http://schemas.openxmlformats.org/officeDocument/2006/relationships/hyperlink" Target="https://shiresequestrian.com/pages/contact" TargetMode="External"/><Relationship Id="rId601" Type="http://schemas.openxmlformats.org/officeDocument/2006/relationships/hyperlink" Target="https://shiresequestrian.com/pages/contact" TargetMode="External"/><Relationship Id="rId1024" Type="http://schemas.openxmlformats.org/officeDocument/2006/relationships/hyperlink" Target="https://shiresequestrian.com/pages/contact" TargetMode="External"/><Relationship Id="rId1231" Type="http://schemas.openxmlformats.org/officeDocument/2006/relationships/hyperlink" Target="https://shiresequestrian.com/pages/contact" TargetMode="External"/><Relationship Id="rId1676" Type="http://schemas.openxmlformats.org/officeDocument/2006/relationships/hyperlink" Target="https://shiresequestrian.com/pages/contact" TargetMode="External"/><Relationship Id="rId906" Type="http://schemas.openxmlformats.org/officeDocument/2006/relationships/hyperlink" Target="https://shiresequestrian.com/pages/contact" TargetMode="External"/><Relationship Id="rId1329" Type="http://schemas.openxmlformats.org/officeDocument/2006/relationships/hyperlink" Target="https://shiresequestrian.com/pages/contact" TargetMode="External"/><Relationship Id="rId1536" Type="http://schemas.openxmlformats.org/officeDocument/2006/relationships/hyperlink" Target="https://shiresequestrian.com/pages/contact" TargetMode="External"/><Relationship Id="rId35" Type="http://schemas.openxmlformats.org/officeDocument/2006/relationships/hyperlink" Target="https://shiresequestrian.com/pages/contact" TargetMode="External"/><Relationship Id="rId1603" Type="http://schemas.openxmlformats.org/officeDocument/2006/relationships/hyperlink" Target="https://shiresequestrian.com/pages/contact" TargetMode="External"/><Relationship Id="rId184" Type="http://schemas.openxmlformats.org/officeDocument/2006/relationships/hyperlink" Target="https://shiresequestrian.com/pages/contact" TargetMode="External"/><Relationship Id="rId391" Type="http://schemas.openxmlformats.org/officeDocument/2006/relationships/hyperlink" Target="https://shiresequestrian.com/pages/contact" TargetMode="External"/><Relationship Id="rId251" Type="http://schemas.openxmlformats.org/officeDocument/2006/relationships/hyperlink" Target="https://shiresequestrian.com/pages/contact" TargetMode="External"/><Relationship Id="rId489" Type="http://schemas.openxmlformats.org/officeDocument/2006/relationships/hyperlink" Target="https://shiresequestrian.com/pages/contact" TargetMode="External"/><Relationship Id="rId696" Type="http://schemas.openxmlformats.org/officeDocument/2006/relationships/hyperlink" Target="https://shiresequestrian.com/pages/contact" TargetMode="External"/><Relationship Id="rId349" Type="http://schemas.openxmlformats.org/officeDocument/2006/relationships/hyperlink" Target="https://shiresequestrian.com/pages/contact" TargetMode="External"/><Relationship Id="rId556" Type="http://schemas.openxmlformats.org/officeDocument/2006/relationships/hyperlink" Target="https://shiresequestrian.com/pages/contact" TargetMode="External"/><Relationship Id="rId763" Type="http://schemas.openxmlformats.org/officeDocument/2006/relationships/hyperlink" Target="https://shiresequestrian.com/pages/contact" TargetMode="External"/><Relationship Id="rId1186" Type="http://schemas.openxmlformats.org/officeDocument/2006/relationships/hyperlink" Target="https://shiresequestrian.com/pages/contact" TargetMode="External"/><Relationship Id="rId1393" Type="http://schemas.openxmlformats.org/officeDocument/2006/relationships/hyperlink" Target="https://shiresequestrian.com/pages/contact" TargetMode="External"/><Relationship Id="rId111" Type="http://schemas.openxmlformats.org/officeDocument/2006/relationships/hyperlink" Target="https://shiresequestrian.com/pages/contact" TargetMode="External"/><Relationship Id="rId209" Type="http://schemas.openxmlformats.org/officeDocument/2006/relationships/hyperlink" Target="https://shiresequestrian.com/pages/contact" TargetMode="External"/><Relationship Id="rId416" Type="http://schemas.openxmlformats.org/officeDocument/2006/relationships/hyperlink" Target="https://shiresequestrian.com/pages/contact" TargetMode="External"/><Relationship Id="rId970" Type="http://schemas.openxmlformats.org/officeDocument/2006/relationships/hyperlink" Target="https://shiresequestrian.com/pages/contact" TargetMode="External"/><Relationship Id="rId1046" Type="http://schemas.openxmlformats.org/officeDocument/2006/relationships/hyperlink" Target="https://shiresequestrian.com/pages/contact" TargetMode="External"/><Relationship Id="rId1253" Type="http://schemas.openxmlformats.org/officeDocument/2006/relationships/hyperlink" Target="https://shiresequestrian.com/pages/contact" TargetMode="External"/><Relationship Id="rId623" Type="http://schemas.openxmlformats.org/officeDocument/2006/relationships/hyperlink" Target="https://shiresequestrian.com/pages/contact" TargetMode="External"/><Relationship Id="rId830" Type="http://schemas.openxmlformats.org/officeDocument/2006/relationships/hyperlink" Target="https://shiresequestrian.com/pages/contact" TargetMode="External"/><Relationship Id="rId928" Type="http://schemas.openxmlformats.org/officeDocument/2006/relationships/hyperlink" Target="https://shiresequestrian.com/pages/contact" TargetMode="External"/><Relationship Id="rId1460" Type="http://schemas.openxmlformats.org/officeDocument/2006/relationships/hyperlink" Target="https://shiresequestrian.com/pages/contact" TargetMode="External"/><Relationship Id="rId1558" Type="http://schemas.openxmlformats.org/officeDocument/2006/relationships/hyperlink" Target="https://shiresequestrian.com/pages/contact" TargetMode="External"/><Relationship Id="rId57" Type="http://schemas.openxmlformats.org/officeDocument/2006/relationships/hyperlink" Target="https://shiresequestrian.com/pages/contact" TargetMode="External"/><Relationship Id="rId1113" Type="http://schemas.openxmlformats.org/officeDocument/2006/relationships/hyperlink" Target="https://shiresequestrian.com/pages/contact" TargetMode="External"/><Relationship Id="rId1320" Type="http://schemas.openxmlformats.org/officeDocument/2006/relationships/hyperlink" Target="https://shiresequestrian.com/pages/contact" TargetMode="External"/><Relationship Id="rId1418" Type="http://schemas.openxmlformats.org/officeDocument/2006/relationships/hyperlink" Target="https://shiresequestrian.com/pages/contact" TargetMode="External"/><Relationship Id="rId1625" Type="http://schemas.openxmlformats.org/officeDocument/2006/relationships/hyperlink" Target="https://shiresequestrian.com/pages/contact" TargetMode="External"/><Relationship Id="rId273" Type="http://schemas.openxmlformats.org/officeDocument/2006/relationships/hyperlink" Target="https://shiresequestrian.com/pages/contact" TargetMode="External"/><Relationship Id="rId480" Type="http://schemas.openxmlformats.org/officeDocument/2006/relationships/hyperlink" Target="https://shiresequestrian.com/pages/contact" TargetMode="External"/><Relationship Id="rId133" Type="http://schemas.openxmlformats.org/officeDocument/2006/relationships/hyperlink" Target="https://shiresequestrian.com/pages/contact" TargetMode="External"/><Relationship Id="rId340" Type="http://schemas.openxmlformats.org/officeDocument/2006/relationships/hyperlink" Target="https://shiresequestrian.com/pages/contact" TargetMode="External"/><Relationship Id="rId578" Type="http://schemas.openxmlformats.org/officeDocument/2006/relationships/hyperlink" Target="https://shiresequestrian.com/pages/contact" TargetMode="External"/><Relationship Id="rId785" Type="http://schemas.openxmlformats.org/officeDocument/2006/relationships/hyperlink" Target="https://shiresequestrian.com/pages/contact" TargetMode="External"/><Relationship Id="rId992" Type="http://schemas.openxmlformats.org/officeDocument/2006/relationships/hyperlink" Target="https://shiresequestrian.com/pages/contact" TargetMode="External"/><Relationship Id="rId200" Type="http://schemas.openxmlformats.org/officeDocument/2006/relationships/hyperlink" Target="https://shiresequestrian.com/pages/contact" TargetMode="External"/><Relationship Id="rId438" Type="http://schemas.openxmlformats.org/officeDocument/2006/relationships/hyperlink" Target="https://shiresequestrian.com/pages/contact" TargetMode="External"/><Relationship Id="rId645" Type="http://schemas.openxmlformats.org/officeDocument/2006/relationships/hyperlink" Target="https://shiresequestrian.com/pages/contact" TargetMode="External"/><Relationship Id="rId852" Type="http://schemas.openxmlformats.org/officeDocument/2006/relationships/hyperlink" Target="https://shiresequestrian.com/pages/contact" TargetMode="External"/><Relationship Id="rId1068" Type="http://schemas.openxmlformats.org/officeDocument/2006/relationships/hyperlink" Target="https://shiresequestrian.com/pages/contact" TargetMode="External"/><Relationship Id="rId1275" Type="http://schemas.openxmlformats.org/officeDocument/2006/relationships/hyperlink" Target="https://shiresequestrian.com/pages/contact" TargetMode="External"/><Relationship Id="rId1482" Type="http://schemas.openxmlformats.org/officeDocument/2006/relationships/hyperlink" Target="https://shiresequestrian.com/pages/contact" TargetMode="External"/><Relationship Id="rId505" Type="http://schemas.openxmlformats.org/officeDocument/2006/relationships/hyperlink" Target="https://shiresequestrian.com/pages/contact" TargetMode="External"/><Relationship Id="rId712" Type="http://schemas.openxmlformats.org/officeDocument/2006/relationships/hyperlink" Target="https://shiresequestrian.com/pages/contact" TargetMode="External"/><Relationship Id="rId1135" Type="http://schemas.openxmlformats.org/officeDocument/2006/relationships/hyperlink" Target="https://shiresequestrian.com/pages/contact" TargetMode="External"/><Relationship Id="rId1342" Type="http://schemas.openxmlformats.org/officeDocument/2006/relationships/hyperlink" Target="https://shiresequestrian.com/pages/contact" TargetMode="External"/><Relationship Id="rId79" Type="http://schemas.openxmlformats.org/officeDocument/2006/relationships/hyperlink" Target="https://shiresequestrian.com/pages/contact" TargetMode="External"/><Relationship Id="rId1202" Type="http://schemas.openxmlformats.org/officeDocument/2006/relationships/hyperlink" Target="https://shiresequestrian.com/pages/contact" TargetMode="External"/><Relationship Id="rId1647" Type="http://schemas.openxmlformats.org/officeDocument/2006/relationships/hyperlink" Target="https://shiresequestrian.com/pages/contact" TargetMode="External"/><Relationship Id="rId1507" Type="http://schemas.openxmlformats.org/officeDocument/2006/relationships/hyperlink" Target="https://shiresequestrian.com/pages/contact" TargetMode="External"/><Relationship Id="rId295" Type="http://schemas.openxmlformats.org/officeDocument/2006/relationships/hyperlink" Target="https://shiresequestrian.com/pages/contact" TargetMode="External"/><Relationship Id="rId155" Type="http://schemas.openxmlformats.org/officeDocument/2006/relationships/hyperlink" Target="https://shiresequestrian.com/pages/contact" TargetMode="External"/><Relationship Id="rId362" Type="http://schemas.openxmlformats.org/officeDocument/2006/relationships/hyperlink" Target="https://shiresequestrian.com/pages/contact" TargetMode="External"/><Relationship Id="rId1297" Type="http://schemas.openxmlformats.org/officeDocument/2006/relationships/hyperlink" Target="https://shiresequestrian.com/pages/contact" TargetMode="External"/><Relationship Id="rId222" Type="http://schemas.openxmlformats.org/officeDocument/2006/relationships/hyperlink" Target="https://shiresequestrian.com/pages/contact" TargetMode="External"/><Relationship Id="rId667" Type="http://schemas.openxmlformats.org/officeDocument/2006/relationships/hyperlink" Target="https://shiresequestrian.com/pages/contact" TargetMode="External"/><Relationship Id="rId874" Type="http://schemas.openxmlformats.org/officeDocument/2006/relationships/hyperlink" Target="https://shiresequestrian.com/pages/contact" TargetMode="External"/><Relationship Id="rId527" Type="http://schemas.openxmlformats.org/officeDocument/2006/relationships/hyperlink" Target="https://shiresequestrian.com/pages/contact" TargetMode="External"/><Relationship Id="rId734" Type="http://schemas.openxmlformats.org/officeDocument/2006/relationships/hyperlink" Target="https://shiresequestrian.com/pages/contact" TargetMode="External"/><Relationship Id="rId941" Type="http://schemas.openxmlformats.org/officeDocument/2006/relationships/hyperlink" Target="https://shiresequestrian.com/pages/contact" TargetMode="External"/><Relationship Id="rId1157" Type="http://schemas.openxmlformats.org/officeDocument/2006/relationships/hyperlink" Target="https://shiresequestrian.com/pages/contact" TargetMode="External"/><Relationship Id="rId1364" Type="http://schemas.openxmlformats.org/officeDocument/2006/relationships/hyperlink" Target="https://shiresequestrian.com/pages/contact" TargetMode="External"/><Relationship Id="rId1571" Type="http://schemas.openxmlformats.org/officeDocument/2006/relationships/hyperlink" Target="https://shiresequestrian.com/pages/contact" TargetMode="External"/><Relationship Id="rId70" Type="http://schemas.openxmlformats.org/officeDocument/2006/relationships/hyperlink" Target="https://shiresequestrian.com/pages/contact" TargetMode="External"/><Relationship Id="rId801" Type="http://schemas.openxmlformats.org/officeDocument/2006/relationships/hyperlink" Target="https://shiresequestrian.com/pages/contact" TargetMode="External"/><Relationship Id="rId1017" Type="http://schemas.openxmlformats.org/officeDocument/2006/relationships/hyperlink" Target="https://shiresequestrian.com/pages/contact" TargetMode="External"/><Relationship Id="rId1224" Type="http://schemas.openxmlformats.org/officeDocument/2006/relationships/hyperlink" Target="https://shiresequestrian.com/pages/contact" TargetMode="External"/><Relationship Id="rId1431" Type="http://schemas.openxmlformats.org/officeDocument/2006/relationships/hyperlink" Target="https://shiresequestrian.com/pages/contact" TargetMode="External"/><Relationship Id="rId1669" Type="http://schemas.openxmlformats.org/officeDocument/2006/relationships/hyperlink" Target="https://shiresequestrian.com/pages/contact" TargetMode="External"/><Relationship Id="rId1529" Type="http://schemas.openxmlformats.org/officeDocument/2006/relationships/hyperlink" Target="https://shiresequestrian.com/pages/contact" TargetMode="External"/><Relationship Id="rId28" Type="http://schemas.openxmlformats.org/officeDocument/2006/relationships/hyperlink" Target="https://shiresequestrian.com/pages/contact" TargetMode="External"/><Relationship Id="rId177" Type="http://schemas.openxmlformats.org/officeDocument/2006/relationships/hyperlink" Target="https://shiresequestrian.com/pages/contact" TargetMode="External"/><Relationship Id="rId384" Type="http://schemas.openxmlformats.org/officeDocument/2006/relationships/hyperlink" Target="https://shiresequestrian.com/pages/contact" TargetMode="External"/><Relationship Id="rId591" Type="http://schemas.openxmlformats.org/officeDocument/2006/relationships/hyperlink" Target="https://shiresequestrian.com/pages/contact" TargetMode="External"/><Relationship Id="rId244" Type="http://schemas.openxmlformats.org/officeDocument/2006/relationships/hyperlink" Target="https://shiresequestrian.com/pages/contact" TargetMode="External"/><Relationship Id="rId689" Type="http://schemas.openxmlformats.org/officeDocument/2006/relationships/hyperlink" Target="https://shiresequestrian.com/pages/contact" TargetMode="External"/><Relationship Id="rId896" Type="http://schemas.openxmlformats.org/officeDocument/2006/relationships/hyperlink" Target="https://shiresequestrian.com/pages/contact" TargetMode="External"/><Relationship Id="rId1081" Type="http://schemas.openxmlformats.org/officeDocument/2006/relationships/hyperlink" Target="https://shiresequestrian.com/pages/contact" TargetMode="External"/><Relationship Id="rId451" Type="http://schemas.openxmlformats.org/officeDocument/2006/relationships/hyperlink" Target="https://shiresequestrian.com/pages/contact" TargetMode="External"/><Relationship Id="rId549" Type="http://schemas.openxmlformats.org/officeDocument/2006/relationships/hyperlink" Target="https://shiresequestrian.com/pages/contact" TargetMode="External"/><Relationship Id="rId756" Type="http://schemas.openxmlformats.org/officeDocument/2006/relationships/hyperlink" Target="https://shiresequestrian.com/pages/contact" TargetMode="External"/><Relationship Id="rId1179" Type="http://schemas.openxmlformats.org/officeDocument/2006/relationships/hyperlink" Target="https://shiresequestrian.com/pages/contact" TargetMode="External"/><Relationship Id="rId1386" Type="http://schemas.openxmlformats.org/officeDocument/2006/relationships/hyperlink" Target="https://shiresequestrian.com/pages/contact" TargetMode="External"/><Relationship Id="rId1593" Type="http://schemas.openxmlformats.org/officeDocument/2006/relationships/hyperlink" Target="https://shiresequestrian.com/pages/contact" TargetMode="External"/><Relationship Id="rId104" Type="http://schemas.openxmlformats.org/officeDocument/2006/relationships/hyperlink" Target="https://shiresequestrian.com/pages/contact" TargetMode="External"/><Relationship Id="rId311" Type="http://schemas.openxmlformats.org/officeDocument/2006/relationships/hyperlink" Target="https://shiresequestrian.com/pages/contact" TargetMode="External"/><Relationship Id="rId409" Type="http://schemas.openxmlformats.org/officeDocument/2006/relationships/hyperlink" Target="https://shiresequestrian.com/pages/contact" TargetMode="External"/><Relationship Id="rId963" Type="http://schemas.openxmlformats.org/officeDocument/2006/relationships/hyperlink" Target="https://shiresequestrian.com/pages/contact" TargetMode="External"/><Relationship Id="rId1039" Type="http://schemas.openxmlformats.org/officeDocument/2006/relationships/hyperlink" Target="https://shiresequestrian.com/pages/contact" TargetMode="External"/><Relationship Id="rId1246" Type="http://schemas.openxmlformats.org/officeDocument/2006/relationships/hyperlink" Target="https://shiresequestrian.com/pages/contact" TargetMode="External"/><Relationship Id="rId92" Type="http://schemas.openxmlformats.org/officeDocument/2006/relationships/hyperlink" Target="https://shiresequestrian.com/pages/contact" TargetMode="External"/><Relationship Id="rId616" Type="http://schemas.openxmlformats.org/officeDocument/2006/relationships/hyperlink" Target="https://shiresequestrian.com/pages/contact" TargetMode="External"/><Relationship Id="rId823" Type="http://schemas.openxmlformats.org/officeDocument/2006/relationships/hyperlink" Target="https://shiresequestrian.com/pages/contact" TargetMode="External"/><Relationship Id="rId1453" Type="http://schemas.openxmlformats.org/officeDocument/2006/relationships/hyperlink" Target="https://shiresequestrian.com/pages/contact" TargetMode="External"/><Relationship Id="rId1660" Type="http://schemas.openxmlformats.org/officeDocument/2006/relationships/hyperlink" Target="https://shiresequestrian.com/pages/contact" TargetMode="External"/><Relationship Id="rId1106" Type="http://schemas.openxmlformats.org/officeDocument/2006/relationships/hyperlink" Target="https://shiresequestrian.com/pages/contact" TargetMode="External"/><Relationship Id="rId1313" Type="http://schemas.openxmlformats.org/officeDocument/2006/relationships/hyperlink" Target="https://shiresequestrian.com/pages/contact" TargetMode="External"/><Relationship Id="rId1520" Type="http://schemas.openxmlformats.org/officeDocument/2006/relationships/hyperlink" Target="https://shiresequestrian.com/pages/contact" TargetMode="External"/><Relationship Id="rId1618" Type="http://schemas.openxmlformats.org/officeDocument/2006/relationships/hyperlink" Target="https://shiresequestrian.com/pages/contact" TargetMode="External"/><Relationship Id="rId199" Type="http://schemas.openxmlformats.org/officeDocument/2006/relationships/hyperlink" Target="https://shiresequestrian.com/pages/contact" TargetMode="External"/><Relationship Id="rId266" Type="http://schemas.openxmlformats.org/officeDocument/2006/relationships/hyperlink" Target="https://shiresequestrian.com/pages/contact" TargetMode="External"/><Relationship Id="rId473" Type="http://schemas.openxmlformats.org/officeDocument/2006/relationships/hyperlink" Target="https://shiresequestrian.com/pages/contact" TargetMode="External"/><Relationship Id="rId680" Type="http://schemas.openxmlformats.org/officeDocument/2006/relationships/hyperlink" Target="https://shiresequestrian.com/pages/contact" TargetMode="External"/><Relationship Id="rId126" Type="http://schemas.openxmlformats.org/officeDocument/2006/relationships/hyperlink" Target="https://shiresequestrian.com/pages/contact" TargetMode="External"/><Relationship Id="rId333" Type="http://schemas.openxmlformats.org/officeDocument/2006/relationships/hyperlink" Target="https://shiresequestrian.com/pages/contact" TargetMode="External"/><Relationship Id="rId540" Type="http://schemas.openxmlformats.org/officeDocument/2006/relationships/hyperlink" Target="https://shiresequestrian.com/pages/contact" TargetMode="External"/><Relationship Id="rId778" Type="http://schemas.openxmlformats.org/officeDocument/2006/relationships/hyperlink" Target="https://shiresequestrian.com/pages/contact" TargetMode="External"/><Relationship Id="rId985" Type="http://schemas.openxmlformats.org/officeDocument/2006/relationships/hyperlink" Target="https://shiresequestrian.com/pages/contact" TargetMode="External"/><Relationship Id="rId1170" Type="http://schemas.openxmlformats.org/officeDocument/2006/relationships/hyperlink" Target="https://shiresequestrian.com/pages/contact" TargetMode="External"/><Relationship Id="rId638" Type="http://schemas.openxmlformats.org/officeDocument/2006/relationships/hyperlink" Target="https://shiresequestrian.com/pages/contact" TargetMode="External"/><Relationship Id="rId845" Type="http://schemas.openxmlformats.org/officeDocument/2006/relationships/hyperlink" Target="https://shiresequestrian.com/pages/contact" TargetMode="External"/><Relationship Id="rId1030" Type="http://schemas.openxmlformats.org/officeDocument/2006/relationships/hyperlink" Target="https://shiresequestrian.com/pages/contact" TargetMode="External"/><Relationship Id="rId1268" Type="http://schemas.openxmlformats.org/officeDocument/2006/relationships/hyperlink" Target="https://shiresequestrian.com/pages/contact" TargetMode="External"/><Relationship Id="rId1475" Type="http://schemas.openxmlformats.org/officeDocument/2006/relationships/hyperlink" Target="https://shiresequestrian.com/pages/contact" TargetMode="External"/><Relationship Id="rId1682" Type="http://schemas.openxmlformats.org/officeDocument/2006/relationships/hyperlink" Target="https://shiresequestrian.com/pages/contact" TargetMode="External"/><Relationship Id="rId400" Type="http://schemas.openxmlformats.org/officeDocument/2006/relationships/hyperlink" Target="https://shiresequestrian.com/pages/contact" TargetMode="External"/><Relationship Id="rId705" Type="http://schemas.openxmlformats.org/officeDocument/2006/relationships/hyperlink" Target="https://shiresequestrian.com/pages/contact" TargetMode="External"/><Relationship Id="rId1128" Type="http://schemas.openxmlformats.org/officeDocument/2006/relationships/hyperlink" Target="https://shiresequestrian.com/pages/contact" TargetMode="External"/><Relationship Id="rId1335" Type="http://schemas.openxmlformats.org/officeDocument/2006/relationships/hyperlink" Target="https://shiresequestrian.com/pages/contact" TargetMode="External"/><Relationship Id="rId1542" Type="http://schemas.openxmlformats.org/officeDocument/2006/relationships/hyperlink" Target="https://shiresequestrian.com/pages/contact" TargetMode="External"/><Relationship Id="rId912" Type="http://schemas.openxmlformats.org/officeDocument/2006/relationships/hyperlink" Target="https://shiresequestrian.com/pages/contact" TargetMode="External"/><Relationship Id="rId41" Type="http://schemas.openxmlformats.org/officeDocument/2006/relationships/hyperlink" Target="https://shiresequestrian.com/pages/contact" TargetMode="External"/><Relationship Id="rId1402" Type="http://schemas.openxmlformats.org/officeDocument/2006/relationships/hyperlink" Target="https://shiresequestrian.com/pages/contact" TargetMode="External"/><Relationship Id="rId190" Type="http://schemas.openxmlformats.org/officeDocument/2006/relationships/hyperlink" Target="https://shiresequestrian.com/pages/contact" TargetMode="External"/><Relationship Id="rId288" Type="http://schemas.openxmlformats.org/officeDocument/2006/relationships/hyperlink" Target="https://shiresequestrian.com/pages/contact" TargetMode="External"/><Relationship Id="rId495" Type="http://schemas.openxmlformats.org/officeDocument/2006/relationships/hyperlink" Target="https://shiresequestrian.com/pages/contact" TargetMode="External"/><Relationship Id="rId148" Type="http://schemas.openxmlformats.org/officeDocument/2006/relationships/hyperlink" Target="https://shiresequestrian.com/pages/contact" TargetMode="External"/><Relationship Id="rId355" Type="http://schemas.openxmlformats.org/officeDocument/2006/relationships/hyperlink" Target="https://shiresequestrian.com/pages/contact" TargetMode="External"/><Relationship Id="rId562" Type="http://schemas.openxmlformats.org/officeDocument/2006/relationships/hyperlink" Target="https://shiresequestrian.com/pages/contact" TargetMode="External"/><Relationship Id="rId1192" Type="http://schemas.openxmlformats.org/officeDocument/2006/relationships/hyperlink" Target="https://shiresequestrian.com/pages/contact" TargetMode="External"/><Relationship Id="rId215" Type="http://schemas.openxmlformats.org/officeDocument/2006/relationships/hyperlink" Target="https://shiresequestrian.com/pages/contact" TargetMode="External"/><Relationship Id="rId422" Type="http://schemas.openxmlformats.org/officeDocument/2006/relationships/hyperlink" Target="https://shiresequestrian.com/pages/contact" TargetMode="External"/><Relationship Id="rId867" Type="http://schemas.openxmlformats.org/officeDocument/2006/relationships/hyperlink" Target="https://shiresequestrian.com/pages/contact" TargetMode="External"/><Relationship Id="rId1052" Type="http://schemas.openxmlformats.org/officeDocument/2006/relationships/hyperlink" Target="https://shiresequestrian.com/pages/contact" TargetMode="External"/><Relationship Id="rId1497" Type="http://schemas.openxmlformats.org/officeDocument/2006/relationships/hyperlink" Target="https://shiresequestrian.com/pages/contact" TargetMode="External"/><Relationship Id="rId727" Type="http://schemas.openxmlformats.org/officeDocument/2006/relationships/hyperlink" Target="https://shiresequestrian.com/pages/contact" TargetMode="External"/><Relationship Id="rId934" Type="http://schemas.openxmlformats.org/officeDocument/2006/relationships/hyperlink" Target="https://shiresequestrian.com/pages/contact" TargetMode="External"/><Relationship Id="rId1357" Type="http://schemas.openxmlformats.org/officeDocument/2006/relationships/hyperlink" Target="https://shiresequestrian.com/pages/contact" TargetMode="External"/><Relationship Id="rId1564" Type="http://schemas.openxmlformats.org/officeDocument/2006/relationships/hyperlink" Target="https://shiresequestrian.com/pages/contact" TargetMode="External"/><Relationship Id="rId63" Type="http://schemas.openxmlformats.org/officeDocument/2006/relationships/hyperlink" Target="https://shiresequestrian.com/pages/contact" TargetMode="External"/><Relationship Id="rId1217" Type="http://schemas.openxmlformats.org/officeDocument/2006/relationships/hyperlink" Target="https://shiresequestrian.com/pages/contact" TargetMode="External"/><Relationship Id="rId1424" Type="http://schemas.openxmlformats.org/officeDocument/2006/relationships/hyperlink" Target="https://shiresequestrian.com/pages/contact" TargetMode="External"/><Relationship Id="rId1631" Type="http://schemas.openxmlformats.org/officeDocument/2006/relationships/hyperlink" Target="https://shiresequestrian.com/pages/contact" TargetMode="External"/><Relationship Id="rId377" Type="http://schemas.openxmlformats.org/officeDocument/2006/relationships/hyperlink" Target="https://shiresequestrian.com/pages/contact" TargetMode="External"/><Relationship Id="rId584" Type="http://schemas.openxmlformats.org/officeDocument/2006/relationships/hyperlink" Target="https://shiresequestrian.com/pages/contact" TargetMode="External"/><Relationship Id="rId5" Type="http://schemas.openxmlformats.org/officeDocument/2006/relationships/hyperlink" Target="https://shiresequestrian.com/pages/contact" TargetMode="External"/><Relationship Id="rId237" Type="http://schemas.openxmlformats.org/officeDocument/2006/relationships/hyperlink" Target="https://shiresequestrian.com/pages/contact" TargetMode="External"/><Relationship Id="rId791" Type="http://schemas.openxmlformats.org/officeDocument/2006/relationships/hyperlink" Target="https://shiresequestrian.com/pages/contact" TargetMode="External"/><Relationship Id="rId889" Type="http://schemas.openxmlformats.org/officeDocument/2006/relationships/hyperlink" Target="https://shiresequestrian.com/pages/contact" TargetMode="External"/><Relationship Id="rId1074" Type="http://schemas.openxmlformats.org/officeDocument/2006/relationships/hyperlink" Target="https://shiresequestrian.com/pages/contact" TargetMode="External"/><Relationship Id="rId444" Type="http://schemas.openxmlformats.org/officeDocument/2006/relationships/hyperlink" Target="https://shiresequestrian.com/pages/contact" TargetMode="External"/><Relationship Id="rId651" Type="http://schemas.openxmlformats.org/officeDocument/2006/relationships/hyperlink" Target="https://shiresequestrian.com/pages/contact" TargetMode="External"/><Relationship Id="rId749" Type="http://schemas.openxmlformats.org/officeDocument/2006/relationships/hyperlink" Target="https://shiresequestrian.com/pages/contact" TargetMode="External"/><Relationship Id="rId1281" Type="http://schemas.openxmlformats.org/officeDocument/2006/relationships/hyperlink" Target="https://shiresequestrian.com/pages/contact" TargetMode="External"/><Relationship Id="rId1379" Type="http://schemas.openxmlformats.org/officeDocument/2006/relationships/hyperlink" Target="https://shiresequestrian.com/pages/contact" TargetMode="External"/><Relationship Id="rId1586" Type="http://schemas.openxmlformats.org/officeDocument/2006/relationships/hyperlink" Target="https://shiresequestrian.com/pages/contact" TargetMode="External"/><Relationship Id="rId304" Type="http://schemas.openxmlformats.org/officeDocument/2006/relationships/hyperlink" Target="https://shiresequestrian.com/pages/contact" TargetMode="External"/><Relationship Id="rId511" Type="http://schemas.openxmlformats.org/officeDocument/2006/relationships/hyperlink" Target="https://shiresequestrian.com/pages/contact" TargetMode="External"/><Relationship Id="rId609" Type="http://schemas.openxmlformats.org/officeDocument/2006/relationships/hyperlink" Target="https://shiresequestrian.com/pages/contact" TargetMode="External"/><Relationship Id="rId956" Type="http://schemas.openxmlformats.org/officeDocument/2006/relationships/hyperlink" Target="https://shiresequestrian.com/pages/contact" TargetMode="External"/><Relationship Id="rId1141" Type="http://schemas.openxmlformats.org/officeDocument/2006/relationships/hyperlink" Target="https://shiresequestrian.com/pages/contact" TargetMode="External"/><Relationship Id="rId1239" Type="http://schemas.openxmlformats.org/officeDocument/2006/relationships/hyperlink" Target="https://shiresequestrian.com/pages/contact" TargetMode="External"/><Relationship Id="rId85" Type="http://schemas.openxmlformats.org/officeDocument/2006/relationships/hyperlink" Target="https://shiresequestrian.com/pages/contact" TargetMode="External"/><Relationship Id="rId816" Type="http://schemas.openxmlformats.org/officeDocument/2006/relationships/hyperlink" Target="https://shiresequestrian.com/pages/contact" TargetMode="External"/><Relationship Id="rId1001" Type="http://schemas.openxmlformats.org/officeDocument/2006/relationships/hyperlink" Target="https://shiresequestrian.com/pages/contact" TargetMode="External"/><Relationship Id="rId1446" Type="http://schemas.openxmlformats.org/officeDocument/2006/relationships/hyperlink" Target="https://shiresequestrian.com/pages/contact" TargetMode="External"/><Relationship Id="rId1653" Type="http://schemas.openxmlformats.org/officeDocument/2006/relationships/hyperlink" Target="https://shiresequestrian.com/pages/contact" TargetMode="External"/><Relationship Id="rId1306" Type="http://schemas.openxmlformats.org/officeDocument/2006/relationships/hyperlink" Target="https://shiresequestrian.com/pages/contact" TargetMode="External"/><Relationship Id="rId1513" Type="http://schemas.openxmlformats.org/officeDocument/2006/relationships/hyperlink" Target="https://shiresequestrian.com/pages/contact" TargetMode="External"/><Relationship Id="rId12" Type="http://schemas.openxmlformats.org/officeDocument/2006/relationships/hyperlink" Target="https://shiresequestrian.com/pages/contact" TargetMode="External"/><Relationship Id="rId161" Type="http://schemas.openxmlformats.org/officeDocument/2006/relationships/hyperlink" Target="https://shiresequestrian.com/pages/contact" TargetMode="External"/><Relationship Id="rId399" Type="http://schemas.openxmlformats.org/officeDocument/2006/relationships/hyperlink" Target="https://shiresequestrian.com/pages/contact" TargetMode="External"/><Relationship Id="rId259" Type="http://schemas.openxmlformats.org/officeDocument/2006/relationships/hyperlink" Target="https://shiresequestrian.com/pages/contact" TargetMode="External"/><Relationship Id="rId466" Type="http://schemas.openxmlformats.org/officeDocument/2006/relationships/hyperlink" Target="https://shiresequestrian.com/pages/contact" TargetMode="External"/><Relationship Id="rId673" Type="http://schemas.openxmlformats.org/officeDocument/2006/relationships/hyperlink" Target="https://shiresequestrian.com/pages/contact" TargetMode="External"/><Relationship Id="rId880" Type="http://schemas.openxmlformats.org/officeDocument/2006/relationships/hyperlink" Target="https://shiresequestrian.com/pages/contact" TargetMode="External"/><Relationship Id="rId1096" Type="http://schemas.openxmlformats.org/officeDocument/2006/relationships/hyperlink" Target="https://shiresequestrian.com/pages/contact" TargetMode="External"/><Relationship Id="rId119" Type="http://schemas.openxmlformats.org/officeDocument/2006/relationships/hyperlink" Target="https://shiresequestrian.com/pages/contact" TargetMode="External"/><Relationship Id="rId326" Type="http://schemas.openxmlformats.org/officeDocument/2006/relationships/hyperlink" Target="https://shiresequestrian.com/pages/contact" TargetMode="External"/><Relationship Id="rId533" Type="http://schemas.openxmlformats.org/officeDocument/2006/relationships/hyperlink" Target="https://shiresequestrian.com/pages/contact" TargetMode="External"/><Relationship Id="rId978" Type="http://schemas.openxmlformats.org/officeDocument/2006/relationships/hyperlink" Target="https://shiresequestrian.com/pages/contact" TargetMode="External"/><Relationship Id="rId1163" Type="http://schemas.openxmlformats.org/officeDocument/2006/relationships/hyperlink" Target="https://shiresequestrian.com/pages/contact" TargetMode="External"/><Relationship Id="rId1370" Type="http://schemas.openxmlformats.org/officeDocument/2006/relationships/hyperlink" Target="https://shiresequestrian.com/pages/contact" TargetMode="External"/><Relationship Id="rId740" Type="http://schemas.openxmlformats.org/officeDocument/2006/relationships/hyperlink" Target="https://shiresequestrian.com/pages/contact" TargetMode="External"/><Relationship Id="rId838" Type="http://schemas.openxmlformats.org/officeDocument/2006/relationships/hyperlink" Target="https://shiresequestrian.com/pages/contact" TargetMode="External"/><Relationship Id="rId1023" Type="http://schemas.openxmlformats.org/officeDocument/2006/relationships/hyperlink" Target="https://shiresequestrian.com/pages/contact" TargetMode="External"/><Relationship Id="rId1468" Type="http://schemas.openxmlformats.org/officeDocument/2006/relationships/hyperlink" Target="https://shiresequestrian.com/pages/contact" TargetMode="External"/><Relationship Id="rId1675" Type="http://schemas.openxmlformats.org/officeDocument/2006/relationships/hyperlink" Target="https://shiresequestrian.com/pages/contact" TargetMode="External"/><Relationship Id="rId600" Type="http://schemas.openxmlformats.org/officeDocument/2006/relationships/hyperlink" Target="https://shiresequestrian.com/pages/contact" TargetMode="External"/><Relationship Id="rId1230" Type="http://schemas.openxmlformats.org/officeDocument/2006/relationships/hyperlink" Target="https://shiresequestrian.com/pages/contact" TargetMode="External"/><Relationship Id="rId1328" Type="http://schemas.openxmlformats.org/officeDocument/2006/relationships/hyperlink" Target="https://shiresequestrian.com/pages/contact" TargetMode="External"/><Relationship Id="rId1535" Type="http://schemas.openxmlformats.org/officeDocument/2006/relationships/hyperlink" Target="https://shiresequestrian.com/pages/contact" TargetMode="External"/><Relationship Id="rId905" Type="http://schemas.openxmlformats.org/officeDocument/2006/relationships/hyperlink" Target="https://shiresequestrian.com/pages/contact" TargetMode="External"/><Relationship Id="rId34" Type="http://schemas.openxmlformats.org/officeDocument/2006/relationships/hyperlink" Target="https://shiresequestrian.com/pages/contact" TargetMode="External"/><Relationship Id="rId1602" Type="http://schemas.openxmlformats.org/officeDocument/2006/relationships/hyperlink" Target="https://shiresequestrian.com/pages/contact" TargetMode="External"/><Relationship Id="rId183" Type="http://schemas.openxmlformats.org/officeDocument/2006/relationships/hyperlink" Target="https://shiresequestrian.com/pages/contact" TargetMode="External"/><Relationship Id="rId390" Type="http://schemas.openxmlformats.org/officeDocument/2006/relationships/hyperlink" Target="https://shiresequestrian.com/pages/contact" TargetMode="External"/><Relationship Id="rId250" Type="http://schemas.openxmlformats.org/officeDocument/2006/relationships/hyperlink" Target="https://shiresequestrian.com/pages/contact" TargetMode="External"/><Relationship Id="rId488" Type="http://schemas.openxmlformats.org/officeDocument/2006/relationships/hyperlink" Target="https://shiresequestrian.com/pages/contact" TargetMode="External"/><Relationship Id="rId695" Type="http://schemas.openxmlformats.org/officeDocument/2006/relationships/hyperlink" Target="https://shiresequestrian.com/pages/contact" TargetMode="External"/><Relationship Id="rId110" Type="http://schemas.openxmlformats.org/officeDocument/2006/relationships/hyperlink" Target="https://shiresequestrian.com/pages/contact" TargetMode="External"/><Relationship Id="rId348" Type="http://schemas.openxmlformats.org/officeDocument/2006/relationships/hyperlink" Target="https://shiresequestrian.com/pages/contact" TargetMode="External"/><Relationship Id="rId555" Type="http://schemas.openxmlformats.org/officeDocument/2006/relationships/hyperlink" Target="https://shiresequestrian.com/pages/contact" TargetMode="External"/><Relationship Id="rId762" Type="http://schemas.openxmlformats.org/officeDocument/2006/relationships/hyperlink" Target="https://shiresequestrian.com/pages/contact" TargetMode="External"/><Relationship Id="rId1185" Type="http://schemas.openxmlformats.org/officeDocument/2006/relationships/hyperlink" Target="https://shiresequestrian.com/pages/contact" TargetMode="External"/><Relationship Id="rId1392" Type="http://schemas.openxmlformats.org/officeDocument/2006/relationships/hyperlink" Target="https://shiresequestrian.com/pages/contact" TargetMode="External"/><Relationship Id="rId208" Type="http://schemas.openxmlformats.org/officeDocument/2006/relationships/hyperlink" Target="https://shiresequestrian.com/pages/contact" TargetMode="External"/><Relationship Id="rId415" Type="http://schemas.openxmlformats.org/officeDocument/2006/relationships/hyperlink" Target="https://shiresequestrian.com/pages/contact" TargetMode="External"/><Relationship Id="rId622" Type="http://schemas.openxmlformats.org/officeDocument/2006/relationships/hyperlink" Target="https://shiresequestrian.com/pages/contact" TargetMode="External"/><Relationship Id="rId1045" Type="http://schemas.openxmlformats.org/officeDocument/2006/relationships/hyperlink" Target="https://shiresequestrian.com/pages/contact" TargetMode="External"/><Relationship Id="rId1252" Type="http://schemas.openxmlformats.org/officeDocument/2006/relationships/hyperlink" Target="https://shiresequestrian.com/pages/contact" TargetMode="External"/><Relationship Id="rId927" Type="http://schemas.openxmlformats.org/officeDocument/2006/relationships/hyperlink" Target="https://shiresequestrian.com/pages/contact" TargetMode="External"/><Relationship Id="rId1112" Type="http://schemas.openxmlformats.org/officeDocument/2006/relationships/hyperlink" Target="https://shiresequestrian.com/pages/contact" TargetMode="External"/><Relationship Id="rId1557" Type="http://schemas.openxmlformats.org/officeDocument/2006/relationships/hyperlink" Target="https://shiresequestrian.com/pages/contact" TargetMode="External"/><Relationship Id="rId56" Type="http://schemas.openxmlformats.org/officeDocument/2006/relationships/hyperlink" Target="https://shiresequestrian.com/pages/contact" TargetMode="External"/><Relationship Id="rId1417" Type="http://schemas.openxmlformats.org/officeDocument/2006/relationships/hyperlink" Target="https://shiresequestrian.com/pages/contact" TargetMode="External"/><Relationship Id="rId1624" Type="http://schemas.openxmlformats.org/officeDocument/2006/relationships/hyperlink" Target="https://shiresequestrian.com/pages/contact" TargetMode="External"/><Relationship Id="rId272" Type="http://schemas.openxmlformats.org/officeDocument/2006/relationships/hyperlink" Target="https://shiresequestrian.com/pages/contact" TargetMode="External"/><Relationship Id="rId577" Type="http://schemas.openxmlformats.org/officeDocument/2006/relationships/hyperlink" Target="https://shiresequestrian.com/pages/contact" TargetMode="External"/><Relationship Id="rId132" Type="http://schemas.openxmlformats.org/officeDocument/2006/relationships/hyperlink" Target="https://shiresequestrian.com/pages/contact" TargetMode="External"/><Relationship Id="rId784" Type="http://schemas.openxmlformats.org/officeDocument/2006/relationships/hyperlink" Target="https://shiresequestrian.com/pages/contact" TargetMode="External"/><Relationship Id="rId991" Type="http://schemas.openxmlformats.org/officeDocument/2006/relationships/hyperlink" Target="https://shiresequestrian.com/pages/contact" TargetMode="External"/><Relationship Id="rId1067" Type="http://schemas.openxmlformats.org/officeDocument/2006/relationships/hyperlink" Target="https://shiresequestrian.com/pages/contact" TargetMode="External"/><Relationship Id="rId437" Type="http://schemas.openxmlformats.org/officeDocument/2006/relationships/hyperlink" Target="https://shiresequestrian.com/pages/contact" TargetMode="External"/><Relationship Id="rId644" Type="http://schemas.openxmlformats.org/officeDocument/2006/relationships/hyperlink" Target="https://shiresequestrian.com/pages/contact" TargetMode="External"/><Relationship Id="rId851" Type="http://schemas.openxmlformats.org/officeDocument/2006/relationships/hyperlink" Target="https://shiresequestrian.com/pages/contact" TargetMode="External"/><Relationship Id="rId1274" Type="http://schemas.openxmlformats.org/officeDocument/2006/relationships/hyperlink" Target="https://shiresequestrian.com/pages/contact" TargetMode="External"/><Relationship Id="rId1481" Type="http://schemas.openxmlformats.org/officeDocument/2006/relationships/hyperlink" Target="https://shiresequestrian.com/pages/contact" TargetMode="External"/><Relationship Id="rId1579" Type="http://schemas.openxmlformats.org/officeDocument/2006/relationships/hyperlink" Target="https://shiresequestrian.com/pages/contact" TargetMode="External"/><Relationship Id="rId504" Type="http://schemas.openxmlformats.org/officeDocument/2006/relationships/hyperlink" Target="https://shiresequestrian.com/pages/contact" TargetMode="External"/><Relationship Id="rId711" Type="http://schemas.openxmlformats.org/officeDocument/2006/relationships/hyperlink" Target="https://shiresequestrian.com/pages/contact" TargetMode="External"/><Relationship Id="rId949" Type="http://schemas.openxmlformats.org/officeDocument/2006/relationships/hyperlink" Target="https://shiresequestrian.com/pages/contact" TargetMode="External"/><Relationship Id="rId1134" Type="http://schemas.openxmlformats.org/officeDocument/2006/relationships/hyperlink" Target="https://shiresequestrian.com/pages/contact" TargetMode="External"/><Relationship Id="rId1341" Type="http://schemas.openxmlformats.org/officeDocument/2006/relationships/hyperlink" Target="https://shiresequestrian.com/pages/contact" TargetMode="External"/><Relationship Id="rId78" Type="http://schemas.openxmlformats.org/officeDocument/2006/relationships/hyperlink" Target="https://shiresequestrian.com/pages/contact" TargetMode="External"/><Relationship Id="rId809" Type="http://schemas.openxmlformats.org/officeDocument/2006/relationships/hyperlink" Target="https://shiresequestrian.com/pages/contact" TargetMode="External"/><Relationship Id="rId1201" Type="http://schemas.openxmlformats.org/officeDocument/2006/relationships/hyperlink" Target="https://shiresequestrian.com/pages/contact" TargetMode="External"/><Relationship Id="rId1439" Type="http://schemas.openxmlformats.org/officeDocument/2006/relationships/hyperlink" Target="https://shiresequestrian.com/pages/contact" TargetMode="External"/><Relationship Id="rId1646" Type="http://schemas.openxmlformats.org/officeDocument/2006/relationships/hyperlink" Target="https://shiresequestrian.com/pages/contact" TargetMode="External"/><Relationship Id="rId1506" Type="http://schemas.openxmlformats.org/officeDocument/2006/relationships/hyperlink" Target="https://shiresequestrian.com/pages/contact" TargetMode="External"/><Relationship Id="rId294" Type="http://schemas.openxmlformats.org/officeDocument/2006/relationships/hyperlink" Target="https://shiresequestrian.com/pages/contact" TargetMode="External"/><Relationship Id="rId154" Type="http://schemas.openxmlformats.org/officeDocument/2006/relationships/hyperlink" Target="https://shiresequestrian.com/pages/contact" TargetMode="External"/><Relationship Id="rId361" Type="http://schemas.openxmlformats.org/officeDocument/2006/relationships/hyperlink" Target="https://shiresequestrian.com/pages/contact" TargetMode="External"/><Relationship Id="rId599" Type="http://schemas.openxmlformats.org/officeDocument/2006/relationships/hyperlink" Target="https://shiresequestrian.com/pages/contact" TargetMode="External"/><Relationship Id="rId459" Type="http://schemas.openxmlformats.org/officeDocument/2006/relationships/hyperlink" Target="https://shiresequestrian.com/pages/contact" TargetMode="External"/><Relationship Id="rId666" Type="http://schemas.openxmlformats.org/officeDocument/2006/relationships/hyperlink" Target="https://shiresequestrian.com/pages/contact" TargetMode="External"/><Relationship Id="rId873" Type="http://schemas.openxmlformats.org/officeDocument/2006/relationships/hyperlink" Target="https://shiresequestrian.com/pages/contact" TargetMode="External"/><Relationship Id="rId1089" Type="http://schemas.openxmlformats.org/officeDocument/2006/relationships/hyperlink" Target="https://shiresequestrian.com/pages/contact" TargetMode="External"/><Relationship Id="rId1296" Type="http://schemas.openxmlformats.org/officeDocument/2006/relationships/hyperlink" Target="https://shiresequestrian.com/pages/contact" TargetMode="External"/><Relationship Id="rId221" Type="http://schemas.openxmlformats.org/officeDocument/2006/relationships/hyperlink" Target="https://shiresequestrian.com/pages/contact" TargetMode="External"/><Relationship Id="rId319" Type="http://schemas.openxmlformats.org/officeDocument/2006/relationships/hyperlink" Target="https://shiresequestrian.com/pages/contact" TargetMode="External"/><Relationship Id="rId526" Type="http://schemas.openxmlformats.org/officeDocument/2006/relationships/hyperlink" Target="https://shiresequestrian.com/pages/contact" TargetMode="External"/><Relationship Id="rId1156" Type="http://schemas.openxmlformats.org/officeDocument/2006/relationships/hyperlink" Target="https://shiresequestrian.com/pages/contact" TargetMode="External"/><Relationship Id="rId1363" Type="http://schemas.openxmlformats.org/officeDocument/2006/relationships/hyperlink" Target="https://shiresequestrian.com/pages/contact" TargetMode="External"/><Relationship Id="rId733" Type="http://schemas.openxmlformats.org/officeDocument/2006/relationships/hyperlink" Target="https://shiresequestrian.com/pages/contact" TargetMode="External"/><Relationship Id="rId940" Type="http://schemas.openxmlformats.org/officeDocument/2006/relationships/hyperlink" Target="https://shiresequestrian.com/pages/contact" TargetMode="External"/><Relationship Id="rId1016" Type="http://schemas.openxmlformats.org/officeDocument/2006/relationships/hyperlink" Target="https://shiresequestrian.com/pages/contact" TargetMode="External"/><Relationship Id="rId1570" Type="http://schemas.openxmlformats.org/officeDocument/2006/relationships/hyperlink" Target="https://shiresequestrian.com/pages/contact" TargetMode="External"/><Relationship Id="rId1668" Type="http://schemas.openxmlformats.org/officeDocument/2006/relationships/hyperlink" Target="https://shiresequestrian.com/pages/contact" TargetMode="External"/><Relationship Id="rId800" Type="http://schemas.openxmlformats.org/officeDocument/2006/relationships/hyperlink" Target="https://shiresequestrian.com/pages/contact" TargetMode="External"/><Relationship Id="rId1223" Type="http://schemas.openxmlformats.org/officeDocument/2006/relationships/hyperlink" Target="https://shiresequestrian.com/pages/contact" TargetMode="External"/><Relationship Id="rId1430" Type="http://schemas.openxmlformats.org/officeDocument/2006/relationships/hyperlink" Target="https://shiresequestrian.com/pages/contact" TargetMode="External"/><Relationship Id="rId1528" Type="http://schemas.openxmlformats.org/officeDocument/2006/relationships/hyperlink" Target="https://shiresequestrian.com/pages/contact" TargetMode="External"/><Relationship Id="rId27" Type="http://schemas.openxmlformats.org/officeDocument/2006/relationships/hyperlink" Target="https://shiresequestrian.com/pages/contact" TargetMode="External"/><Relationship Id="rId80" Type="http://schemas.openxmlformats.org/officeDocument/2006/relationships/hyperlink" Target="https://shiresequestrian.com/pages/contact" TargetMode="External"/><Relationship Id="rId176" Type="http://schemas.openxmlformats.org/officeDocument/2006/relationships/hyperlink" Target="https://shiresequestrian.com/pages/contact" TargetMode="External"/><Relationship Id="rId383" Type="http://schemas.openxmlformats.org/officeDocument/2006/relationships/hyperlink" Target="https://shiresequestrian.com/pages/contact" TargetMode="External"/><Relationship Id="rId590" Type="http://schemas.openxmlformats.org/officeDocument/2006/relationships/hyperlink" Target="https://shiresequestrian.com/pages/contact" TargetMode="External"/><Relationship Id="rId604" Type="http://schemas.openxmlformats.org/officeDocument/2006/relationships/hyperlink" Target="https://shiresequestrian.com/pages/contact" TargetMode="External"/><Relationship Id="rId811" Type="http://schemas.openxmlformats.org/officeDocument/2006/relationships/hyperlink" Target="https://shiresequestrian.com/pages/contact" TargetMode="External"/><Relationship Id="rId1027" Type="http://schemas.openxmlformats.org/officeDocument/2006/relationships/hyperlink" Target="https://shiresequestrian.com/pages/contact" TargetMode="External"/><Relationship Id="rId1234" Type="http://schemas.openxmlformats.org/officeDocument/2006/relationships/hyperlink" Target="https://shiresequestrian.com/pages/contact" TargetMode="External"/><Relationship Id="rId1441" Type="http://schemas.openxmlformats.org/officeDocument/2006/relationships/hyperlink" Target="https://shiresequestrian.com/pages/contact" TargetMode="External"/><Relationship Id="rId243" Type="http://schemas.openxmlformats.org/officeDocument/2006/relationships/hyperlink" Target="https://shiresequestrian.com/pages/contact" TargetMode="External"/><Relationship Id="rId450" Type="http://schemas.openxmlformats.org/officeDocument/2006/relationships/hyperlink" Target="https://shiresequestrian.com/pages/contact" TargetMode="External"/><Relationship Id="rId688" Type="http://schemas.openxmlformats.org/officeDocument/2006/relationships/hyperlink" Target="https://shiresequestrian.com/pages/contact" TargetMode="External"/><Relationship Id="rId895" Type="http://schemas.openxmlformats.org/officeDocument/2006/relationships/hyperlink" Target="https://shiresequestrian.com/pages/contact" TargetMode="External"/><Relationship Id="rId909" Type="http://schemas.openxmlformats.org/officeDocument/2006/relationships/hyperlink" Target="https://shiresequestrian.com/pages/contact" TargetMode="External"/><Relationship Id="rId1080" Type="http://schemas.openxmlformats.org/officeDocument/2006/relationships/hyperlink" Target="https://shiresequestrian.com/pages/contact" TargetMode="External"/><Relationship Id="rId1301" Type="http://schemas.openxmlformats.org/officeDocument/2006/relationships/hyperlink" Target="https://shiresequestrian.com/pages/contact" TargetMode="External"/><Relationship Id="rId1539" Type="http://schemas.openxmlformats.org/officeDocument/2006/relationships/hyperlink" Target="https://shiresequestrian.com/pages/contact" TargetMode="External"/><Relationship Id="rId38" Type="http://schemas.openxmlformats.org/officeDocument/2006/relationships/hyperlink" Target="https://shiresequestrian.com/pages/contact" TargetMode="External"/><Relationship Id="rId103" Type="http://schemas.openxmlformats.org/officeDocument/2006/relationships/hyperlink" Target="https://shiresequestrian.com/pages/contact" TargetMode="External"/><Relationship Id="rId310" Type="http://schemas.openxmlformats.org/officeDocument/2006/relationships/hyperlink" Target="https://shiresequestrian.com/pages/contact" TargetMode="External"/><Relationship Id="rId548" Type="http://schemas.openxmlformats.org/officeDocument/2006/relationships/hyperlink" Target="https://shiresequestrian.com/pages/contact" TargetMode="External"/><Relationship Id="rId755" Type="http://schemas.openxmlformats.org/officeDocument/2006/relationships/hyperlink" Target="https://shiresequestrian.com/pages/contact" TargetMode="External"/><Relationship Id="rId962" Type="http://schemas.openxmlformats.org/officeDocument/2006/relationships/hyperlink" Target="https://shiresequestrian.com/pages/contact" TargetMode="External"/><Relationship Id="rId1178" Type="http://schemas.openxmlformats.org/officeDocument/2006/relationships/hyperlink" Target="https://shiresequestrian.com/pages/contact" TargetMode="External"/><Relationship Id="rId1385" Type="http://schemas.openxmlformats.org/officeDocument/2006/relationships/hyperlink" Target="https://shiresequestrian.com/pages/contact" TargetMode="External"/><Relationship Id="rId1592" Type="http://schemas.openxmlformats.org/officeDocument/2006/relationships/hyperlink" Target="https://shiresequestrian.com/pages/contact" TargetMode="External"/><Relationship Id="rId1606" Type="http://schemas.openxmlformats.org/officeDocument/2006/relationships/hyperlink" Target="https://shiresequestrian.com/pages/contact" TargetMode="External"/><Relationship Id="rId91" Type="http://schemas.openxmlformats.org/officeDocument/2006/relationships/hyperlink" Target="https://shiresequestrian.com/pages/contact" TargetMode="External"/><Relationship Id="rId187" Type="http://schemas.openxmlformats.org/officeDocument/2006/relationships/hyperlink" Target="https://shiresequestrian.com/pages/contact" TargetMode="External"/><Relationship Id="rId394" Type="http://schemas.openxmlformats.org/officeDocument/2006/relationships/hyperlink" Target="https://shiresequestrian.com/pages/contact" TargetMode="External"/><Relationship Id="rId408" Type="http://schemas.openxmlformats.org/officeDocument/2006/relationships/hyperlink" Target="https://shiresequestrian.com/pages/contact" TargetMode="External"/><Relationship Id="rId615" Type="http://schemas.openxmlformats.org/officeDocument/2006/relationships/hyperlink" Target="https://shiresequestrian.com/pages/contact" TargetMode="External"/><Relationship Id="rId822" Type="http://schemas.openxmlformats.org/officeDocument/2006/relationships/hyperlink" Target="https://shiresequestrian.com/pages/contact" TargetMode="External"/><Relationship Id="rId1038" Type="http://schemas.openxmlformats.org/officeDocument/2006/relationships/hyperlink" Target="https://shiresequestrian.com/pages/contact" TargetMode="External"/><Relationship Id="rId1245" Type="http://schemas.openxmlformats.org/officeDocument/2006/relationships/hyperlink" Target="https://shiresequestrian.com/pages/contact" TargetMode="External"/><Relationship Id="rId1452" Type="http://schemas.openxmlformats.org/officeDocument/2006/relationships/hyperlink" Target="https://shiresequestrian.com/pages/contact" TargetMode="External"/><Relationship Id="rId254" Type="http://schemas.openxmlformats.org/officeDocument/2006/relationships/hyperlink" Target="https://shiresequestrian.com/pages/contact" TargetMode="External"/><Relationship Id="rId699" Type="http://schemas.openxmlformats.org/officeDocument/2006/relationships/hyperlink" Target="https://shiresequestrian.com/pages/contact" TargetMode="External"/><Relationship Id="rId1091" Type="http://schemas.openxmlformats.org/officeDocument/2006/relationships/hyperlink" Target="https://shiresequestrian.com/pages/contact" TargetMode="External"/><Relationship Id="rId1105" Type="http://schemas.openxmlformats.org/officeDocument/2006/relationships/hyperlink" Target="https://shiresequestrian.com/pages/contact" TargetMode="External"/><Relationship Id="rId1312" Type="http://schemas.openxmlformats.org/officeDocument/2006/relationships/hyperlink" Target="https://shiresequestrian.com/pages/contact" TargetMode="External"/><Relationship Id="rId49" Type="http://schemas.openxmlformats.org/officeDocument/2006/relationships/hyperlink" Target="https://shiresequestrian.com/pages/contact" TargetMode="External"/><Relationship Id="rId114" Type="http://schemas.openxmlformats.org/officeDocument/2006/relationships/hyperlink" Target="https://shiresequestrian.com/pages/contact" TargetMode="External"/><Relationship Id="rId461" Type="http://schemas.openxmlformats.org/officeDocument/2006/relationships/hyperlink" Target="https://shiresequestrian.com/pages/contact" TargetMode="External"/><Relationship Id="rId559" Type="http://schemas.openxmlformats.org/officeDocument/2006/relationships/hyperlink" Target="https://shiresequestrian.com/pages/contact" TargetMode="External"/><Relationship Id="rId766" Type="http://schemas.openxmlformats.org/officeDocument/2006/relationships/hyperlink" Target="https://shiresequestrian.com/pages/contact" TargetMode="External"/><Relationship Id="rId1189" Type="http://schemas.openxmlformats.org/officeDocument/2006/relationships/hyperlink" Target="https://shiresequestrian.com/pages/contact" TargetMode="External"/><Relationship Id="rId1396" Type="http://schemas.openxmlformats.org/officeDocument/2006/relationships/hyperlink" Target="https://shiresequestrian.com/pages/contact" TargetMode="External"/><Relationship Id="rId1617" Type="http://schemas.openxmlformats.org/officeDocument/2006/relationships/hyperlink" Target="https://shiresequestrian.com/pages/contact" TargetMode="External"/><Relationship Id="rId198" Type="http://schemas.openxmlformats.org/officeDocument/2006/relationships/hyperlink" Target="https://shiresequestrian.com/pages/contact" TargetMode="External"/><Relationship Id="rId321" Type="http://schemas.openxmlformats.org/officeDocument/2006/relationships/hyperlink" Target="https://shiresequestrian.com/pages/contact" TargetMode="External"/><Relationship Id="rId419" Type="http://schemas.openxmlformats.org/officeDocument/2006/relationships/hyperlink" Target="https://shiresequestrian.com/pages/contact" TargetMode="External"/><Relationship Id="rId626" Type="http://schemas.openxmlformats.org/officeDocument/2006/relationships/hyperlink" Target="https://shiresequestrian.com/pages/contact" TargetMode="External"/><Relationship Id="rId973" Type="http://schemas.openxmlformats.org/officeDocument/2006/relationships/hyperlink" Target="https://shiresequestrian.com/pages/contact" TargetMode="External"/><Relationship Id="rId1049" Type="http://schemas.openxmlformats.org/officeDocument/2006/relationships/hyperlink" Target="https://shiresequestrian.com/pages/contact" TargetMode="External"/><Relationship Id="rId1256" Type="http://schemas.openxmlformats.org/officeDocument/2006/relationships/hyperlink" Target="https://shiresequestrian.com/pages/contact" TargetMode="External"/><Relationship Id="rId833" Type="http://schemas.openxmlformats.org/officeDocument/2006/relationships/hyperlink" Target="https://shiresequestrian.com/pages/contact" TargetMode="External"/><Relationship Id="rId1116" Type="http://schemas.openxmlformats.org/officeDocument/2006/relationships/hyperlink" Target="https://shiresequestrian.com/pages/contact" TargetMode="External"/><Relationship Id="rId1463" Type="http://schemas.openxmlformats.org/officeDocument/2006/relationships/hyperlink" Target="https://shiresequestrian.com/pages/contact" TargetMode="External"/><Relationship Id="rId1670" Type="http://schemas.openxmlformats.org/officeDocument/2006/relationships/hyperlink" Target="https://shiresequestrian.com/pages/contact" TargetMode="External"/><Relationship Id="rId265" Type="http://schemas.openxmlformats.org/officeDocument/2006/relationships/hyperlink" Target="https://shiresequestrian.com/pages/contact" TargetMode="External"/><Relationship Id="rId472" Type="http://schemas.openxmlformats.org/officeDocument/2006/relationships/hyperlink" Target="https://shiresequestrian.com/pages/contact" TargetMode="External"/><Relationship Id="rId900" Type="http://schemas.openxmlformats.org/officeDocument/2006/relationships/hyperlink" Target="https://shiresequestrian.com/pages/contact" TargetMode="External"/><Relationship Id="rId1323" Type="http://schemas.openxmlformats.org/officeDocument/2006/relationships/hyperlink" Target="https://shiresequestrian.com/pages/contact" TargetMode="External"/><Relationship Id="rId1530" Type="http://schemas.openxmlformats.org/officeDocument/2006/relationships/hyperlink" Target="https://shiresequestrian.com/pages/contact" TargetMode="External"/><Relationship Id="rId1628" Type="http://schemas.openxmlformats.org/officeDocument/2006/relationships/hyperlink" Target="https://shiresequestrian.com/pages/contact" TargetMode="External"/><Relationship Id="rId125" Type="http://schemas.openxmlformats.org/officeDocument/2006/relationships/hyperlink" Target="https://shiresequestrian.com/pages/contact" TargetMode="External"/><Relationship Id="rId332" Type="http://schemas.openxmlformats.org/officeDocument/2006/relationships/hyperlink" Target="https://shiresequestrian.com/pages/contact" TargetMode="External"/><Relationship Id="rId777" Type="http://schemas.openxmlformats.org/officeDocument/2006/relationships/hyperlink" Target="https://shiresequestrian.com/pages/contact" TargetMode="External"/><Relationship Id="rId984" Type="http://schemas.openxmlformats.org/officeDocument/2006/relationships/hyperlink" Target="https://shiresequestrian.com/pages/contact" TargetMode="External"/><Relationship Id="rId637" Type="http://schemas.openxmlformats.org/officeDocument/2006/relationships/hyperlink" Target="https://shiresequestrian.com/pages/contact" TargetMode="External"/><Relationship Id="rId844" Type="http://schemas.openxmlformats.org/officeDocument/2006/relationships/hyperlink" Target="https://shiresequestrian.com/pages/contact" TargetMode="External"/><Relationship Id="rId1267" Type="http://schemas.openxmlformats.org/officeDocument/2006/relationships/hyperlink" Target="https://shiresequestrian.com/pages/contact" TargetMode="External"/><Relationship Id="rId1474" Type="http://schemas.openxmlformats.org/officeDocument/2006/relationships/hyperlink" Target="https://shiresequestrian.com/pages/contact" TargetMode="External"/><Relationship Id="rId1681" Type="http://schemas.openxmlformats.org/officeDocument/2006/relationships/hyperlink" Target="https://shiresequestrian.com/pages/contact" TargetMode="External"/><Relationship Id="rId276" Type="http://schemas.openxmlformats.org/officeDocument/2006/relationships/hyperlink" Target="https://shiresequestrian.com/pages/contact" TargetMode="External"/><Relationship Id="rId483" Type="http://schemas.openxmlformats.org/officeDocument/2006/relationships/hyperlink" Target="https://shiresequestrian.com/pages/contact" TargetMode="External"/><Relationship Id="rId690" Type="http://schemas.openxmlformats.org/officeDocument/2006/relationships/hyperlink" Target="https://shiresequestrian.com/pages/contact" TargetMode="External"/><Relationship Id="rId704" Type="http://schemas.openxmlformats.org/officeDocument/2006/relationships/hyperlink" Target="https://shiresequestrian.com/pages/contact" TargetMode="External"/><Relationship Id="rId911" Type="http://schemas.openxmlformats.org/officeDocument/2006/relationships/hyperlink" Target="https://shiresequestrian.com/pages/contact" TargetMode="External"/><Relationship Id="rId1127" Type="http://schemas.openxmlformats.org/officeDocument/2006/relationships/hyperlink" Target="https://shiresequestrian.com/pages/contact" TargetMode="External"/><Relationship Id="rId1334" Type="http://schemas.openxmlformats.org/officeDocument/2006/relationships/hyperlink" Target="https://shiresequestrian.com/pages/contact" TargetMode="External"/><Relationship Id="rId1541" Type="http://schemas.openxmlformats.org/officeDocument/2006/relationships/hyperlink" Target="https://shiresequestrian.com/pages/contact" TargetMode="External"/><Relationship Id="rId40" Type="http://schemas.openxmlformats.org/officeDocument/2006/relationships/hyperlink" Target="https://shiresequestrian.com/pages/contact" TargetMode="External"/><Relationship Id="rId136" Type="http://schemas.openxmlformats.org/officeDocument/2006/relationships/hyperlink" Target="https://shiresequestrian.com/pages/contact" TargetMode="External"/><Relationship Id="rId343" Type="http://schemas.openxmlformats.org/officeDocument/2006/relationships/hyperlink" Target="https://shiresequestrian.com/pages/contact" TargetMode="External"/><Relationship Id="rId550" Type="http://schemas.openxmlformats.org/officeDocument/2006/relationships/hyperlink" Target="https://shiresequestrian.com/pages/contact" TargetMode="External"/><Relationship Id="rId788" Type="http://schemas.openxmlformats.org/officeDocument/2006/relationships/hyperlink" Target="https://shiresequestrian.com/pages/contact" TargetMode="External"/><Relationship Id="rId995" Type="http://schemas.openxmlformats.org/officeDocument/2006/relationships/hyperlink" Target="https://shiresequestrian.com/pages/contact" TargetMode="External"/><Relationship Id="rId1180" Type="http://schemas.openxmlformats.org/officeDocument/2006/relationships/hyperlink" Target="https://shiresequestrian.com/pages/contact" TargetMode="External"/><Relationship Id="rId1401" Type="http://schemas.openxmlformats.org/officeDocument/2006/relationships/hyperlink" Target="https://shiresequestrian.com/pages/contact" TargetMode="External"/><Relationship Id="rId1639" Type="http://schemas.openxmlformats.org/officeDocument/2006/relationships/hyperlink" Target="https://shiresequestrian.com/pages/contact" TargetMode="External"/><Relationship Id="rId203" Type="http://schemas.openxmlformats.org/officeDocument/2006/relationships/hyperlink" Target="https://shiresequestrian.com/pages/contact" TargetMode="External"/><Relationship Id="rId648" Type="http://schemas.openxmlformats.org/officeDocument/2006/relationships/hyperlink" Target="https://shiresequestrian.com/pages/contact" TargetMode="External"/><Relationship Id="rId855" Type="http://schemas.openxmlformats.org/officeDocument/2006/relationships/hyperlink" Target="https://shiresequestrian.com/pages/contact" TargetMode="External"/><Relationship Id="rId1040" Type="http://schemas.openxmlformats.org/officeDocument/2006/relationships/hyperlink" Target="https://shiresequestrian.com/pages/contact" TargetMode="External"/><Relationship Id="rId1278" Type="http://schemas.openxmlformats.org/officeDocument/2006/relationships/hyperlink" Target="https://shiresequestrian.com/pages/contact" TargetMode="External"/><Relationship Id="rId1485" Type="http://schemas.openxmlformats.org/officeDocument/2006/relationships/hyperlink" Target="https://shiresequestrian.com/pages/contact" TargetMode="External"/><Relationship Id="rId1692" Type="http://schemas.openxmlformats.org/officeDocument/2006/relationships/hyperlink" Target="https://shiresequestrian.com/pages/contact" TargetMode="External"/><Relationship Id="rId287" Type="http://schemas.openxmlformats.org/officeDocument/2006/relationships/hyperlink" Target="https://shiresequestrian.com/pages/contact" TargetMode="External"/><Relationship Id="rId410" Type="http://schemas.openxmlformats.org/officeDocument/2006/relationships/hyperlink" Target="https://shiresequestrian.com/pages/contact" TargetMode="External"/><Relationship Id="rId494" Type="http://schemas.openxmlformats.org/officeDocument/2006/relationships/hyperlink" Target="https://shiresequestrian.com/pages/contact" TargetMode="External"/><Relationship Id="rId508" Type="http://schemas.openxmlformats.org/officeDocument/2006/relationships/hyperlink" Target="https://shiresequestrian.com/pages/contact" TargetMode="External"/><Relationship Id="rId715" Type="http://schemas.openxmlformats.org/officeDocument/2006/relationships/hyperlink" Target="https://shiresequestrian.com/pages/contact" TargetMode="External"/><Relationship Id="rId922" Type="http://schemas.openxmlformats.org/officeDocument/2006/relationships/hyperlink" Target="https://shiresequestrian.com/pages/contact" TargetMode="External"/><Relationship Id="rId1138" Type="http://schemas.openxmlformats.org/officeDocument/2006/relationships/hyperlink" Target="https://shiresequestrian.com/pages/contact" TargetMode="External"/><Relationship Id="rId1345" Type="http://schemas.openxmlformats.org/officeDocument/2006/relationships/hyperlink" Target="https://shiresequestrian.com/pages/contact" TargetMode="External"/><Relationship Id="rId1552" Type="http://schemas.openxmlformats.org/officeDocument/2006/relationships/hyperlink" Target="https://shiresequestrian.com/pages/contact" TargetMode="External"/><Relationship Id="rId147" Type="http://schemas.openxmlformats.org/officeDocument/2006/relationships/hyperlink" Target="https://shiresequestrian.com/pages/contact" TargetMode="External"/><Relationship Id="rId354" Type="http://schemas.openxmlformats.org/officeDocument/2006/relationships/hyperlink" Target="https://shiresequestrian.com/pages/contact" TargetMode="External"/><Relationship Id="rId799" Type="http://schemas.openxmlformats.org/officeDocument/2006/relationships/hyperlink" Target="https://shiresequestrian.com/pages/contact" TargetMode="External"/><Relationship Id="rId1191" Type="http://schemas.openxmlformats.org/officeDocument/2006/relationships/hyperlink" Target="https://shiresequestrian.com/pages/contact" TargetMode="External"/><Relationship Id="rId1205" Type="http://schemas.openxmlformats.org/officeDocument/2006/relationships/hyperlink" Target="https://shiresequestrian.com/pages/contact" TargetMode="External"/><Relationship Id="rId51" Type="http://schemas.openxmlformats.org/officeDocument/2006/relationships/hyperlink" Target="https://shiresequestrian.com/pages/contact" TargetMode="External"/><Relationship Id="rId561" Type="http://schemas.openxmlformats.org/officeDocument/2006/relationships/hyperlink" Target="https://shiresequestrian.com/pages/contact" TargetMode="External"/><Relationship Id="rId659" Type="http://schemas.openxmlformats.org/officeDocument/2006/relationships/hyperlink" Target="https://shiresequestrian.com/pages/contact" TargetMode="External"/><Relationship Id="rId866" Type="http://schemas.openxmlformats.org/officeDocument/2006/relationships/hyperlink" Target="https://shiresequestrian.com/pages/contact" TargetMode="External"/><Relationship Id="rId1289" Type="http://schemas.openxmlformats.org/officeDocument/2006/relationships/hyperlink" Target="https://shiresequestrian.com/pages/contact" TargetMode="External"/><Relationship Id="rId1412" Type="http://schemas.openxmlformats.org/officeDocument/2006/relationships/hyperlink" Target="https://shiresequestrian.com/pages/contact" TargetMode="External"/><Relationship Id="rId1496" Type="http://schemas.openxmlformats.org/officeDocument/2006/relationships/hyperlink" Target="https://shiresequestrian.com/pages/contact" TargetMode="External"/><Relationship Id="rId214" Type="http://schemas.openxmlformats.org/officeDocument/2006/relationships/hyperlink" Target="https://shiresequestrian.com/pages/contact" TargetMode="External"/><Relationship Id="rId298" Type="http://schemas.openxmlformats.org/officeDocument/2006/relationships/hyperlink" Target="https://shiresequestrian.com/pages/contact" TargetMode="External"/><Relationship Id="rId421" Type="http://schemas.openxmlformats.org/officeDocument/2006/relationships/hyperlink" Target="https://shiresequestrian.com/pages/contact" TargetMode="External"/><Relationship Id="rId519" Type="http://schemas.openxmlformats.org/officeDocument/2006/relationships/hyperlink" Target="https://shiresequestrian.com/pages/contact" TargetMode="External"/><Relationship Id="rId1051" Type="http://schemas.openxmlformats.org/officeDocument/2006/relationships/hyperlink" Target="https://shiresequestrian.com/pages/contact" TargetMode="External"/><Relationship Id="rId1149" Type="http://schemas.openxmlformats.org/officeDocument/2006/relationships/hyperlink" Target="https://shiresequestrian.com/pages/contact" TargetMode="External"/><Relationship Id="rId1356" Type="http://schemas.openxmlformats.org/officeDocument/2006/relationships/hyperlink" Target="https://shiresequestrian.com/pages/contact" TargetMode="External"/><Relationship Id="rId158" Type="http://schemas.openxmlformats.org/officeDocument/2006/relationships/hyperlink" Target="https://shiresequestrian.com/pages/contact" TargetMode="External"/><Relationship Id="rId726" Type="http://schemas.openxmlformats.org/officeDocument/2006/relationships/hyperlink" Target="https://shiresequestrian.com/pages/contact" TargetMode="External"/><Relationship Id="rId933" Type="http://schemas.openxmlformats.org/officeDocument/2006/relationships/hyperlink" Target="https://shiresequestrian.com/pages/contact" TargetMode="External"/><Relationship Id="rId1009" Type="http://schemas.openxmlformats.org/officeDocument/2006/relationships/hyperlink" Target="https://shiresequestrian.com/pages/contact" TargetMode="External"/><Relationship Id="rId1563" Type="http://schemas.openxmlformats.org/officeDocument/2006/relationships/hyperlink" Target="https://shiresequestrian.com/pages/contact" TargetMode="External"/><Relationship Id="rId62" Type="http://schemas.openxmlformats.org/officeDocument/2006/relationships/hyperlink" Target="https://shiresequestrian.com/pages/contact" TargetMode="External"/><Relationship Id="rId365" Type="http://schemas.openxmlformats.org/officeDocument/2006/relationships/hyperlink" Target="https://shiresequestrian.com/pages/contact" TargetMode="External"/><Relationship Id="rId572" Type="http://schemas.openxmlformats.org/officeDocument/2006/relationships/hyperlink" Target="https://shiresequestrian.com/pages/contact" TargetMode="External"/><Relationship Id="rId1216" Type="http://schemas.openxmlformats.org/officeDocument/2006/relationships/hyperlink" Target="https://shiresequestrian.com/pages/contact" TargetMode="External"/><Relationship Id="rId1423" Type="http://schemas.openxmlformats.org/officeDocument/2006/relationships/hyperlink" Target="https://shiresequestrian.com/pages/contact" TargetMode="External"/><Relationship Id="rId1630" Type="http://schemas.openxmlformats.org/officeDocument/2006/relationships/hyperlink" Target="https://shiresequestrian.com/pages/contact" TargetMode="External"/><Relationship Id="rId225" Type="http://schemas.openxmlformats.org/officeDocument/2006/relationships/hyperlink" Target="https://shiresequestrian.com/pages/contact" TargetMode="External"/><Relationship Id="rId432" Type="http://schemas.openxmlformats.org/officeDocument/2006/relationships/hyperlink" Target="https://shiresequestrian.com/pages/contact" TargetMode="External"/><Relationship Id="rId877" Type="http://schemas.openxmlformats.org/officeDocument/2006/relationships/hyperlink" Target="https://shiresequestrian.com/pages/contact" TargetMode="External"/><Relationship Id="rId1062" Type="http://schemas.openxmlformats.org/officeDocument/2006/relationships/hyperlink" Target="https://shiresequestrian.com/pages/contact" TargetMode="External"/><Relationship Id="rId737" Type="http://schemas.openxmlformats.org/officeDocument/2006/relationships/hyperlink" Target="https://shiresequestrian.com/pages/contact" TargetMode="External"/><Relationship Id="rId944" Type="http://schemas.openxmlformats.org/officeDocument/2006/relationships/hyperlink" Target="https://shiresequestrian.com/pages/contact" TargetMode="External"/><Relationship Id="rId1367" Type="http://schemas.openxmlformats.org/officeDocument/2006/relationships/hyperlink" Target="https://shiresequestrian.com/pages/contact" TargetMode="External"/><Relationship Id="rId1574" Type="http://schemas.openxmlformats.org/officeDocument/2006/relationships/hyperlink" Target="https://shiresequestrian.com/pages/contact" TargetMode="External"/><Relationship Id="rId73" Type="http://schemas.openxmlformats.org/officeDocument/2006/relationships/hyperlink" Target="https://shiresequestrian.com/pages/contact" TargetMode="External"/><Relationship Id="rId169" Type="http://schemas.openxmlformats.org/officeDocument/2006/relationships/hyperlink" Target="https://shiresequestrian.com/pages/contact" TargetMode="External"/><Relationship Id="rId376" Type="http://schemas.openxmlformats.org/officeDocument/2006/relationships/hyperlink" Target="https://shiresequestrian.com/pages/contact" TargetMode="External"/><Relationship Id="rId583" Type="http://schemas.openxmlformats.org/officeDocument/2006/relationships/hyperlink" Target="https://shiresequestrian.com/pages/contact" TargetMode="External"/><Relationship Id="rId790" Type="http://schemas.openxmlformats.org/officeDocument/2006/relationships/hyperlink" Target="https://shiresequestrian.com/pages/contact" TargetMode="External"/><Relationship Id="rId804" Type="http://schemas.openxmlformats.org/officeDocument/2006/relationships/hyperlink" Target="https://shiresequestrian.com/pages/contact" TargetMode="External"/><Relationship Id="rId1227" Type="http://schemas.openxmlformats.org/officeDocument/2006/relationships/hyperlink" Target="https://shiresequestrian.com/pages/contact" TargetMode="External"/><Relationship Id="rId1434" Type="http://schemas.openxmlformats.org/officeDocument/2006/relationships/hyperlink" Target="https://shiresequestrian.com/pages/contact" TargetMode="External"/><Relationship Id="rId1641" Type="http://schemas.openxmlformats.org/officeDocument/2006/relationships/hyperlink" Target="https://shiresequestrian.com/pages/contact" TargetMode="External"/><Relationship Id="rId4" Type="http://schemas.openxmlformats.org/officeDocument/2006/relationships/hyperlink" Target="https://shiresequestrian.com/pages/contact" TargetMode="External"/><Relationship Id="rId236" Type="http://schemas.openxmlformats.org/officeDocument/2006/relationships/hyperlink" Target="https://shiresequestrian.com/pages/contact" TargetMode="External"/><Relationship Id="rId443" Type="http://schemas.openxmlformats.org/officeDocument/2006/relationships/hyperlink" Target="https://shiresequestrian.com/pages/contact" TargetMode="External"/><Relationship Id="rId650" Type="http://schemas.openxmlformats.org/officeDocument/2006/relationships/hyperlink" Target="https://shiresequestrian.com/pages/contact" TargetMode="External"/><Relationship Id="rId888" Type="http://schemas.openxmlformats.org/officeDocument/2006/relationships/hyperlink" Target="https://shiresequestrian.com/pages/contact" TargetMode="External"/><Relationship Id="rId1073" Type="http://schemas.openxmlformats.org/officeDocument/2006/relationships/hyperlink" Target="https://shiresequestrian.com/pages/contact" TargetMode="External"/><Relationship Id="rId1280" Type="http://schemas.openxmlformats.org/officeDocument/2006/relationships/hyperlink" Target="https://shiresequestrian.com/pages/contact" TargetMode="External"/><Relationship Id="rId1501" Type="http://schemas.openxmlformats.org/officeDocument/2006/relationships/hyperlink" Target="https://shiresequestrian.com/pages/contact" TargetMode="External"/><Relationship Id="rId303" Type="http://schemas.openxmlformats.org/officeDocument/2006/relationships/hyperlink" Target="https://shiresequestrian.com/pages/contact" TargetMode="External"/><Relationship Id="rId748" Type="http://schemas.openxmlformats.org/officeDocument/2006/relationships/hyperlink" Target="https://shiresequestrian.com/pages/contact" TargetMode="External"/><Relationship Id="rId955" Type="http://schemas.openxmlformats.org/officeDocument/2006/relationships/hyperlink" Target="https://shiresequestrian.com/pages/contact" TargetMode="External"/><Relationship Id="rId1140" Type="http://schemas.openxmlformats.org/officeDocument/2006/relationships/hyperlink" Target="https://shiresequestrian.com/pages/contact" TargetMode="External"/><Relationship Id="rId1378" Type="http://schemas.openxmlformats.org/officeDocument/2006/relationships/hyperlink" Target="https://shiresequestrian.com/pages/contact" TargetMode="External"/><Relationship Id="rId1585" Type="http://schemas.openxmlformats.org/officeDocument/2006/relationships/hyperlink" Target="https://shiresequestrian.com/pages/contact" TargetMode="External"/><Relationship Id="rId84" Type="http://schemas.openxmlformats.org/officeDocument/2006/relationships/hyperlink" Target="https://shiresequestrian.com/pages/contact" TargetMode="External"/><Relationship Id="rId387" Type="http://schemas.openxmlformats.org/officeDocument/2006/relationships/hyperlink" Target="https://shiresequestrian.com/pages/contact" TargetMode="External"/><Relationship Id="rId510" Type="http://schemas.openxmlformats.org/officeDocument/2006/relationships/hyperlink" Target="https://shiresequestrian.com/pages/contact" TargetMode="External"/><Relationship Id="rId594" Type="http://schemas.openxmlformats.org/officeDocument/2006/relationships/hyperlink" Target="https://shiresequestrian.com/pages/contact" TargetMode="External"/><Relationship Id="rId608" Type="http://schemas.openxmlformats.org/officeDocument/2006/relationships/hyperlink" Target="https://shiresequestrian.com/pages/contact" TargetMode="External"/><Relationship Id="rId815" Type="http://schemas.openxmlformats.org/officeDocument/2006/relationships/hyperlink" Target="https://shiresequestrian.com/pages/contact" TargetMode="External"/><Relationship Id="rId1238" Type="http://schemas.openxmlformats.org/officeDocument/2006/relationships/hyperlink" Target="https://shiresequestrian.com/pages/contact" TargetMode="External"/><Relationship Id="rId1445" Type="http://schemas.openxmlformats.org/officeDocument/2006/relationships/hyperlink" Target="https://shiresequestrian.com/pages/contact" TargetMode="External"/><Relationship Id="rId1652" Type="http://schemas.openxmlformats.org/officeDocument/2006/relationships/hyperlink" Target="https://shiresequestrian.com/pages/contact" TargetMode="External"/><Relationship Id="rId247" Type="http://schemas.openxmlformats.org/officeDocument/2006/relationships/hyperlink" Target="https://shiresequestrian.com/pages/contact" TargetMode="External"/><Relationship Id="rId899" Type="http://schemas.openxmlformats.org/officeDocument/2006/relationships/hyperlink" Target="https://shiresequestrian.com/pages/contact" TargetMode="External"/><Relationship Id="rId1000" Type="http://schemas.openxmlformats.org/officeDocument/2006/relationships/hyperlink" Target="https://shiresequestrian.com/pages/contact" TargetMode="External"/><Relationship Id="rId1084" Type="http://schemas.openxmlformats.org/officeDocument/2006/relationships/hyperlink" Target="https://shiresequestrian.com/pages/contact" TargetMode="External"/><Relationship Id="rId1305" Type="http://schemas.openxmlformats.org/officeDocument/2006/relationships/hyperlink" Target="https://shiresequestrian.com/pages/contact" TargetMode="External"/><Relationship Id="rId107" Type="http://schemas.openxmlformats.org/officeDocument/2006/relationships/hyperlink" Target="https://shiresequestrian.com/pages/contact" TargetMode="External"/><Relationship Id="rId454" Type="http://schemas.openxmlformats.org/officeDocument/2006/relationships/hyperlink" Target="https://shiresequestrian.com/pages/contact" TargetMode="External"/><Relationship Id="rId661" Type="http://schemas.openxmlformats.org/officeDocument/2006/relationships/hyperlink" Target="https://shiresequestrian.com/pages/contact" TargetMode="External"/><Relationship Id="rId759" Type="http://schemas.openxmlformats.org/officeDocument/2006/relationships/hyperlink" Target="https://shiresequestrian.com/pages/contact" TargetMode="External"/><Relationship Id="rId966" Type="http://schemas.openxmlformats.org/officeDocument/2006/relationships/hyperlink" Target="https://shiresequestrian.com/pages/contact" TargetMode="External"/><Relationship Id="rId1291" Type="http://schemas.openxmlformats.org/officeDocument/2006/relationships/hyperlink" Target="https://shiresequestrian.com/pages/contact" TargetMode="External"/><Relationship Id="rId1389" Type="http://schemas.openxmlformats.org/officeDocument/2006/relationships/hyperlink" Target="https://shiresequestrian.com/pages/contact" TargetMode="External"/><Relationship Id="rId1512" Type="http://schemas.openxmlformats.org/officeDocument/2006/relationships/hyperlink" Target="https://shiresequestrian.com/pages/contact" TargetMode="External"/><Relationship Id="rId1596" Type="http://schemas.openxmlformats.org/officeDocument/2006/relationships/hyperlink" Target="https://shiresequestrian.com/pages/contact" TargetMode="External"/><Relationship Id="rId11" Type="http://schemas.openxmlformats.org/officeDocument/2006/relationships/hyperlink" Target="https://shiresequestrian.com/pages/contact" TargetMode="External"/><Relationship Id="rId314" Type="http://schemas.openxmlformats.org/officeDocument/2006/relationships/hyperlink" Target="https://shiresequestrian.com/pages/contact" TargetMode="External"/><Relationship Id="rId398" Type="http://schemas.openxmlformats.org/officeDocument/2006/relationships/hyperlink" Target="https://shiresequestrian.com/pages/contact" TargetMode="External"/><Relationship Id="rId521" Type="http://schemas.openxmlformats.org/officeDocument/2006/relationships/hyperlink" Target="https://shiresequestrian.com/pages/contact" TargetMode="External"/><Relationship Id="rId619" Type="http://schemas.openxmlformats.org/officeDocument/2006/relationships/hyperlink" Target="https://shiresequestrian.com/pages/contact" TargetMode="External"/><Relationship Id="rId1151" Type="http://schemas.openxmlformats.org/officeDocument/2006/relationships/hyperlink" Target="https://shiresequestrian.com/pages/contact" TargetMode="External"/><Relationship Id="rId1249" Type="http://schemas.openxmlformats.org/officeDocument/2006/relationships/hyperlink" Target="https://shiresequestrian.com/pages/contact" TargetMode="External"/><Relationship Id="rId95" Type="http://schemas.openxmlformats.org/officeDocument/2006/relationships/hyperlink" Target="https://shiresequestrian.com/pages/contact" TargetMode="External"/><Relationship Id="rId160" Type="http://schemas.openxmlformats.org/officeDocument/2006/relationships/hyperlink" Target="https://shiresequestrian.com/pages/contact" TargetMode="External"/><Relationship Id="rId826" Type="http://schemas.openxmlformats.org/officeDocument/2006/relationships/hyperlink" Target="https://shiresequestrian.com/pages/contact" TargetMode="External"/><Relationship Id="rId1011" Type="http://schemas.openxmlformats.org/officeDocument/2006/relationships/hyperlink" Target="https://shiresequestrian.com/pages/contact" TargetMode="External"/><Relationship Id="rId1109" Type="http://schemas.openxmlformats.org/officeDocument/2006/relationships/hyperlink" Target="https://shiresequestrian.com/pages/contact" TargetMode="External"/><Relationship Id="rId1456" Type="http://schemas.openxmlformats.org/officeDocument/2006/relationships/hyperlink" Target="https://shiresequestrian.com/pages/contact" TargetMode="External"/><Relationship Id="rId1663" Type="http://schemas.openxmlformats.org/officeDocument/2006/relationships/hyperlink" Target="https://shiresequestrian.com/pages/contact" TargetMode="External"/><Relationship Id="rId258" Type="http://schemas.openxmlformats.org/officeDocument/2006/relationships/hyperlink" Target="https://shiresequestrian.com/pages/contact" TargetMode="External"/><Relationship Id="rId465" Type="http://schemas.openxmlformats.org/officeDocument/2006/relationships/hyperlink" Target="https://shiresequestrian.com/pages/contact" TargetMode="External"/><Relationship Id="rId672" Type="http://schemas.openxmlformats.org/officeDocument/2006/relationships/hyperlink" Target="https://shiresequestrian.com/pages/contact" TargetMode="External"/><Relationship Id="rId1095" Type="http://schemas.openxmlformats.org/officeDocument/2006/relationships/hyperlink" Target="https://shiresequestrian.com/pages/contact" TargetMode="External"/><Relationship Id="rId1316" Type="http://schemas.openxmlformats.org/officeDocument/2006/relationships/hyperlink" Target="https://shiresequestrian.com/pages/contact" TargetMode="External"/><Relationship Id="rId1523" Type="http://schemas.openxmlformats.org/officeDocument/2006/relationships/hyperlink" Target="https://shiresequestrian.com/pages/contact" TargetMode="External"/><Relationship Id="rId22" Type="http://schemas.openxmlformats.org/officeDocument/2006/relationships/hyperlink" Target="https://shiresequestrian.com/pages/contact" TargetMode="External"/><Relationship Id="rId118" Type="http://schemas.openxmlformats.org/officeDocument/2006/relationships/hyperlink" Target="https://shiresequestrian.com/pages/contact" TargetMode="External"/><Relationship Id="rId325" Type="http://schemas.openxmlformats.org/officeDocument/2006/relationships/hyperlink" Target="https://shiresequestrian.com/pages/contact" TargetMode="External"/><Relationship Id="rId532" Type="http://schemas.openxmlformats.org/officeDocument/2006/relationships/hyperlink" Target="https://shiresequestrian.com/pages/contact" TargetMode="External"/><Relationship Id="rId977" Type="http://schemas.openxmlformats.org/officeDocument/2006/relationships/hyperlink" Target="https://shiresequestrian.com/pages/contact" TargetMode="External"/><Relationship Id="rId1162" Type="http://schemas.openxmlformats.org/officeDocument/2006/relationships/hyperlink" Target="https://shiresequestrian.com/pages/contact" TargetMode="External"/><Relationship Id="rId171" Type="http://schemas.openxmlformats.org/officeDocument/2006/relationships/hyperlink" Target="https://shiresequestrian.com/pages/contact" TargetMode="External"/><Relationship Id="rId837" Type="http://schemas.openxmlformats.org/officeDocument/2006/relationships/hyperlink" Target="https://shiresequestrian.com/pages/contact" TargetMode="External"/><Relationship Id="rId1022" Type="http://schemas.openxmlformats.org/officeDocument/2006/relationships/hyperlink" Target="https://shiresequestrian.com/pages/contact" TargetMode="External"/><Relationship Id="rId1467" Type="http://schemas.openxmlformats.org/officeDocument/2006/relationships/hyperlink" Target="https://shiresequestrian.com/pages/contact" TargetMode="External"/><Relationship Id="rId1674" Type="http://schemas.openxmlformats.org/officeDocument/2006/relationships/hyperlink" Target="https://shiresequestrian.com/pages/contact" TargetMode="External"/><Relationship Id="rId269" Type="http://schemas.openxmlformats.org/officeDocument/2006/relationships/hyperlink" Target="https://shiresequestrian.com/pages/contact" TargetMode="External"/><Relationship Id="rId476" Type="http://schemas.openxmlformats.org/officeDocument/2006/relationships/hyperlink" Target="https://shiresequestrian.com/pages/contact" TargetMode="External"/><Relationship Id="rId683" Type="http://schemas.openxmlformats.org/officeDocument/2006/relationships/hyperlink" Target="https://shiresequestrian.com/pages/contact" TargetMode="External"/><Relationship Id="rId890" Type="http://schemas.openxmlformats.org/officeDocument/2006/relationships/hyperlink" Target="https://shiresequestrian.com/pages/contact" TargetMode="External"/><Relationship Id="rId904" Type="http://schemas.openxmlformats.org/officeDocument/2006/relationships/hyperlink" Target="https://shiresequestrian.com/pages/contact" TargetMode="External"/><Relationship Id="rId1327" Type="http://schemas.openxmlformats.org/officeDocument/2006/relationships/hyperlink" Target="https://shiresequestrian.com/pages/contact" TargetMode="External"/><Relationship Id="rId1534" Type="http://schemas.openxmlformats.org/officeDocument/2006/relationships/hyperlink" Target="https://shiresequestrian.com/pages/contact" TargetMode="External"/><Relationship Id="rId33" Type="http://schemas.openxmlformats.org/officeDocument/2006/relationships/hyperlink" Target="https://shiresequestrian.com/pages/contact" TargetMode="External"/><Relationship Id="rId129" Type="http://schemas.openxmlformats.org/officeDocument/2006/relationships/hyperlink" Target="https://shiresequestrian.com/pages/contact" TargetMode="External"/><Relationship Id="rId336" Type="http://schemas.openxmlformats.org/officeDocument/2006/relationships/hyperlink" Target="https://shiresequestrian.com/pages/contact" TargetMode="External"/><Relationship Id="rId543" Type="http://schemas.openxmlformats.org/officeDocument/2006/relationships/hyperlink" Target="https://shiresequestrian.com/pages/contact" TargetMode="External"/><Relationship Id="rId988" Type="http://schemas.openxmlformats.org/officeDocument/2006/relationships/hyperlink" Target="https://shiresequestrian.com/pages/contact" TargetMode="External"/><Relationship Id="rId1173" Type="http://schemas.openxmlformats.org/officeDocument/2006/relationships/hyperlink" Target="https://shiresequestrian.com/pages/contact" TargetMode="External"/><Relationship Id="rId1380" Type="http://schemas.openxmlformats.org/officeDocument/2006/relationships/hyperlink" Target="https://shiresequestrian.com/pages/contact" TargetMode="External"/><Relationship Id="rId1601" Type="http://schemas.openxmlformats.org/officeDocument/2006/relationships/hyperlink" Target="https://shiresequestrian.com/pages/contact" TargetMode="External"/><Relationship Id="rId182" Type="http://schemas.openxmlformats.org/officeDocument/2006/relationships/hyperlink" Target="https://shiresequestrian.com/pages/contact" TargetMode="External"/><Relationship Id="rId403" Type="http://schemas.openxmlformats.org/officeDocument/2006/relationships/hyperlink" Target="https://shiresequestrian.com/pages/contact" TargetMode="External"/><Relationship Id="rId750" Type="http://schemas.openxmlformats.org/officeDocument/2006/relationships/hyperlink" Target="https://shiresequestrian.com/pages/contact" TargetMode="External"/><Relationship Id="rId848" Type="http://schemas.openxmlformats.org/officeDocument/2006/relationships/hyperlink" Target="https://shiresequestrian.com/pages/contact" TargetMode="External"/><Relationship Id="rId1033" Type="http://schemas.openxmlformats.org/officeDocument/2006/relationships/hyperlink" Target="https://shiresequestrian.com/pages/contact" TargetMode="External"/><Relationship Id="rId1478" Type="http://schemas.openxmlformats.org/officeDocument/2006/relationships/hyperlink" Target="https://shiresequestrian.com/pages/contact" TargetMode="External"/><Relationship Id="rId1685" Type="http://schemas.openxmlformats.org/officeDocument/2006/relationships/hyperlink" Target="https://shiresequestrian.com/pages/contact" TargetMode="External"/><Relationship Id="rId487" Type="http://schemas.openxmlformats.org/officeDocument/2006/relationships/hyperlink" Target="https://shiresequestrian.com/pages/contact" TargetMode="External"/><Relationship Id="rId610" Type="http://schemas.openxmlformats.org/officeDocument/2006/relationships/hyperlink" Target="https://shiresequestrian.com/pages/contact" TargetMode="External"/><Relationship Id="rId694" Type="http://schemas.openxmlformats.org/officeDocument/2006/relationships/hyperlink" Target="https://shiresequestrian.com/pages/contact" TargetMode="External"/><Relationship Id="rId708" Type="http://schemas.openxmlformats.org/officeDocument/2006/relationships/hyperlink" Target="https://shiresequestrian.com/pages/contact" TargetMode="External"/><Relationship Id="rId915" Type="http://schemas.openxmlformats.org/officeDocument/2006/relationships/hyperlink" Target="https://shiresequestrian.com/pages/contact" TargetMode="External"/><Relationship Id="rId1240" Type="http://schemas.openxmlformats.org/officeDocument/2006/relationships/hyperlink" Target="https://shiresequestrian.com/pages/contact" TargetMode="External"/><Relationship Id="rId1338" Type="http://schemas.openxmlformats.org/officeDocument/2006/relationships/hyperlink" Target="https://shiresequestrian.com/pages/contact" TargetMode="External"/><Relationship Id="rId1545" Type="http://schemas.openxmlformats.org/officeDocument/2006/relationships/hyperlink" Target="https://shiresequestrian.com/pages/contact" TargetMode="External"/><Relationship Id="rId347" Type="http://schemas.openxmlformats.org/officeDocument/2006/relationships/hyperlink" Target="https://shiresequestrian.com/pages/contact" TargetMode="External"/><Relationship Id="rId999" Type="http://schemas.openxmlformats.org/officeDocument/2006/relationships/hyperlink" Target="https://shiresequestrian.com/pages/contact" TargetMode="External"/><Relationship Id="rId1100" Type="http://schemas.openxmlformats.org/officeDocument/2006/relationships/hyperlink" Target="https://shiresequestrian.com/pages/contact" TargetMode="External"/><Relationship Id="rId1184" Type="http://schemas.openxmlformats.org/officeDocument/2006/relationships/hyperlink" Target="https://shiresequestrian.com/pages/contact" TargetMode="External"/><Relationship Id="rId1405" Type="http://schemas.openxmlformats.org/officeDocument/2006/relationships/hyperlink" Target="https://shiresequestrian.com/pages/contact" TargetMode="External"/><Relationship Id="rId44" Type="http://schemas.openxmlformats.org/officeDocument/2006/relationships/hyperlink" Target="https://shiresequestrian.com/pages/contact" TargetMode="External"/><Relationship Id="rId554" Type="http://schemas.openxmlformats.org/officeDocument/2006/relationships/hyperlink" Target="https://shiresequestrian.com/pages/contact" TargetMode="External"/><Relationship Id="rId761" Type="http://schemas.openxmlformats.org/officeDocument/2006/relationships/hyperlink" Target="https://shiresequestrian.com/pages/contact" TargetMode="External"/><Relationship Id="rId859" Type="http://schemas.openxmlformats.org/officeDocument/2006/relationships/hyperlink" Target="https://shiresequestrian.com/pages/contact" TargetMode="External"/><Relationship Id="rId1391" Type="http://schemas.openxmlformats.org/officeDocument/2006/relationships/hyperlink" Target="https://shiresequestrian.com/pages/contact" TargetMode="External"/><Relationship Id="rId1489" Type="http://schemas.openxmlformats.org/officeDocument/2006/relationships/hyperlink" Target="https://shiresequestrian.com/pages/contact" TargetMode="External"/><Relationship Id="rId1612" Type="http://schemas.openxmlformats.org/officeDocument/2006/relationships/hyperlink" Target="https://shiresequestrian.com/pages/contact" TargetMode="External"/><Relationship Id="rId193" Type="http://schemas.openxmlformats.org/officeDocument/2006/relationships/hyperlink" Target="https://shiresequestrian.com/pages/contact" TargetMode="External"/><Relationship Id="rId207" Type="http://schemas.openxmlformats.org/officeDocument/2006/relationships/hyperlink" Target="https://shiresequestrian.com/pages/contact" TargetMode="External"/><Relationship Id="rId414" Type="http://schemas.openxmlformats.org/officeDocument/2006/relationships/hyperlink" Target="https://shiresequestrian.com/pages/contact" TargetMode="External"/><Relationship Id="rId498" Type="http://schemas.openxmlformats.org/officeDocument/2006/relationships/hyperlink" Target="https://shiresequestrian.com/pages/contact" TargetMode="External"/><Relationship Id="rId621" Type="http://schemas.openxmlformats.org/officeDocument/2006/relationships/hyperlink" Target="https://shiresequestrian.com/pages/contact" TargetMode="External"/><Relationship Id="rId1044" Type="http://schemas.openxmlformats.org/officeDocument/2006/relationships/hyperlink" Target="https://shiresequestrian.com/pages/contact" TargetMode="External"/><Relationship Id="rId1251" Type="http://schemas.openxmlformats.org/officeDocument/2006/relationships/hyperlink" Target="https://shiresequestrian.com/pages/contact" TargetMode="External"/><Relationship Id="rId1349" Type="http://schemas.openxmlformats.org/officeDocument/2006/relationships/hyperlink" Target="https://shiresequestrian.com/pages/contact" TargetMode="External"/><Relationship Id="rId260" Type="http://schemas.openxmlformats.org/officeDocument/2006/relationships/hyperlink" Target="https://shiresequestrian.com/pages/contact" TargetMode="External"/><Relationship Id="rId719" Type="http://schemas.openxmlformats.org/officeDocument/2006/relationships/hyperlink" Target="https://shiresequestrian.com/pages/contact" TargetMode="External"/><Relationship Id="rId926" Type="http://schemas.openxmlformats.org/officeDocument/2006/relationships/hyperlink" Target="https://shiresequestrian.com/pages/contact" TargetMode="External"/><Relationship Id="rId1111" Type="http://schemas.openxmlformats.org/officeDocument/2006/relationships/hyperlink" Target="https://shiresequestrian.com/pages/contact" TargetMode="External"/><Relationship Id="rId1556" Type="http://schemas.openxmlformats.org/officeDocument/2006/relationships/hyperlink" Target="https://shiresequestrian.com/pages/contact" TargetMode="External"/><Relationship Id="rId55" Type="http://schemas.openxmlformats.org/officeDocument/2006/relationships/hyperlink" Target="https://shiresequestrian.com/pages/contact" TargetMode="External"/><Relationship Id="rId120" Type="http://schemas.openxmlformats.org/officeDocument/2006/relationships/hyperlink" Target="https://shiresequestrian.com/pages/contact" TargetMode="External"/><Relationship Id="rId358" Type="http://schemas.openxmlformats.org/officeDocument/2006/relationships/hyperlink" Target="https://shiresequestrian.com/pages/contact" TargetMode="External"/><Relationship Id="rId565" Type="http://schemas.openxmlformats.org/officeDocument/2006/relationships/hyperlink" Target="https://shiresequestrian.com/pages/contact" TargetMode="External"/><Relationship Id="rId772" Type="http://schemas.openxmlformats.org/officeDocument/2006/relationships/hyperlink" Target="https://shiresequestrian.com/pages/contact" TargetMode="External"/><Relationship Id="rId1195" Type="http://schemas.openxmlformats.org/officeDocument/2006/relationships/hyperlink" Target="https://shiresequestrian.com/pages/contact" TargetMode="External"/><Relationship Id="rId1209" Type="http://schemas.openxmlformats.org/officeDocument/2006/relationships/hyperlink" Target="https://shiresequestrian.com/pages/contact" TargetMode="External"/><Relationship Id="rId1416" Type="http://schemas.openxmlformats.org/officeDocument/2006/relationships/hyperlink" Target="https://shiresequestrian.com/pages/contact" TargetMode="External"/><Relationship Id="rId1623" Type="http://schemas.openxmlformats.org/officeDocument/2006/relationships/hyperlink" Target="https://shiresequestrian.com/pages/contact" TargetMode="External"/><Relationship Id="rId218" Type="http://schemas.openxmlformats.org/officeDocument/2006/relationships/hyperlink" Target="https://shiresequestrian.com/pages/contact" TargetMode="External"/><Relationship Id="rId425" Type="http://schemas.openxmlformats.org/officeDocument/2006/relationships/hyperlink" Target="https://shiresequestrian.com/pages/contact" TargetMode="External"/><Relationship Id="rId632" Type="http://schemas.openxmlformats.org/officeDocument/2006/relationships/hyperlink" Target="https://shiresequestrian.com/pages/contact" TargetMode="External"/><Relationship Id="rId1055" Type="http://schemas.openxmlformats.org/officeDocument/2006/relationships/hyperlink" Target="https://shiresequestrian.com/pages/contact" TargetMode="External"/><Relationship Id="rId1262" Type="http://schemas.openxmlformats.org/officeDocument/2006/relationships/hyperlink" Target="https://shiresequestrian.com/pages/contact" TargetMode="External"/><Relationship Id="rId271" Type="http://schemas.openxmlformats.org/officeDocument/2006/relationships/hyperlink" Target="https://shiresequestrian.com/pages/contact" TargetMode="External"/><Relationship Id="rId937" Type="http://schemas.openxmlformats.org/officeDocument/2006/relationships/hyperlink" Target="https://shiresequestrian.com/pages/contact" TargetMode="External"/><Relationship Id="rId1122" Type="http://schemas.openxmlformats.org/officeDocument/2006/relationships/hyperlink" Target="https://shiresequestrian.com/pages/contact" TargetMode="External"/><Relationship Id="rId1567" Type="http://schemas.openxmlformats.org/officeDocument/2006/relationships/hyperlink" Target="https://shiresequestrian.com/pages/contact" TargetMode="External"/><Relationship Id="rId66" Type="http://schemas.openxmlformats.org/officeDocument/2006/relationships/hyperlink" Target="https://shiresequestrian.com/pages/contact" TargetMode="External"/><Relationship Id="rId131" Type="http://schemas.openxmlformats.org/officeDocument/2006/relationships/hyperlink" Target="https://shiresequestrian.com/pages/contact" TargetMode="External"/><Relationship Id="rId369" Type="http://schemas.openxmlformats.org/officeDocument/2006/relationships/hyperlink" Target="https://shiresequestrian.com/pages/contact" TargetMode="External"/><Relationship Id="rId576" Type="http://schemas.openxmlformats.org/officeDocument/2006/relationships/hyperlink" Target="https://shiresequestrian.com/pages/contact" TargetMode="External"/><Relationship Id="rId783" Type="http://schemas.openxmlformats.org/officeDocument/2006/relationships/hyperlink" Target="https://shiresequestrian.com/pages/contact" TargetMode="External"/><Relationship Id="rId990" Type="http://schemas.openxmlformats.org/officeDocument/2006/relationships/hyperlink" Target="https://shiresequestrian.com/pages/contact" TargetMode="External"/><Relationship Id="rId1427" Type="http://schemas.openxmlformats.org/officeDocument/2006/relationships/hyperlink" Target="https://shiresequestrian.com/pages/contact" TargetMode="External"/><Relationship Id="rId1634" Type="http://schemas.openxmlformats.org/officeDocument/2006/relationships/hyperlink" Target="https://shiresequestrian.com/pages/contact" TargetMode="External"/><Relationship Id="rId229" Type="http://schemas.openxmlformats.org/officeDocument/2006/relationships/hyperlink" Target="https://shiresequestrian.com/pages/contact" TargetMode="External"/><Relationship Id="rId436" Type="http://schemas.openxmlformats.org/officeDocument/2006/relationships/hyperlink" Target="https://shiresequestrian.com/pages/contact" TargetMode="External"/><Relationship Id="rId643" Type="http://schemas.openxmlformats.org/officeDocument/2006/relationships/hyperlink" Target="https://shiresequestrian.com/pages/contact" TargetMode="External"/><Relationship Id="rId1066" Type="http://schemas.openxmlformats.org/officeDocument/2006/relationships/hyperlink" Target="https://shiresequestrian.com/pages/contact" TargetMode="External"/><Relationship Id="rId1273" Type="http://schemas.openxmlformats.org/officeDocument/2006/relationships/hyperlink" Target="https://shiresequestrian.com/pages/contact" TargetMode="External"/><Relationship Id="rId1480" Type="http://schemas.openxmlformats.org/officeDocument/2006/relationships/hyperlink" Target="https://shiresequestrian.com/pages/contact" TargetMode="External"/><Relationship Id="rId850" Type="http://schemas.openxmlformats.org/officeDocument/2006/relationships/hyperlink" Target="https://shiresequestrian.com/pages/contact" TargetMode="External"/><Relationship Id="rId948" Type="http://schemas.openxmlformats.org/officeDocument/2006/relationships/hyperlink" Target="https://shiresequestrian.com/pages/contact" TargetMode="External"/><Relationship Id="rId1133" Type="http://schemas.openxmlformats.org/officeDocument/2006/relationships/hyperlink" Target="https://shiresequestrian.com/pages/contact" TargetMode="External"/><Relationship Id="rId1578" Type="http://schemas.openxmlformats.org/officeDocument/2006/relationships/hyperlink" Target="https://shiresequestrian.com/pages/contact" TargetMode="External"/><Relationship Id="rId77" Type="http://schemas.openxmlformats.org/officeDocument/2006/relationships/hyperlink" Target="https://shiresequestrian.com/pages/contact" TargetMode="External"/><Relationship Id="rId282" Type="http://schemas.openxmlformats.org/officeDocument/2006/relationships/hyperlink" Target="https://shiresequestrian.com/pages/contact" TargetMode="External"/><Relationship Id="rId503" Type="http://schemas.openxmlformats.org/officeDocument/2006/relationships/hyperlink" Target="https://shiresequestrian.com/pages/contact" TargetMode="External"/><Relationship Id="rId587" Type="http://schemas.openxmlformats.org/officeDocument/2006/relationships/hyperlink" Target="https://shiresequestrian.com/pages/contact" TargetMode="External"/><Relationship Id="rId710" Type="http://schemas.openxmlformats.org/officeDocument/2006/relationships/hyperlink" Target="https://shiresequestrian.com/pages/contact" TargetMode="External"/><Relationship Id="rId808" Type="http://schemas.openxmlformats.org/officeDocument/2006/relationships/hyperlink" Target="https://shiresequestrian.com/pages/contact" TargetMode="External"/><Relationship Id="rId1340" Type="http://schemas.openxmlformats.org/officeDocument/2006/relationships/hyperlink" Target="https://shiresequestrian.com/pages/contact" TargetMode="External"/><Relationship Id="rId1438" Type="http://schemas.openxmlformats.org/officeDocument/2006/relationships/hyperlink" Target="https://shiresequestrian.com/pages/contact" TargetMode="External"/><Relationship Id="rId1645" Type="http://schemas.openxmlformats.org/officeDocument/2006/relationships/hyperlink" Target="https://shiresequestrian.com/pages/contact" TargetMode="External"/><Relationship Id="rId8" Type="http://schemas.openxmlformats.org/officeDocument/2006/relationships/hyperlink" Target="https://shiresequestrian.com/pages/contact" TargetMode="External"/><Relationship Id="rId142" Type="http://schemas.openxmlformats.org/officeDocument/2006/relationships/hyperlink" Target="https://shiresequestrian.com/pages/contact" TargetMode="External"/><Relationship Id="rId447" Type="http://schemas.openxmlformats.org/officeDocument/2006/relationships/hyperlink" Target="https://shiresequestrian.com/pages/contact" TargetMode="External"/><Relationship Id="rId794" Type="http://schemas.openxmlformats.org/officeDocument/2006/relationships/hyperlink" Target="https://shiresequestrian.com/pages/contact" TargetMode="External"/><Relationship Id="rId1077" Type="http://schemas.openxmlformats.org/officeDocument/2006/relationships/hyperlink" Target="https://shiresequestrian.com/pages/contact" TargetMode="External"/><Relationship Id="rId1200" Type="http://schemas.openxmlformats.org/officeDocument/2006/relationships/hyperlink" Target="https://shiresequestrian.com/pages/contact" TargetMode="External"/><Relationship Id="rId654" Type="http://schemas.openxmlformats.org/officeDocument/2006/relationships/hyperlink" Target="https://shiresequestrian.com/pages/contact" TargetMode="External"/><Relationship Id="rId861" Type="http://schemas.openxmlformats.org/officeDocument/2006/relationships/hyperlink" Target="https://shiresequestrian.com/pages/contact" TargetMode="External"/><Relationship Id="rId959" Type="http://schemas.openxmlformats.org/officeDocument/2006/relationships/hyperlink" Target="https://shiresequestrian.com/pages/contact" TargetMode="External"/><Relationship Id="rId1284" Type="http://schemas.openxmlformats.org/officeDocument/2006/relationships/hyperlink" Target="https://shiresequestrian.com/pages/contact" TargetMode="External"/><Relationship Id="rId1491" Type="http://schemas.openxmlformats.org/officeDocument/2006/relationships/hyperlink" Target="https://shiresequestrian.com/pages/contact" TargetMode="External"/><Relationship Id="rId1505" Type="http://schemas.openxmlformats.org/officeDocument/2006/relationships/hyperlink" Target="https://shiresequestrian.com/pages/contact" TargetMode="External"/><Relationship Id="rId1589" Type="http://schemas.openxmlformats.org/officeDocument/2006/relationships/hyperlink" Target="https://shiresequestrian.com/pages/contact" TargetMode="External"/><Relationship Id="rId293" Type="http://schemas.openxmlformats.org/officeDocument/2006/relationships/hyperlink" Target="https://shiresequestrian.com/pages/contact" TargetMode="External"/><Relationship Id="rId307" Type="http://schemas.openxmlformats.org/officeDocument/2006/relationships/hyperlink" Target="https://shiresequestrian.com/pages/contact" TargetMode="External"/><Relationship Id="rId514" Type="http://schemas.openxmlformats.org/officeDocument/2006/relationships/hyperlink" Target="https://shiresequestrian.com/pages/contact" TargetMode="External"/><Relationship Id="rId721" Type="http://schemas.openxmlformats.org/officeDocument/2006/relationships/hyperlink" Target="https://shiresequestrian.com/pages/contact" TargetMode="External"/><Relationship Id="rId1144" Type="http://schemas.openxmlformats.org/officeDocument/2006/relationships/hyperlink" Target="https://shiresequestrian.com/pages/contact" TargetMode="External"/><Relationship Id="rId1351" Type="http://schemas.openxmlformats.org/officeDocument/2006/relationships/hyperlink" Target="https://shiresequestrian.com/pages/contact" TargetMode="External"/><Relationship Id="rId1449" Type="http://schemas.openxmlformats.org/officeDocument/2006/relationships/hyperlink" Target="https://shiresequestrian.com/pages/contact" TargetMode="External"/><Relationship Id="rId88" Type="http://schemas.openxmlformats.org/officeDocument/2006/relationships/hyperlink" Target="https://shiresequestrian.com/pages/contact" TargetMode="External"/><Relationship Id="rId153" Type="http://schemas.openxmlformats.org/officeDocument/2006/relationships/hyperlink" Target="https://shiresequestrian.com/pages/contact" TargetMode="External"/><Relationship Id="rId360" Type="http://schemas.openxmlformats.org/officeDocument/2006/relationships/hyperlink" Target="https://shiresequestrian.com/pages/contact" TargetMode="External"/><Relationship Id="rId598" Type="http://schemas.openxmlformats.org/officeDocument/2006/relationships/hyperlink" Target="https://shiresequestrian.com/pages/contact" TargetMode="External"/><Relationship Id="rId819" Type="http://schemas.openxmlformats.org/officeDocument/2006/relationships/hyperlink" Target="https://shiresequestrian.com/pages/contact" TargetMode="External"/><Relationship Id="rId1004" Type="http://schemas.openxmlformats.org/officeDocument/2006/relationships/hyperlink" Target="https://shiresequestrian.com/pages/contact" TargetMode="External"/><Relationship Id="rId1211" Type="http://schemas.openxmlformats.org/officeDocument/2006/relationships/hyperlink" Target="https://shiresequestrian.com/pages/contact" TargetMode="External"/><Relationship Id="rId1656" Type="http://schemas.openxmlformats.org/officeDocument/2006/relationships/hyperlink" Target="https://shiresequestrian.com/pages/contact" TargetMode="External"/><Relationship Id="rId220" Type="http://schemas.openxmlformats.org/officeDocument/2006/relationships/hyperlink" Target="https://shiresequestrian.com/pages/contact" TargetMode="External"/><Relationship Id="rId458" Type="http://schemas.openxmlformats.org/officeDocument/2006/relationships/hyperlink" Target="https://shiresequestrian.com/pages/contact" TargetMode="External"/><Relationship Id="rId665" Type="http://schemas.openxmlformats.org/officeDocument/2006/relationships/hyperlink" Target="https://shiresequestrian.com/pages/contact" TargetMode="External"/><Relationship Id="rId872" Type="http://schemas.openxmlformats.org/officeDocument/2006/relationships/hyperlink" Target="https://shiresequestrian.com/pages/contact" TargetMode="External"/><Relationship Id="rId1088" Type="http://schemas.openxmlformats.org/officeDocument/2006/relationships/hyperlink" Target="https://shiresequestrian.com/pages/contact" TargetMode="External"/><Relationship Id="rId1295" Type="http://schemas.openxmlformats.org/officeDocument/2006/relationships/hyperlink" Target="https://shiresequestrian.com/pages/contact" TargetMode="External"/><Relationship Id="rId1309" Type="http://schemas.openxmlformats.org/officeDocument/2006/relationships/hyperlink" Target="https://shiresequestrian.com/pages/contact" TargetMode="External"/><Relationship Id="rId1516" Type="http://schemas.openxmlformats.org/officeDocument/2006/relationships/hyperlink" Target="https://shiresequestrian.com/pages/contact" TargetMode="External"/><Relationship Id="rId15" Type="http://schemas.openxmlformats.org/officeDocument/2006/relationships/hyperlink" Target="https://shiresequestrian.com/pages/contact" TargetMode="External"/><Relationship Id="rId318" Type="http://schemas.openxmlformats.org/officeDocument/2006/relationships/hyperlink" Target="https://shiresequestrian.com/pages/contact" TargetMode="External"/><Relationship Id="rId525" Type="http://schemas.openxmlformats.org/officeDocument/2006/relationships/hyperlink" Target="https://shiresequestrian.com/pages/contact" TargetMode="External"/><Relationship Id="rId732" Type="http://schemas.openxmlformats.org/officeDocument/2006/relationships/hyperlink" Target="https://shiresequestrian.com/pages/contact" TargetMode="External"/><Relationship Id="rId1155" Type="http://schemas.openxmlformats.org/officeDocument/2006/relationships/hyperlink" Target="https://shiresequestrian.com/pages/contact" TargetMode="External"/><Relationship Id="rId1362" Type="http://schemas.openxmlformats.org/officeDocument/2006/relationships/hyperlink" Target="https://shiresequestrian.com/pages/contact" TargetMode="External"/><Relationship Id="rId99" Type="http://schemas.openxmlformats.org/officeDocument/2006/relationships/hyperlink" Target="https://shiresequestrian.com/pages/contact" TargetMode="External"/><Relationship Id="rId164" Type="http://schemas.openxmlformats.org/officeDocument/2006/relationships/hyperlink" Target="https://shiresequestrian.com/pages/contact" TargetMode="External"/><Relationship Id="rId371" Type="http://schemas.openxmlformats.org/officeDocument/2006/relationships/hyperlink" Target="https://shiresequestrian.com/pages/contact" TargetMode="External"/><Relationship Id="rId1015" Type="http://schemas.openxmlformats.org/officeDocument/2006/relationships/hyperlink" Target="https://shiresequestrian.com/pages/contact" TargetMode="External"/><Relationship Id="rId1222" Type="http://schemas.openxmlformats.org/officeDocument/2006/relationships/hyperlink" Target="https://shiresequestrian.com/pages/contact" TargetMode="External"/><Relationship Id="rId1667" Type="http://schemas.openxmlformats.org/officeDocument/2006/relationships/hyperlink" Target="https://shiresequestrian.com/pages/contact" TargetMode="External"/><Relationship Id="rId469" Type="http://schemas.openxmlformats.org/officeDocument/2006/relationships/hyperlink" Target="https://shiresequestrian.com/pages/contact" TargetMode="External"/><Relationship Id="rId676" Type="http://schemas.openxmlformats.org/officeDocument/2006/relationships/hyperlink" Target="https://shiresequestrian.com/pages/contact" TargetMode="External"/><Relationship Id="rId883" Type="http://schemas.openxmlformats.org/officeDocument/2006/relationships/hyperlink" Target="https://shiresequestrian.com/pages/contact" TargetMode="External"/><Relationship Id="rId1099" Type="http://schemas.openxmlformats.org/officeDocument/2006/relationships/hyperlink" Target="https://shiresequestrian.com/pages/contact" TargetMode="External"/><Relationship Id="rId1527" Type="http://schemas.openxmlformats.org/officeDocument/2006/relationships/hyperlink" Target="https://shiresequestrian.com/pages/contact" TargetMode="External"/><Relationship Id="rId26" Type="http://schemas.openxmlformats.org/officeDocument/2006/relationships/hyperlink" Target="https://shiresequestrian.com/pages/contact" TargetMode="External"/><Relationship Id="rId231" Type="http://schemas.openxmlformats.org/officeDocument/2006/relationships/hyperlink" Target="https://shiresequestrian.com/pages/contact" TargetMode="External"/><Relationship Id="rId329" Type="http://schemas.openxmlformats.org/officeDocument/2006/relationships/hyperlink" Target="https://shiresequestrian.com/pages/contact" TargetMode="External"/><Relationship Id="rId536" Type="http://schemas.openxmlformats.org/officeDocument/2006/relationships/hyperlink" Target="https://shiresequestrian.com/pages/contact" TargetMode="External"/><Relationship Id="rId1166" Type="http://schemas.openxmlformats.org/officeDocument/2006/relationships/hyperlink" Target="https://shiresequestrian.com/pages/contact" TargetMode="External"/><Relationship Id="rId1373" Type="http://schemas.openxmlformats.org/officeDocument/2006/relationships/hyperlink" Target="https://shiresequestrian.com/pages/contact" TargetMode="External"/><Relationship Id="rId175" Type="http://schemas.openxmlformats.org/officeDocument/2006/relationships/hyperlink" Target="https://shiresequestrian.com/pages/contact" TargetMode="External"/><Relationship Id="rId743" Type="http://schemas.openxmlformats.org/officeDocument/2006/relationships/hyperlink" Target="https://shiresequestrian.com/pages/contact" TargetMode="External"/><Relationship Id="rId950" Type="http://schemas.openxmlformats.org/officeDocument/2006/relationships/hyperlink" Target="https://shiresequestrian.com/pages/contact" TargetMode="External"/><Relationship Id="rId1026" Type="http://schemas.openxmlformats.org/officeDocument/2006/relationships/hyperlink" Target="https://shiresequestrian.com/pages/contact" TargetMode="External"/><Relationship Id="rId1580" Type="http://schemas.openxmlformats.org/officeDocument/2006/relationships/hyperlink" Target="https://shiresequestrian.com/pages/contact" TargetMode="External"/><Relationship Id="rId1678" Type="http://schemas.openxmlformats.org/officeDocument/2006/relationships/hyperlink" Target="https://shiresequestrian.com/pages/contact" TargetMode="External"/><Relationship Id="rId382" Type="http://schemas.openxmlformats.org/officeDocument/2006/relationships/hyperlink" Target="https://shiresequestrian.com/pages/contact" TargetMode="External"/><Relationship Id="rId603" Type="http://schemas.openxmlformats.org/officeDocument/2006/relationships/hyperlink" Target="https://shiresequestrian.com/pages/contact" TargetMode="External"/><Relationship Id="rId687" Type="http://schemas.openxmlformats.org/officeDocument/2006/relationships/hyperlink" Target="https://shiresequestrian.com/pages/contact" TargetMode="External"/><Relationship Id="rId810" Type="http://schemas.openxmlformats.org/officeDocument/2006/relationships/hyperlink" Target="https://shiresequestrian.com/pages/contact" TargetMode="External"/><Relationship Id="rId908" Type="http://schemas.openxmlformats.org/officeDocument/2006/relationships/hyperlink" Target="https://shiresequestrian.com/pages/contact" TargetMode="External"/><Relationship Id="rId1233" Type="http://schemas.openxmlformats.org/officeDocument/2006/relationships/hyperlink" Target="https://shiresequestrian.com/pages/contact" TargetMode="External"/><Relationship Id="rId1440" Type="http://schemas.openxmlformats.org/officeDocument/2006/relationships/hyperlink" Target="https://shiresequestrian.com/pages/contact" TargetMode="External"/><Relationship Id="rId1538" Type="http://schemas.openxmlformats.org/officeDocument/2006/relationships/hyperlink" Target="https://shiresequestrian.com/pages/contact" TargetMode="External"/><Relationship Id="rId242" Type="http://schemas.openxmlformats.org/officeDocument/2006/relationships/hyperlink" Target="https://shiresequestrian.com/pages/contact" TargetMode="External"/><Relationship Id="rId894" Type="http://schemas.openxmlformats.org/officeDocument/2006/relationships/hyperlink" Target="https://shiresequestrian.com/pages/contact" TargetMode="External"/><Relationship Id="rId1177" Type="http://schemas.openxmlformats.org/officeDocument/2006/relationships/hyperlink" Target="https://shiresequestrian.com/pages/contact" TargetMode="External"/><Relationship Id="rId1300" Type="http://schemas.openxmlformats.org/officeDocument/2006/relationships/hyperlink" Target="https://shiresequestrian.com/pages/contact" TargetMode="External"/><Relationship Id="rId37" Type="http://schemas.openxmlformats.org/officeDocument/2006/relationships/hyperlink" Target="https://shiresequestrian.com/pages/contact" TargetMode="External"/><Relationship Id="rId102" Type="http://schemas.openxmlformats.org/officeDocument/2006/relationships/hyperlink" Target="https://shiresequestrian.com/pages/contact" TargetMode="External"/><Relationship Id="rId547" Type="http://schemas.openxmlformats.org/officeDocument/2006/relationships/hyperlink" Target="https://shiresequestrian.com/pages/contact" TargetMode="External"/><Relationship Id="rId754" Type="http://schemas.openxmlformats.org/officeDocument/2006/relationships/hyperlink" Target="https://shiresequestrian.com/pages/contact" TargetMode="External"/><Relationship Id="rId961" Type="http://schemas.openxmlformats.org/officeDocument/2006/relationships/hyperlink" Target="https://shiresequestrian.com/pages/contact" TargetMode="External"/><Relationship Id="rId1384" Type="http://schemas.openxmlformats.org/officeDocument/2006/relationships/hyperlink" Target="https://shiresequestrian.com/pages/contact" TargetMode="External"/><Relationship Id="rId1591" Type="http://schemas.openxmlformats.org/officeDocument/2006/relationships/hyperlink" Target="https://shiresequestrian.com/pages/contact" TargetMode="External"/><Relationship Id="rId1605" Type="http://schemas.openxmlformats.org/officeDocument/2006/relationships/hyperlink" Target="https://shiresequestrian.com/pages/contact" TargetMode="External"/><Relationship Id="rId1689" Type="http://schemas.openxmlformats.org/officeDocument/2006/relationships/hyperlink" Target="https://shiresequestrian.com/pages/contact" TargetMode="External"/><Relationship Id="rId90" Type="http://schemas.openxmlformats.org/officeDocument/2006/relationships/hyperlink" Target="https://shiresequestrian.com/pages/contact" TargetMode="External"/><Relationship Id="rId186" Type="http://schemas.openxmlformats.org/officeDocument/2006/relationships/hyperlink" Target="https://shiresequestrian.com/pages/contact" TargetMode="External"/><Relationship Id="rId393" Type="http://schemas.openxmlformats.org/officeDocument/2006/relationships/hyperlink" Target="https://shiresequestrian.com/pages/contact" TargetMode="External"/><Relationship Id="rId407" Type="http://schemas.openxmlformats.org/officeDocument/2006/relationships/hyperlink" Target="https://shiresequestrian.com/pages/contact" TargetMode="External"/><Relationship Id="rId614" Type="http://schemas.openxmlformats.org/officeDocument/2006/relationships/hyperlink" Target="https://shiresequestrian.com/pages/contact" TargetMode="External"/><Relationship Id="rId821" Type="http://schemas.openxmlformats.org/officeDocument/2006/relationships/hyperlink" Target="https://shiresequestrian.com/pages/contact" TargetMode="External"/><Relationship Id="rId1037" Type="http://schemas.openxmlformats.org/officeDocument/2006/relationships/hyperlink" Target="https://shiresequestrian.com/pages/contact" TargetMode="External"/><Relationship Id="rId1244" Type="http://schemas.openxmlformats.org/officeDocument/2006/relationships/hyperlink" Target="https://shiresequestrian.com/pages/contact" TargetMode="External"/><Relationship Id="rId1451" Type="http://schemas.openxmlformats.org/officeDocument/2006/relationships/hyperlink" Target="https://shiresequestrian.com/pages/contact" TargetMode="External"/><Relationship Id="rId253" Type="http://schemas.openxmlformats.org/officeDocument/2006/relationships/hyperlink" Target="https://shiresequestrian.com/pages/contact" TargetMode="External"/><Relationship Id="rId460" Type="http://schemas.openxmlformats.org/officeDocument/2006/relationships/hyperlink" Target="https://shiresequestrian.com/pages/contact" TargetMode="External"/><Relationship Id="rId698" Type="http://schemas.openxmlformats.org/officeDocument/2006/relationships/hyperlink" Target="https://shiresequestrian.com/pages/contact" TargetMode="External"/><Relationship Id="rId919" Type="http://schemas.openxmlformats.org/officeDocument/2006/relationships/hyperlink" Target="https://shiresequestrian.com/pages/contact" TargetMode="External"/><Relationship Id="rId1090" Type="http://schemas.openxmlformats.org/officeDocument/2006/relationships/hyperlink" Target="https://shiresequestrian.com/pages/contact" TargetMode="External"/><Relationship Id="rId1104" Type="http://schemas.openxmlformats.org/officeDocument/2006/relationships/hyperlink" Target="https://shiresequestrian.com/pages/contact" TargetMode="External"/><Relationship Id="rId1311" Type="http://schemas.openxmlformats.org/officeDocument/2006/relationships/hyperlink" Target="https://shiresequestrian.com/pages/contact" TargetMode="External"/><Relationship Id="rId1549" Type="http://schemas.openxmlformats.org/officeDocument/2006/relationships/hyperlink" Target="https://shiresequestrian.com/pages/contact" TargetMode="External"/><Relationship Id="rId48" Type="http://schemas.openxmlformats.org/officeDocument/2006/relationships/hyperlink" Target="https://shiresequestrian.com/pages/contact" TargetMode="External"/><Relationship Id="rId113" Type="http://schemas.openxmlformats.org/officeDocument/2006/relationships/hyperlink" Target="https://shiresequestrian.com/pages/contact" TargetMode="External"/><Relationship Id="rId320" Type="http://schemas.openxmlformats.org/officeDocument/2006/relationships/hyperlink" Target="https://shiresequestrian.com/pages/contact" TargetMode="External"/><Relationship Id="rId558" Type="http://schemas.openxmlformats.org/officeDocument/2006/relationships/hyperlink" Target="https://shiresequestrian.com/pages/contact" TargetMode="External"/><Relationship Id="rId765" Type="http://schemas.openxmlformats.org/officeDocument/2006/relationships/hyperlink" Target="https://shiresequestrian.com/pages/contact" TargetMode="External"/><Relationship Id="rId972" Type="http://schemas.openxmlformats.org/officeDocument/2006/relationships/hyperlink" Target="https://shiresequestrian.com/pages/contact" TargetMode="External"/><Relationship Id="rId1188" Type="http://schemas.openxmlformats.org/officeDocument/2006/relationships/hyperlink" Target="https://shiresequestrian.com/pages/contact" TargetMode="External"/><Relationship Id="rId1395" Type="http://schemas.openxmlformats.org/officeDocument/2006/relationships/hyperlink" Target="https://shiresequestrian.com/pages/contact" TargetMode="External"/><Relationship Id="rId1409" Type="http://schemas.openxmlformats.org/officeDocument/2006/relationships/hyperlink" Target="https://shiresequestrian.com/pages/contact" TargetMode="External"/><Relationship Id="rId1616" Type="http://schemas.openxmlformats.org/officeDocument/2006/relationships/hyperlink" Target="https://shiresequestrian.com/pages/contact" TargetMode="External"/><Relationship Id="rId197" Type="http://schemas.openxmlformats.org/officeDocument/2006/relationships/hyperlink" Target="https://shiresequestrian.com/pages/contact" TargetMode="External"/><Relationship Id="rId418" Type="http://schemas.openxmlformats.org/officeDocument/2006/relationships/hyperlink" Target="https://shiresequestrian.com/pages/contact" TargetMode="External"/><Relationship Id="rId625" Type="http://schemas.openxmlformats.org/officeDocument/2006/relationships/hyperlink" Target="https://shiresequestrian.com/pages/contact" TargetMode="External"/><Relationship Id="rId832" Type="http://schemas.openxmlformats.org/officeDocument/2006/relationships/hyperlink" Target="https://shiresequestrian.com/pages/contact" TargetMode="External"/><Relationship Id="rId1048" Type="http://schemas.openxmlformats.org/officeDocument/2006/relationships/hyperlink" Target="https://shiresequestrian.com/pages/contact" TargetMode="External"/><Relationship Id="rId1255" Type="http://schemas.openxmlformats.org/officeDocument/2006/relationships/hyperlink" Target="https://shiresequestrian.com/pages/contact" TargetMode="External"/><Relationship Id="rId1462" Type="http://schemas.openxmlformats.org/officeDocument/2006/relationships/hyperlink" Target="https://shiresequestrian.com/pages/contact" TargetMode="External"/><Relationship Id="rId264" Type="http://schemas.openxmlformats.org/officeDocument/2006/relationships/hyperlink" Target="https://shiresequestrian.com/pages/contact" TargetMode="External"/><Relationship Id="rId471" Type="http://schemas.openxmlformats.org/officeDocument/2006/relationships/hyperlink" Target="https://shiresequestrian.com/pages/contact" TargetMode="External"/><Relationship Id="rId1115" Type="http://schemas.openxmlformats.org/officeDocument/2006/relationships/hyperlink" Target="https://shiresequestrian.com/pages/contact" TargetMode="External"/><Relationship Id="rId1322" Type="http://schemas.openxmlformats.org/officeDocument/2006/relationships/hyperlink" Target="https://shiresequestrian.com/pages/contact" TargetMode="External"/><Relationship Id="rId59" Type="http://schemas.openxmlformats.org/officeDocument/2006/relationships/hyperlink" Target="https://shiresequestrian.com/pages/contact" TargetMode="External"/><Relationship Id="rId124" Type="http://schemas.openxmlformats.org/officeDocument/2006/relationships/hyperlink" Target="https://shiresequestrian.com/pages/contact" TargetMode="External"/><Relationship Id="rId569" Type="http://schemas.openxmlformats.org/officeDocument/2006/relationships/hyperlink" Target="https://shiresequestrian.com/pages/contact" TargetMode="External"/><Relationship Id="rId776" Type="http://schemas.openxmlformats.org/officeDocument/2006/relationships/hyperlink" Target="https://shiresequestrian.com/pages/contact" TargetMode="External"/><Relationship Id="rId983" Type="http://schemas.openxmlformats.org/officeDocument/2006/relationships/hyperlink" Target="https://shiresequestrian.com/pages/contact" TargetMode="External"/><Relationship Id="rId1199" Type="http://schemas.openxmlformats.org/officeDocument/2006/relationships/hyperlink" Target="https://shiresequestrian.com/pages/contact" TargetMode="External"/><Relationship Id="rId1627" Type="http://schemas.openxmlformats.org/officeDocument/2006/relationships/hyperlink" Target="https://shiresequestrian.com/pages/contact" TargetMode="External"/><Relationship Id="rId331" Type="http://schemas.openxmlformats.org/officeDocument/2006/relationships/hyperlink" Target="https://shiresequestrian.com/pages/contact" TargetMode="External"/><Relationship Id="rId429" Type="http://schemas.openxmlformats.org/officeDocument/2006/relationships/hyperlink" Target="https://shiresequestrian.com/pages/contact" TargetMode="External"/><Relationship Id="rId636" Type="http://schemas.openxmlformats.org/officeDocument/2006/relationships/hyperlink" Target="https://shiresequestrian.com/pages/contact" TargetMode="External"/><Relationship Id="rId1059" Type="http://schemas.openxmlformats.org/officeDocument/2006/relationships/hyperlink" Target="https://shiresequestrian.com/pages/contact" TargetMode="External"/><Relationship Id="rId1266" Type="http://schemas.openxmlformats.org/officeDocument/2006/relationships/hyperlink" Target="https://shiresequestrian.com/pages/contact" TargetMode="External"/><Relationship Id="rId1473" Type="http://schemas.openxmlformats.org/officeDocument/2006/relationships/hyperlink" Target="https://shiresequestrian.com/pages/contact" TargetMode="External"/><Relationship Id="rId843" Type="http://schemas.openxmlformats.org/officeDocument/2006/relationships/hyperlink" Target="https://shiresequestrian.com/pages/contact" TargetMode="External"/><Relationship Id="rId1126" Type="http://schemas.openxmlformats.org/officeDocument/2006/relationships/hyperlink" Target="https://shiresequestrian.com/pages/contact" TargetMode="External"/><Relationship Id="rId1680" Type="http://schemas.openxmlformats.org/officeDocument/2006/relationships/hyperlink" Target="https://shiresequestrian.com/pages/contact" TargetMode="External"/><Relationship Id="rId275" Type="http://schemas.openxmlformats.org/officeDocument/2006/relationships/hyperlink" Target="https://shiresequestrian.com/pages/contact" TargetMode="External"/><Relationship Id="rId482" Type="http://schemas.openxmlformats.org/officeDocument/2006/relationships/hyperlink" Target="https://shiresequestrian.com/pages/contact" TargetMode="External"/><Relationship Id="rId703" Type="http://schemas.openxmlformats.org/officeDocument/2006/relationships/hyperlink" Target="https://shiresequestrian.com/pages/contact" TargetMode="External"/><Relationship Id="rId910" Type="http://schemas.openxmlformats.org/officeDocument/2006/relationships/hyperlink" Target="https://shiresequestrian.com/pages/contact" TargetMode="External"/><Relationship Id="rId1333" Type="http://schemas.openxmlformats.org/officeDocument/2006/relationships/hyperlink" Target="https://shiresequestrian.com/pages/contact" TargetMode="External"/><Relationship Id="rId1540" Type="http://schemas.openxmlformats.org/officeDocument/2006/relationships/hyperlink" Target="https://shiresequestrian.com/pages/contact" TargetMode="External"/><Relationship Id="rId1638" Type="http://schemas.openxmlformats.org/officeDocument/2006/relationships/hyperlink" Target="https://shiresequestrian.com/pages/contact" TargetMode="External"/><Relationship Id="rId135" Type="http://schemas.openxmlformats.org/officeDocument/2006/relationships/hyperlink" Target="https://shiresequestrian.com/pages/contact" TargetMode="External"/><Relationship Id="rId342" Type="http://schemas.openxmlformats.org/officeDocument/2006/relationships/hyperlink" Target="https://shiresequestrian.com/pages/contact" TargetMode="External"/><Relationship Id="rId787" Type="http://schemas.openxmlformats.org/officeDocument/2006/relationships/hyperlink" Target="https://shiresequestrian.com/pages/contact" TargetMode="External"/><Relationship Id="rId994" Type="http://schemas.openxmlformats.org/officeDocument/2006/relationships/hyperlink" Target="https://shiresequestrian.com/pages/contact" TargetMode="External"/><Relationship Id="rId1400" Type="http://schemas.openxmlformats.org/officeDocument/2006/relationships/hyperlink" Target="https://shiresequestrian.com/pages/contact" TargetMode="External"/><Relationship Id="rId202" Type="http://schemas.openxmlformats.org/officeDocument/2006/relationships/hyperlink" Target="https://shiresequestrian.com/pages/contact" TargetMode="External"/><Relationship Id="rId647" Type="http://schemas.openxmlformats.org/officeDocument/2006/relationships/hyperlink" Target="https://shiresequestrian.com/pages/contact" TargetMode="External"/><Relationship Id="rId854" Type="http://schemas.openxmlformats.org/officeDocument/2006/relationships/hyperlink" Target="https://shiresequestrian.com/pages/contact" TargetMode="External"/><Relationship Id="rId1277" Type="http://schemas.openxmlformats.org/officeDocument/2006/relationships/hyperlink" Target="https://shiresequestrian.com/pages/contact" TargetMode="External"/><Relationship Id="rId1484" Type="http://schemas.openxmlformats.org/officeDocument/2006/relationships/hyperlink" Target="https://shiresequestrian.com/pages/contact" TargetMode="External"/><Relationship Id="rId1691" Type="http://schemas.openxmlformats.org/officeDocument/2006/relationships/hyperlink" Target="https://shiresequestrian.com/pages/contact" TargetMode="External"/><Relationship Id="rId286" Type="http://schemas.openxmlformats.org/officeDocument/2006/relationships/hyperlink" Target="https://shiresequestrian.com/pages/contact" TargetMode="External"/><Relationship Id="rId493" Type="http://schemas.openxmlformats.org/officeDocument/2006/relationships/hyperlink" Target="https://shiresequestrian.com/pages/contact" TargetMode="External"/><Relationship Id="rId507" Type="http://schemas.openxmlformats.org/officeDocument/2006/relationships/hyperlink" Target="https://shiresequestrian.com/pages/contact" TargetMode="External"/><Relationship Id="rId714" Type="http://schemas.openxmlformats.org/officeDocument/2006/relationships/hyperlink" Target="https://shiresequestrian.com/pages/contact" TargetMode="External"/><Relationship Id="rId921" Type="http://schemas.openxmlformats.org/officeDocument/2006/relationships/hyperlink" Target="https://shiresequestrian.com/pages/contact" TargetMode="External"/><Relationship Id="rId1137" Type="http://schemas.openxmlformats.org/officeDocument/2006/relationships/hyperlink" Target="https://shiresequestrian.com/pages/contact" TargetMode="External"/><Relationship Id="rId1344" Type="http://schemas.openxmlformats.org/officeDocument/2006/relationships/hyperlink" Target="https://shiresequestrian.com/pages/contact" TargetMode="External"/><Relationship Id="rId1551" Type="http://schemas.openxmlformats.org/officeDocument/2006/relationships/hyperlink" Target="https://shiresequestrian.com/pages/contact" TargetMode="External"/><Relationship Id="rId50" Type="http://schemas.openxmlformats.org/officeDocument/2006/relationships/hyperlink" Target="https://shiresequestrian.com/pages/contact" TargetMode="External"/><Relationship Id="rId146" Type="http://schemas.openxmlformats.org/officeDocument/2006/relationships/hyperlink" Target="https://shiresequestrian.com/pages/contact" TargetMode="External"/><Relationship Id="rId353" Type="http://schemas.openxmlformats.org/officeDocument/2006/relationships/hyperlink" Target="https://shiresequestrian.com/pages/contact" TargetMode="External"/><Relationship Id="rId560" Type="http://schemas.openxmlformats.org/officeDocument/2006/relationships/hyperlink" Target="https://shiresequestrian.com/pages/contact" TargetMode="External"/><Relationship Id="rId798" Type="http://schemas.openxmlformats.org/officeDocument/2006/relationships/hyperlink" Target="https://shiresequestrian.com/pages/contact" TargetMode="External"/><Relationship Id="rId1190" Type="http://schemas.openxmlformats.org/officeDocument/2006/relationships/hyperlink" Target="https://shiresequestrian.com/pages/contact" TargetMode="External"/><Relationship Id="rId1204" Type="http://schemas.openxmlformats.org/officeDocument/2006/relationships/hyperlink" Target="https://shiresequestrian.com/pages/contact" TargetMode="External"/><Relationship Id="rId1411" Type="http://schemas.openxmlformats.org/officeDocument/2006/relationships/hyperlink" Target="https://shiresequestrian.com/pages/contact" TargetMode="External"/><Relationship Id="rId1649" Type="http://schemas.openxmlformats.org/officeDocument/2006/relationships/hyperlink" Target="https://shiresequestrian.com/pages/contact" TargetMode="External"/><Relationship Id="rId213" Type="http://schemas.openxmlformats.org/officeDocument/2006/relationships/hyperlink" Target="https://shiresequestrian.com/pages/contact" TargetMode="External"/><Relationship Id="rId420" Type="http://schemas.openxmlformats.org/officeDocument/2006/relationships/hyperlink" Target="https://shiresequestrian.com/pages/contact" TargetMode="External"/><Relationship Id="rId658" Type="http://schemas.openxmlformats.org/officeDocument/2006/relationships/hyperlink" Target="https://shiresequestrian.com/pages/contact" TargetMode="External"/><Relationship Id="rId865" Type="http://schemas.openxmlformats.org/officeDocument/2006/relationships/hyperlink" Target="https://shiresequestrian.com/pages/contact" TargetMode="External"/><Relationship Id="rId1050" Type="http://schemas.openxmlformats.org/officeDocument/2006/relationships/hyperlink" Target="https://shiresequestrian.com/pages/contact" TargetMode="External"/><Relationship Id="rId1288" Type="http://schemas.openxmlformats.org/officeDocument/2006/relationships/hyperlink" Target="https://shiresequestrian.com/pages/contact" TargetMode="External"/><Relationship Id="rId1495" Type="http://schemas.openxmlformats.org/officeDocument/2006/relationships/hyperlink" Target="https://shiresequestrian.com/pages/contact" TargetMode="External"/><Relationship Id="rId1509" Type="http://schemas.openxmlformats.org/officeDocument/2006/relationships/hyperlink" Target="https://shiresequestrian.com/pages/contact" TargetMode="External"/><Relationship Id="rId297" Type="http://schemas.openxmlformats.org/officeDocument/2006/relationships/hyperlink" Target="https://shiresequestrian.com/pages/contact" TargetMode="External"/><Relationship Id="rId518" Type="http://schemas.openxmlformats.org/officeDocument/2006/relationships/hyperlink" Target="https://shiresequestrian.com/pages/contact" TargetMode="External"/><Relationship Id="rId725" Type="http://schemas.openxmlformats.org/officeDocument/2006/relationships/hyperlink" Target="https://shiresequestrian.com/pages/contact" TargetMode="External"/><Relationship Id="rId932" Type="http://schemas.openxmlformats.org/officeDocument/2006/relationships/hyperlink" Target="https://shiresequestrian.com/pages/contact" TargetMode="External"/><Relationship Id="rId1148" Type="http://schemas.openxmlformats.org/officeDocument/2006/relationships/hyperlink" Target="https://shiresequestrian.com/pages/contact" TargetMode="External"/><Relationship Id="rId1355" Type="http://schemas.openxmlformats.org/officeDocument/2006/relationships/hyperlink" Target="https://shiresequestrian.com/pages/contact" TargetMode="External"/><Relationship Id="rId1562" Type="http://schemas.openxmlformats.org/officeDocument/2006/relationships/hyperlink" Target="https://shiresequestrian.com/pages/contact" TargetMode="External"/><Relationship Id="rId157" Type="http://schemas.openxmlformats.org/officeDocument/2006/relationships/hyperlink" Target="https://shiresequestrian.com/pages/contact" TargetMode="External"/><Relationship Id="rId364" Type="http://schemas.openxmlformats.org/officeDocument/2006/relationships/hyperlink" Target="https://shiresequestrian.com/pages/contact" TargetMode="External"/><Relationship Id="rId1008" Type="http://schemas.openxmlformats.org/officeDocument/2006/relationships/hyperlink" Target="https://shiresequestrian.com/pages/contact" TargetMode="External"/><Relationship Id="rId1215" Type="http://schemas.openxmlformats.org/officeDocument/2006/relationships/hyperlink" Target="https://shiresequestrian.com/pages/contact" TargetMode="External"/><Relationship Id="rId1422" Type="http://schemas.openxmlformats.org/officeDocument/2006/relationships/hyperlink" Target="https://shiresequestrian.com/pages/contact" TargetMode="External"/><Relationship Id="rId61" Type="http://schemas.openxmlformats.org/officeDocument/2006/relationships/hyperlink" Target="https://shiresequestrian.com/pages/contact" TargetMode="External"/><Relationship Id="rId571" Type="http://schemas.openxmlformats.org/officeDocument/2006/relationships/hyperlink" Target="https://shiresequestrian.com/pages/contact" TargetMode="External"/><Relationship Id="rId669" Type="http://schemas.openxmlformats.org/officeDocument/2006/relationships/hyperlink" Target="https://shiresequestrian.com/pages/contact" TargetMode="External"/><Relationship Id="rId876" Type="http://schemas.openxmlformats.org/officeDocument/2006/relationships/hyperlink" Target="https://shiresequestrian.com/pages/contact" TargetMode="External"/><Relationship Id="rId1299" Type="http://schemas.openxmlformats.org/officeDocument/2006/relationships/hyperlink" Target="https://shiresequestrian.com/pages/contact" TargetMode="External"/><Relationship Id="rId19" Type="http://schemas.openxmlformats.org/officeDocument/2006/relationships/hyperlink" Target="https://shiresequestrian.com/pages/contact" TargetMode="External"/><Relationship Id="rId224" Type="http://schemas.openxmlformats.org/officeDocument/2006/relationships/hyperlink" Target="https://shiresequestrian.com/pages/contact" TargetMode="External"/><Relationship Id="rId431" Type="http://schemas.openxmlformats.org/officeDocument/2006/relationships/hyperlink" Target="https://shiresequestrian.com/pages/contact" TargetMode="External"/><Relationship Id="rId529" Type="http://schemas.openxmlformats.org/officeDocument/2006/relationships/hyperlink" Target="https://shiresequestrian.com/pages/contact" TargetMode="External"/><Relationship Id="rId736" Type="http://schemas.openxmlformats.org/officeDocument/2006/relationships/hyperlink" Target="https://shiresequestrian.com/pages/contact" TargetMode="External"/><Relationship Id="rId1061" Type="http://schemas.openxmlformats.org/officeDocument/2006/relationships/hyperlink" Target="https://shiresequestrian.com/pages/contact" TargetMode="External"/><Relationship Id="rId1159" Type="http://schemas.openxmlformats.org/officeDocument/2006/relationships/hyperlink" Target="https://shiresequestrian.com/pages/contact" TargetMode="External"/><Relationship Id="rId1366" Type="http://schemas.openxmlformats.org/officeDocument/2006/relationships/hyperlink" Target="https://shiresequestrian.com/pages/contact" TargetMode="External"/><Relationship Id="rId168" Type="http://schemas.openxmlformats.org/officeDocument/2006/relationships/hyperlink" Target="https://shiresequestrian.com/pages/contact" TargetMode="External"/><Relationship Id="rId943" Type="http://schemas.openxmlformats.org/officeDocument/2006/relationships/hyperlink" Target="https://shiresequestrian.com/pages/contact" TargetMode="External"/><Relationship Id="rId1019" Type="http://schemas.openxmlformats.org/officeDocument/2006/relationships/hyperlink" Target="https://shiresequestrian.com/pages/contact" TargetMode="External"/><Relationship Id="rId1573" Type="http://schemas.openxmlformats.org/officeDocument/2006/relationships/hyperlink" Target="https://shiresequestrian.com/pages/contact" TargetMode="External"/><Relationship Id="rId72" Type="http://schemas.openxmlformats.org/officeDocument/2006/relationships/hyperlink" Target="https://shiresequestrian.com/pages/contact" TargetMode="External"/><Relationship Id="rId375" Type="http://schemas.openxmlformats.org/officeDocument/2006/relationships/hyperlink" Target="https://shiresequestrian.com/pages/contact" TargetMode="External"/><Relationship Id="rId582" Type="http://schemas.openxmlformats.org/officeDocument/2006/relationships/hyperlink" Target="https://shiresequestrian.com/pages/contact" TargetMode="External"/><Relationship Id="rId803" Type="http://schemas.openxmlformats.org/officeDocument/2006/relationships/hyperlink" Target="https://shiresequestrian.com/pages/contact" TargetMode="External"/><Relationship Id="rId1226" Type="http://schemas.openxmlformats.org/officeDocument/2006/relationships/hyperlink" Target="https://shiresequestrian.com/pages/contact" TargetMode="External"/><Relationship Id="rId1433" Type="http://schemas.openxmlformats.org/officeDocument/2006/relationships/hyperlink" Target="https://shiresequestrian.com/pages/contact" TargetMode="External"/><Relationship Id="rId1640" Type="http://schemas.openxmlformats.org/officeDocument/2006/relationships/hyperlink" Target="https://shiresequestrian.com/pages/contact" TargetMode="External"/><Relationship Id="rId3" Type="http://schemas.openxmlformats.org/officeDocument/2006/relationships/hyperlink" Target="https://shiresequestrian.com/pages/contact" TargetMode="External"/><Relationship Id="rId235" Type="http://schemas.openxmlformats.org/officeDocument/2006/relationships/hyperlink" Target="https://shiresequestrian.com/pages/contact" TargetMode="External"/><Relationship Id="rId442" Type="http://schemas.openxmlformats.org/officeDocument/2006/relationships/hyperlink" Target="https://shiresequestrian.com/pages/contact" TargetMode="External"/><Relationship Id="rId887" Type="http://schemas.openxmlformats.org/officeDocument/2006/relationships/hyperlink" Target="https://shiresequestrian.com/pages/contact" TargetMode="External"/><Relationship Id="rId1072" Type="http://schemas.openxmlformats.org/officeDocument/2006/relationships/hyperlink" Target="https://shiresequestrian.com/pages/contact" TargetMode="External"/><Relationship Id="rId1500" Type="http://schemas.openxmlformats.org/officeDocument/2006/relationships/hyperlink" Target="https://shiresequestrian.com/pages/contact" TargetMode="External"/><Relationship Id="rId302" Type="http://schemas.openxmlformats.org/officeDocument/2006/relationships/hyperlink" Target="https://shiresequestrian.com/pages/contact" TargetMode="External"/><Relationship Id="rId747" Type="http://schemas.openxmlformats.org/officeDocument/2006/relationships/hyperlink" Target="https://shiresequestrian.com/pages/contact" TargetMode="External"/><Relationship Id="rId954" Type="http://schemas.openxmlformats.org/officeDocument/2006/relationships/hyperlink" Target="https://shiresequestrian.com/pages/contact" TargetMode="External"/><Relationship Id="rId1377" Type="http://schemas.openxmlformats.org/officeDocument/2006/relationships/hyperlink" Target="https://shiresequestrian.com/pages/contact" TargetMode="External"/><Relationship Id="rId1584" Type="http://schemas.openxmlformats.org/officeDocument/2006/relationships/hyperlink" Target="https://shiresequestrian.com/pages/contact" TargetMode="External"/><Relationship Id="rId83" Type="http://schemas.openxmlformats.org/officeDocument/2006/relationships/hyperlink" Target="https://shiresequestrian.com/pages/contact" TargetMode="External"/><Relationship Id="rId179" Type="http://schemas.openxmlformats.org/officeDocument/2006/relationships/hyperlink" Target="https://shiresequestrian.com/pages/contact" TargetMode="External"/><Relationship Id="rId386" Type="http://schemas.openxmlformats.org/officeDocument/2006/relationships/hyperlink" Target="https://shiresequestrian.com/pages/contact" TargetMode="External"/><Relationship Id="rId593" Type="http://schemas.openxmlformats.org/officeDocument/2006/relationships/hyperlink" Target="https://shiresequestrian.com/pages/contact" TargetMode="External"/><Relationship Id="rId607" Type="http://schemas.openxmlformats.org/officeDocument/2006/relationships/hyperlink" Target="https://shiresequestrian.com/pages/contact" TargetMode="External"/><Relationship Id="rId814" Type="http://schemas.openxmlformats.org/officeDocument/2006/relationships/hyperlink" Target="https://shiresequestrian.com/pages/contact" TargetMode="External"/><Relationship Id="rId1237" Type="http://schemas.openxmlformats.org/officeDocument/2006/relationships/hyperlink" Target="https://shiresequestrian.com/pages/contact" TargetMode="External"/><Relationship Id="rId1444" Type="http://schemas.openxmlformats.org/officeDocument/2006/relationships/hyperlink" Target="https://shiresequestrian.com/pages/contact" TargetMode="External"/><Relationship Id="rId1651" Type="http://schemas.openxmlformats.org/officeDocument/2006/relationships/hyperlink" Target="https://shiresequestrian.com/pages/contact" TargetMode="External"/><Relationship Id="rId246" Type="http://schemas.openxmlformats.org/officeDocument/2006/relationships/hyperlink" Target="https://shiresequestrian.com/pages/contact" TargetMode="External"/><Relationship Id="rId453" Type="http://schemas.openxmlformats.org/officeDocument/2006/relationships/hyperlink" Target="https://shiresequestrian.com/pages/contact" TargetMode="External"/><Relationship Id="rId660" Type="http://schemas.openxmlformats.org/officeDocument/2006/relationships/hyperlink" Target="https://shiresequestrian.com/pages/contact" TargetMode="External"/><Relationship Id="rId898" Type="http://schemas.openxmlformats.org/officeDocument/2006/relationships/hyperlink" Target="https://shiresequestrian.com/pages/contact" TargetMode="External"/><Relationship Id="rId1083" Type="http://schemas.openxmlformats.org/officeDocument/2006/relationships/hyperlink" Target="https://shiresequestrian.com/pages/contact" TargetMode="External"/><Relationship Id="rId1290" Type="http://schemas.openxmlformats.org/officeDocument/2006/relationships/hyperlink" Target="https://shiresequestrian.com/pages/contact" TargetMode="External"/><Relationship Id="rId1304" Type="http://schemas.openxmlformats.org/officeDocument/2006/relationships/hyperlink" Target="https://shiresequestrian.com/pages/contact" TargetMode="External"/><Relationship Id="rId1511" Type="http://schemas.openxmlformats.org/officeDocument/2006/relationships/hyperlink" Target="https://shiresequestrian.com/pages/contact" TargetMode="External"/><Relationship Id="rId106" Type="http://schemas.openxmlformats.org/officeDocument/2006/relationships/hyperlink" Target="https://shiresequestrian.com/pages/contact" TargetMode="External"/><Relationship Id="rId313" Type="http://schemas.openxmlformats.org/officeDocument/2006/relationships/hyperlink" Target="https://shiresequestrian.com/pages/contact" TargetMode="External"/><Relationship Id="rId758" Type="http://schemas.openxmlformats.org/officeDocument/2006/relationships/hyperlink" Target="https://shiresequestrian.com/pages/contact" TargetMode="External"/><Relationship Id="rId965" Type="http://schemas.openxmlformats.org/officeDocument/2006/relationships/hyperlink" Target="https://shiresequestrian.com/pages/contact" TargetMode="External"/><Relationship Id="rId1150" Type="http://schemas.openxmlformats.org/officeDocument/2006/relationships/hyperlink" Target="https://shiresequestrian.com/pages/contact" TargetMode="External"/><Relationship Id="rId1388" Type="http://schemas.openxmlformats.org/officeDocument/2006/relationships/hyperlink" Target="https://shiresequestrian.com/pages/contact" TargetMode="External"/><Relationship Id="rId1595" Type="http://schemas.openxmlformats.org/officeDocument/2006/relationships/hyperlink" Target="https://shiresequestrian.com/pages/contact" TargetMode="External"/><Relationship Id="rId1609" Type="http://schemas.openxmlformats.org/officeDocument/2006/relationships/hyperlink" Target="https://shiresequestrian.com/pages/contact" TargetMode="External"/><Relationship Id="rId10" Type="http://schemas.openxmlformats.org/officeDocument/2006/relationships/hyperlink" Target="https://shiresequestrian.com/pages/contact" TargetMode="External"/><Relationship Id="rId94" Type="http://schemas.openxmlformats.org/officeDocument/2006/relationships/hyperlink" Target="https://shiresequestrian.com/pages/contact" TargetMode="External"/><Relationship Id="rId397" Type="http://schemas.openxmlformats.org/officeDocument/2006/relationships/hyperlink" Target="https://shiresequestrian.com/pages/contact" TargetMode="External"/><Relationship Id="rId520" Type="http://schemas.openxmlformats.org/officeDocument/2006/relationships/hyperlink" Target="https://shiresequestrian.com/pages/contact" TargetMode="External"/><Relationship Id="rId618" Type="http://schemas.openxmlformats.org/officeDocument/2006/relationships/hyperlink" Target="https://shiresequestrian.com/pages/contact" TargetMode="External"/><Relationship Id="rId825" Type="http://schemas.openxmlformats.org/officeDocument/2006/relationships/hyperlink" Target="https://shiresequestrian.com/pages/contact" TargetMode="External"/><Relationship Id="rId1248" Type="http://schemas.openxmlformats.org/officeDocument/2006/relationships/hyperlink" Target="https://shiresequestrian.com/pages/contact" TargetMode="External"/><Relationship Id="rId1455" Type="http://schemas.openxmlformats.org/officeDocument/2006/relationships/hyperlink" Target="https://shiresequestrian.com/pages/contact" TargetMode="External"/><Relationship Id="rId1662" Type="http://schemas.openxmlformats.org/officeDocument/2006/relationships/hyperlink" Target="https://shiresequestrian.com/pages/contact" TargetMode="External"/><Relationship Id="rId257" Type="http://schemas.openxmlformats.org/officeDocument/2006/relationships/hyperlink" Target="https://shiresequestrian.com/pages/contact" TargetMode="External"/><Relationship Id="rId464" Type="http://schemas.openxmlformats.org/officeDocument/2006/relationships/hyperlink" Target="https://shiresequestrian.com/pages/contact" TargetMode="External"/><Relationship Id="rId1010" Type="http://schemas.openxmlformats.org/officeDocument/2006/relationships/hyperlink" Target="https://shiresequestrian.com/pages/contact" TargetMode="External"/><Relationship Id="rId1094" Type="http://schemas.openxmlformats.org/officeDocument/2006/relationships/hyperlink" Target="https://shiresequestrian.com/pages/contact" TargetMode="External"/><Relationship Id="rId1108" Type="http://schemas.openxmlformats.org/officeDocument/2006/relationships/hyperlink" Target="https://shiresequestrian.com/pages/contact" TargetMode="External"/><Relationship Id="rId1315" Type="http://schemas.openxmlformats.org/officeDocument/2006/relationships/hyperlink" Target="https://shiresequestrian.com/pages/contact" TargetMode="External"/><Relationship Id="rId117" Type="http://schemas.openxmlformats.org/officeDocument/2006/relationships/hyperlink" Target="https://shiresequestrian.com/pages/contact" TargetMode="External"/><Relationship Id="rId671" Type="http://schemas.openxmlformats.org/officeDocument/2006/relationships/hyperlink" Target="https://shiresequestrian.com/pages/contact" TargetMode="External"/><Relationship Id="rId769" Type="http://schemas.openxmlformats.org/officeDocument/2006/relationships/hyperlink" Target="https://shiresequestrian.com/pages/contact" TargetMode="External"/><Relationship Id="rId976" Type="http://schemas.openxmlformats.org/officeDocument/2006/relationships/hyperlink" Target="https://shiresequestrian.com/pages/contact" TargetMode="External"/><Relationship Id="rId1399" Type="http://schemas.openxmlformats.org/officeDocument/2006/relationships/hyperlink" Target="https://shiresequestrian.com/pages/contact" TargetMode="External"/><Relationship Id="rId324" Type="http://schemas.openxmlformats.org/officeDocument/2006/relationships/hyperlink" Target="https://shiresequestrian.com/pages/contact" TargetMode="External"/><Relationship Id="rId531" Type="http://schemas.openxmlformats.org/officeDocument/2006/relationships/hyperlink" Target="https://shiresequestrian.com/pages/contact" TargetMode="External"/><Relationship Id="rId629" Type="http://schemas.openxmlformats.org/officeDocument/2006/relationships/hyperlink" Target="https://shiresequestrian.com/pages/contact" TargetMode="External"/><Relationship Id="rId1161" Type="http://schemas.openxmlformats.org/officeDocument/2006/relationships/hyperlink" Target="https://shiresequestrian.com/pages/contact" TargetMode="External"/><Relationship Id="rId1259" Type="http://schemas.openxmlformats.org/officeDocument/2006/relationships/hyperlink" Target="https://shiresequestrian.com/pages/contact" TargetMode="External"/><Relationship Id="rId1466" Type="http://schemas.openxmlformats.org/officeDocument/2006/relationships/hyperlink" Target="https://shiresequestrian.com/pages/contact" TargetMode="External"/><Relationship Id="rId836" Type="http://schemas.openxmlformats.org/officeDocument/2006/relationships/hyperlink" Target="https://shiresequestrian.com/pages/contact" TargetMode="External"/><Relationship Id="rId1021" Type="http://schemas.openxmlformats.org/officeDocument/2006/relationships/hyperlink" Target="https://shiresequestrian.com/pages/contact" TargetMode="External"/><Relationship Id="rId1119" Type="http://schemas.openxmlformats.org/officeDocument/2006/relationships/hyperlink" Target="https://shiresequestrian.com/pages/contact" TargetMode="External"/><Relationship Id="rId1673" Type="http://schemas.openxmlformats.org/officeDocument/2006/relationships/hyperlink" Target="https://shiresequestrian.com/pages/contact" TargetMode="External"/><Relationship Id="rId903" Type="http://schemas.openxmlformats.org/officeDocument/2006/relationships/hyperlink" Target="https://shiresequestrian.com/pages/contact" TargetMode="External"/><Relationship Id="rId1326" Type="http://schemas.openxmlformats.org/officeDocument/2006/relationships/hyperlink" Target="https://shiresequestrian.com/pages/contact" TargetMode="External"/><Relationship Id="rId1533" Type="http://schemas.openxmlformats.org/officeDocument/2006/relationships/hyperlink" Target="https://shiresequestrian.com/pages/contact" TargetMode="External"/><Relationship Id="rId32" Type="http://schemas.openxmlformats.org/officeDocument/2006/relationships/hyperlink" Target="https://shiresequestrian.com/pages/contact" TargetMode="External"/><Relationship Id="rId1600" Type="http://schemas.openxmlformats.org/officeDocument/2006/relationships/hyperlink" Target="https://shiresequestrian.com/pages/contact" TargetMode="External"/><Relationship Id="rId181" Type="http://schemas.openxmlformats.org/officeDocument/2006/relationships/hyperlink" Target="https://shiresequestrian.com/pages/contact" TargetMode="External"/><Relationship Id="rId279" Type="http://schemas.openxmlformats.org/officeDocument/2006/relationships/hyperlink" Target="https://shiresequestrian.com/pages/contact" TargetMode="External"/><Relationship Id="rId486" Type="http://schemas.openxmlformats.org/officeDocument/2006/relationships/hyperlink" Target="https://shiresequestrian.com/pages/contact" TargetMode="External"/><Relationship Id="rId693" Type="http://schemas.openxmlformats.org/officeDocument/2006/relationships/hyperlink" Target="https://shiresequestrian.com/pages/contact" TargetMode="External"/><Relationship Id="rId139" Type="http://schemas.openxmlformats.org/officeDocument/2006/relationships/hyperlink" Target="https://shiresequestrian.com/pages/contact" TargetMode="External"/><Relationship Id="rId346" Type="http://schemas.openxmlformats.org/officeDocument/2006/relationships/hyperlink" Target="https://shiresequestrian.com/pages/contact" TargetMode="External"/><Relationship Id="rId553" Type="http://schemas.openxmlformats.org/officeDocument/2006/relationships/hyperlink" Target="https://shiresequestrian.com/pages/contact" TargetMode="External"/><Relationship Id="rId760" Type="http://schemas.openxmlformats.org/officeDocument/2006/relationships/hyperlink" Target="https://shiresequestrian.com/pages/contact" TargetMode="External"/><Relationship Id="rId998" Type="http://schemas.openxmlformats.org/officeDocument/2006/relationships/hyperlink" Target="https://shiresequestrian.com/pages/contact" TargetMode="External"/><Relationship Id="rId1183" Type="http://schemas.openxmlformats.org/officeDocument/2006/relationships/hyperlink" Target="https://shiresequestrian.com/pages/contact" TargetMode="External"/><Relationship Id="rId1390" Type="http://schemas.openxmlformats.org/officeDocument/2006/relationships/hyperlink" Target="https://shiresequestrian.com/pages/contact" TargetMode="External"/><Relationship Id="rId206" Type="http://schemas.openxmlformats.org/officeDocument/2006/relationships/hyperlink" Target="https://shiresequestrian.com/pages/contact" TargetMode="External"/><Relationship Id="rId413" Type="http://schemas.openxmlformats.org/officeDocument/2006/relationships/hyperlink" Target="https://shiresequestrian.com/pages/contact" TargetMode="External"/><Relationship Id="rId858" Type="http://schemas.openxmlformats.org/officeDocument/2006/relationships/hyperlink" Target="https://shiresequestrian.com/pages/contact" TargetMode="External"/><Relationship Id="rId1043" Type="http://schemas.openxmlformats.org/officeDocument/2006/relationships/hyperlink" Target="https://shiresequestrian.com/pages/contact" TargetMode="External"/><Relationship Id="rId1488" Type="http://schemas.openxmlformats.org/officeDocument/2006/relationships/hyperlink" Target="https://shiresequestrian.com/pages/contact" TargetMode="External"/><Relationship Id="rId620" Type="http://schemas.openxmlformats.org/officeDocument/2006/relationships/hyperlink" Target="https://shiresequestrian.com/pages/contact" TargetMode="External"/><Relationship Id="rId718" Type="http://schemas.openxmlformats.org/officeDocument/2006/relationships/hyperlink" Target="https://shiresequestrian.com/pages/contact" TargetMode="External"/><Relationship Id="rId925" Type="http://schemas.openxmlformats.org/officeDocument/2006/relationships/hyperlink" Target="https://shiresequestrian.com/pages/contact" TargetMode="External"/><Relationship Id="rId1250" Type="http://schemas.openxmlformats.org/officeDocument/2006/relationships/hyperlink" Target="https://shiresequestrian.com/pages/contact" TargetMode="External"/><Relationship Id="rId1348" Type="http://schemas.openxmlformats.org/officeDocument/2006/relationships/hyperlink" Target="https://shiresequestrian.com/pages/contact" TargetMode="External"/><Relationship Id="rId1555" Type="http://schemas.openxmlformats.org/officeDocument/2006/relationships/hyperlink" Target="https://shiresequestrian.com/pages/contact" TargetMode="External"/><Relationship Id="rId1110" Type="http://schemas.openxmlformats.org/officeDocument/2006/relationships/hyperlink" Target="https://shiresequestrian.com/pages/contact" TargetMode="External"/><Relationship Id="rId1208" Type="http://schemas.openxmlformats.org/officeDocument/2006/relationships/hyperlink" Target="https://shiresequestrian.com/pages/contact" TargetMode="External"/><Relationship Id="rId1415" Type="http://schemas.openxmlformats.org/officeDocument/2006/relationships/hyperlink" Target="https://shiresequestrian.com/pages/contact" TargetMode="External"/><Relationship Id="rId54" Type="http://schemas.openxmlformats.org/officeDocument/2006/relationships/hyperlink" Target="https://shiresequestrian.com/pages/contact" TargetMode="External"/><Relationship Id="rId1622" Type="http://schemas.openxmlformats.org/officeDocument/2006/relationships/hyperlink" Target="https://shiresequestrian.com/pages/contact" TargetMode="External"/><Relationship Id="rId270" Type="http://schemas.openxmlformats.org/officeDocument/2006/relationships/hyperlink" Target="https://shiresequestrian.com/pages/contact" TargetMode="External"/><Relationship Id="rId130" Type="http://schemas.openxmlformats.org/officeDocument/2006/relationships/hyperlink" Target="https://shiresequestrian.com/pages/contact" TargetMode="External"/><Relationship Id="rId368" Type="http://schemas.openxmlformats.org/officeDocument/2006/relationships/hyperlink" Target="https://shiresequestrian.com/pages/contact" TargetMode="External"/><Relationship Id="rId575" Type="http://schemas.openxmlformats.org/officeDocument/2006/relationships/hyperlink" Target="https://shiresequestrian.com/pages/contact" TargetMode="External"/><Relationship Id="rId782" Type="http://schemas.openxmlformats.org/officeDocument/2006/relationships/hyperlink" Target="https://shiresequestrian.com/pages/contact" TargetMode="External"/><Relationship Id="rId228" Type="http://schemas.openxmlformats.org/officeDocument/2006/relationships/hyperlink" Target="https://shiresequestrian.com/pages/contact" TargetMode="External"/><Relationship Id="rId435" Type="http://schemas.openxmlformats.org/officeDocument/2006/relationships/hyperlink" Target="https://shiresequestrian.com/pages/contact" TargetMode="External"/><Relationship Id="rId642" Type="http://schemas.openxmlformats.org/officeDocument/2006/relationships/hyperlink" Target="https://shiresequestrian.com/pages/contact" TargetMode="External"/><Relationship Id="rId1065" Type="http://schemas.openxmlformats.org/officeDocument/2006/relationships/hyperlink" Target="https://shiresequestrian.com/pages/contact" TargetMode="External"/><Relationship Id="rId1272" Type="http://schemas.openxmlformats.org/officeDocument/2006/relationships/hyperlink" Target="https://shiresequestrian.com/pages/contact" TargetMode="External"/><Relationship Id="rId502" Type="http://schemas.openxmlformats.org/officeDocument/2006/relationships/hyperlink" Target="https://shiresequestrian.com/pages/contact" TargetMode="External"/><Relationship Id="rId947" Type="http://schemas.openxmlformats.org/officeDocument/2006/relationships/hyperlink" Target="https://shiresequestrian.com/pages/contact" TargetMode="External"/><Relationship Id="rId1132" Type="http://schemas.openxmlformats.org/officeDocument/2006/relationships/hyperlink" Target="https://shiresequestrian.com/pages/contact" TargetMode="External"/><Relationship Id="rId1577" Type="http://schemas.openxmlformats.org/officeDocument/2006/relationships/hyperlink" Target="https://shiresequestrian.com/pages/contact" TargetMode="External"/><Relationship Id="rId76" Type="http://schemas.openxmlformats.org/officeDocument/2006/relationships/hyperlink" Target="https://shiresequestrian.com/pages/contact" TargetMode="External"/><Relationship Id="rId807" Type="http://schemas.openxmlformats.org/officeDocument/2006/relationships/hyperlink" Target="https://shiresequestrian.com/pages/contact" TargetMode="External"/><Relationship Id="rId1437" Type="http://schemas.openxmlformats.org/officeDocument/2006/relationships/hyperlink" Target="https://shiresequestrian.com/pages/contact" TargetMode="External"/><Relationship Id="rId1644" Type="http://schemas.openxmlformats.org/officeDocument/2006/relationships/hyperlink" Target="https://shiresequestrian.com/pages/contact" TargetMode="External"/><Relationship Id="rId1504" Type="http://schemas.openxmlformats.org/officeDocument/2006/relationships/hyperlink" Target="https://shiresequestrian.com/pages/contact" TargetMode="External"/><Relationship Id="rId292" Type="http://schemas.openxmlformats.org/officeDocument/2006/relationships/hyperlink" Target="https://shiresequestrian.com/pages/contact" TargetMode="External"/><Relationship Id="rId597" Type="http://schemas.openxmlformats.org/officeDocument/2006/relationships/hyperlink" Target="https://shiresequestrian.com/pages/contact" TargetMode="External"/><Relationship Id="rId152" Type="http://schemas.openxmlformats.org/officeDocument/2006/relationships/hyperlink" Target="https://shiresequestrian.com/pages/contact" TargetMode="External"/><Relationship Id="rId457" Type="http://schemas.openxmlformats.org/officeDocument/2006/relationships/hyperlink" Target="https://shiresequestrian.com/pages/contact" TargetMode="External"/><Relationship Id="rId1087" Type="http://schemas.openxmlformats.org/officeDocument/2006/relationships/hyperlink" Target="https://shiresequestrian.com/pages/contact" TargetMode="External"/><Relationship Id="rId1294" Type="http://schemas.openxmlformats.org/officeDocument/2006/relationships/hyperlink" Target="https://shiresequestrian.com/pages/contact" TargetMode="External"/><Relationship Id="rId664" Type="http://schemas.openxmlformats.org/officeDocument/2006/relationships/hyperlink" Target="https://shiresequestrian.com/pages/contact" TargetMode="External"/><Relationship Id="rId871" Type="http://schemas.openxmlformats.org/officeDocument/2006/relationships/hyperlink" Target="https://shiresequestrian.com/pages/contact" TargetMode="External"/><Relationship Id="rId969" Type="http://schemas.openxmlformats.org/officeDocument/2006/relationships/hyperlink" Target="https://shiresequestrian.com/pages/contact" TargetMode="External"/><Relationship Id="rId1599" Type="http://schemas.openxmlformats.org/officeDocument/2006/relationships/hyperlink" Target="https://shiresequestrian.com/pages/contact" TargetMode="External"/><Relationship Id="rId317" Type="http://schemas.openxmlformats.org/officeDocument/2006/relationships/hyperlink" Target="https://shiresequestrian.com/pages/contact" TargetMode="External"/><Relationship Id="rId524" Type="http://schemas.openxmlformats.org/officeDocument/2006/relationships/hyperlink" Target="https://shiresequestrian.com/pages/contact" TargetMode="External"/><Relationship Id="rId731" Type="http://schemas.openxmlformats.org/officeDocument/2006/relationships/hyperlink" Target="https://shiresequestrian.com/pages/contact" TargetMode="External"/><Relationship Id="rId1154" Type="http://schemas.openxmlformats.org/officeDocument/2006/relationships/hyperlink" Target="https://shiresequestrian.com/pages/contact" TargetMode="External"/><Relationship Id="rId1361" Type="http://schemas.openxmlformats.org/officeDocument/2006/relationships/hyperlink" Target="https://shiresequestrian.com/pages/contact" TargetMode="External"/><Relationship Id="rId1459" Type="http://schemas.openxmlformats.org/officeDocument/2006/relationships/hyperlink" Target="https://shiresequestrian.com/pages/contact" TargetMode="External"/><Relationship Id="rId98" Type="http://schemas.openxmlformats.org/officeDocument/2006/relationships/hyperlink" Target="https://shiresequestrian.com/pages/contact" TargetMode="External"/><Relationship Id="rId829" Type="http://schemas.openxmlformats.org/officeDocument/2006/relationships/hyperlink" Target="https://shiresequestrian.com/pages/contact" TargetMode="External"/><Relationship Id="rId1014" Type="http://schemas.openxmlformats.org/officeDocument/2006/relationships/hyperlink" Target="https://shiresequestrian.com/pages/contact" TargetMode="External"/><Relationship Id="rId1221" Type="http://schemas.openxmlformats.org/officeDocument/2006/relationships/hyperlink" Target="https://shiresequestrian.com/pages/contact" TargetMode="External"/><Relationship Id="rId1666" Type="http://schemas.openxmlformats.org/officeDocument/2006/relationships/hyperlink" Target="https://shiresequestrian.com/pages/contact" TargetMode="External"/><Relationship Id="rId1319" Type="http://schemas.openxmlformats.org/officeDocument/2006/relationships/hyperlink" Target="https://shiresequestrian.com/pages/contact" TargetMode="External"/><Relationship Id="rId1526" Type="http://schemas.openxmlformats.org/officeDocument/2006/relationships/hyperlink" Target="https://shiresequestrian.com/pages/contact" TargetMode="External"/><Relationship Id="rId25" Type="http://schemas.openxmlformats.org/officeDocument/2006/relationships/hyperlink" Target="https://shiresequestrian.com/pages/contact" TargetMode="External"/><Relationship Id="rId174" Type="http://schemas.openxmlformats.org/officeDocument/2006/relationships/hyperlink" Target="https://shiresequestrian.com/pages/contact" TargetMode="External"/><Relationship Id="rId381" Type="http://schemas.openxmlformats.org/officeDocument/2006/relationships/hyperlink" Target="https://shiresequestrian.com/pages/contact" TargetMode="External"/><Relationship Id="rId241" Type="http://schemas.openxmlformats.org/officeDocument/2006/relationships/hyperlink" Target="https://shiresequestrian.com/pages/contact" TargetMode="External"/><Relationship Id="rId479" Type="http://schemas.openxmlformats.org/officeDocument/2006/relationships/hyperlink" Target="https://shiresequestrian.com/pages/contact" TargetMode="External"/><Relationship Id="rId686" Type="http://schemas.openxmlformats.org/officeDocument/2006/relationships/hyperlink" Target="https://shiresequestrian.com/pages/contact" TargetMode="External"/><Relationship Id="rId893" Type="http://schemas.openxmlformats.org/officeDocument/2006/relationships/hyperlink" Target="https://shiresequestrian.com/pages/contact" TargetMode="External"/><Relationship Id="rId339" Type="http://schemas.openxmlformats.org/officeDocument/2006/relationships/hyperlink" Target="https://shiresequestrian.com/pages/contact" TargetMode="External"/><Relationship Id="rId546" Type="http://schemas.openxmlformats.org/officeDocument/2006/relationships/hyperlink" Target="https://shiresequestrian.com/pages/contact" TargetMode="External"/><Relationship Id="rId753" Type="http://schemas.openxmlformats.org/officeDocument/2006/relationships/hyperlink" Target="https://shiresequestrian.com/pages/contact" TargetMode="External"/><Relationship Id="rId1176" Type="http://schemas.openxmlformats.org/officeDocument/2006/relationships/hyperlink" Target="https://shiresequestrian.com/pages/contact" TargetMode="External"/><Relationship Id="rId1383" Type="http://schemas.openxmlformats.org/officeDocument/2006/relationships/hyperlink" Target="https://shiresequestrian.com/pages/contact" TargetMode="External"/><Relationship Id="rId101" Type="http://schemas.openxmlformats.org/officeDocument/2006/relationships/hyperlink" Target="https://shiresequestrian.com/pages/contact" TargetMode="External"/><Relationship Id="rId406" Type="http://schemas.openxmlformats.org/officeDocument/2006/relationships/hyperlink" Target="https://shiresequestrian.com/pages/contact" TargetMode="External"/><Relationship Id="rId960" Type="http://schemas.openxmlformats.org/officeDocument/2006/relationships/hyperlink" Target="https://shiresequestrian.com/pages/contact" TargetMode="External"/><Relationship Id="rId1036" Type="http://schemas.openxmlformats.org/officeDocument/2006/relationships/hyperlink" Target="https://shiresequestrian.com/pages/contact" TargetMode="External"/><Relationship Id="rId1243" Type="http://schemas.openxmlformats.org/officeDocument/2006/relationships/hyperlink" Target="https://shiresequestrian.com/pages/contact" TargetMode="External"/><Relationship Id="rId1590" Type="http://schemas.openxmlformats.org/officeDocument/2006/relationships/hyperlink" Target="https://shiresequestrian.com/pages/contact" TargetMode="External"/><Relationship Id="rId1688" Type="http://schemas.openxmlformats.org/officeDocument/2006/relationships/hyperlink" Target="https://shiresequestrian.com/pages/contact" TargetMode="External"/><Relationship Id="rId613" Type="http://schemas.openxmlformats.org/officeDocument/2006/relationships/hyperlink" Target="https://shiresequestrian.com/pages/contact" TargetMode="External"/><Relationship Id="rId820" Type="http://schemas.openxmlformats.org/officeDocument/2006/relationships/hyperlink" Target="https://shiresequestrian.com/pages/contact" TargetMode="External"/><Relationship Id="rId918" Type="http://schemas.openxmlformats.org/officeDocument/2006/relationships/hyperlink" Target="https://shiresequestrian.com/pages/contact" TargetMode="External"/><Relationship Id="rId1450" Type="http://schemas.openxmlformats.org/officeDocument/2006/relationships/hyperlink" Target="https://shiresequestrian.com/pages/contact" TargetMode="External"/><Relationship Id="rId1548" Type="http://schemas.openxmlformats.org/officeDocument/2006/relationships/hyperlink" Target="https://shiresequestrian.com/pages/contact" TargetMode="External"/><Relationship Id="rId1103" Type="http://schemas.openxmlformats.org/officeDocument/2006/relationships/hyperlink" Target="https://shiresequestrian.com/pages/contact" TargetMode="External"/><Relationship Id="rId1310" Type="http://schemas.openxmlformats.org/officeDocument/2006/relationships/hyperlink" Target="https://shiresequestrian.com/pages/contact" TargetMode="External"/><Relationship Id="rId1408" Type="http://schemas.openxmlformats.org/officeDocument/2006/relationships/hyperlink" Target="https://shiresequestrian.com/pages/contact" TargetMode="External"/><Relationship Id="rId47" Type="http://schemas.openxmlformats.org/officeDocument/2006/relationships/hyperlink" Target="https://shiresequestrian.com/pages/contact" TargetMode="External"/><Relationship Id="rId1615" Type="http://schemas.openxmlformats.org/officeDocument/2006/relationships/hyperlink" Target="https://shiresequestrian.com/pages/contact" TargetMode="External"/><Relationship Id="rId196" Type="http://schemas.openxmlformats.org/officeDocument/2006/relationships/hyperlink" Target="https://shiresequestrian.com/pages/contact" TargetMode="External"/><Relationship Id="rId263" Type="http://schemas.openxmlformats.org/officeDocument/2006/relationships/hyperlink" Target="https://shiresequestrian.com/pages/contact" TargetMode="External"/><Relationship Id="rId470" Type="http://schemas.openxmlformats.org/officeDocument/2006/relationships/hyperlink" Target="https://shiresequestrian.com/pages/contact" TargetMode="External"/><Relationship Id="rId123" Type="http://schemas.openxmlformats.org/officeDocument/2006/relationships/hyperlink" Target="https://shiresequestrian.com/pages/contact" TargetMode="External"/><Relationship Id="rId330" Type="http://schemas.openxmlformats.org/officeDocument/2006/relationships/hyperlink" Target="https://shiresequestrian.com/pages/contact" TargetMode="External"/><Relationship Id="rId568" Type="http://schemas.openxmlformats.org/officeDocument/2006/relationships/hyperlink" Target="https://shiresequestrian.com/pages/contact" TargetMode="External"/><Relationship Id="rId775" Type="http://schemas.openxmlformats.org/officeDocument/2006/relationships/hyperlink" Target="https://shiresequestrian.com/pages/contact" TargetMode="External"/><Relationship Id="rId982" Type="http://schemas.openxmlformats.org/officeDocument/2006/relationships/hyperlink" Target="https://shiresequestrian.com/pages/contact" TargetMode="External"/><Relationship Id="rId1198" Type="http://schemas.openxmlformats.org/officeDocument/2006/relationships/hyperlink" Target="https://shiresequestrian.com/pages/contact" TargetMode="External"/><Relationship Id="rId428" Type="http://schemas.openxmlformats.org/officeDocument/2006/relationships/hyperlink" Target="https://shiresequestrian.com/pages/contact" TargetMode="External"/><Relationship Id="rId635" Type="http://schemas.openxmlformats.org/officeDocument/2006/relationships/hyperlink" Target="https://shiresequestrian.com/pages/contact" TargetMode="External"/><Relationship Id="rId842" Type="http://schemas.openxmlformats.org/officeDocument/2006/relationships/hyperlink" Target="https://shiresequestrian.com/pages/contact" TargetMode="External"/><Relationship Id="rId1058" Type="http://schemas.openxmlformats.org/officeDocument/2006/relationships/hyperlink" Target="https://shiresequestrian.com/pages/contact" TargetMode="External"/><Relationship Id="rId1265" Type="http://schemas.openxmlformats.org/officeDocument/2006/relationships/hyperlink" Target="https://shiresequestrian.com/pages/contact" TargetMode="External"/><Relationship Id="rId1472" Type="http://schemas.openxmlformats.org/officeDocument/2006/relationships/hyperlink" Target="https://shiresequestrian.com/pages/contact" TargetMode="External"/><Relationship Id="rId702" Type="http://schemas.openxmlformats.org/officeDocument/2006/relationships/hyperlink" Target="https://shiresequestrian.com/pages/contact" TargetMode="External"/><Relationship Id="rId1125" Type="http://schemas.openxmlformats.org/officeDocument/2006/relationships/hyperlink" Target="https://shiresequestrian.com/pages/contact" TargetMode="External"/><Relationship Id="rId1332" Type="http://schemas.openxmlformats.org/officeDocument/2006/relationships/hyperlink" Target="https://shiresequestrian.com/pages/contact" TargetMode="External"/><Relationship Id="rId69" Type="http://schemas.openxmlformats.org/officeDocument/2006/relationships/hyperlink" Target="https://shiresequestrian.com/pages/contact" TargetMode="External"/><Relationship Id="rId1637" Type="http://schemas.openxmlformats.org/officeDocument/2006/relationships/hyperlink" Target="https://shiresequestrian.com/pages/contact" TargetMode="External"/><Relationship Id="rId285" Type="http://schemas.openxmlformats.org/officeDocument/2006/relationships/hyperlink" Target="https://shiresequestrian.com/pages/contact" TargetMode="External"/><Relationship Id="rId492" Type="http://schemas.openxmlformats.org/officeDocument/2006/relationships/hyperlink" Target="https://shiresequestrian.com/pages/contact" TargetMode="External"/><Relationship Id="rId797" Type="http://schemas.openxmlformats.org/officeDocument/2006/relationships/hyperlink" Target="https://shiresequestrian.com/pages/contact" TargetMode="External"/><Relationship Id="rId145" Type="http://schemas.openxmlformats.org/officeDocument/2006/relationships/hyperlink" Target="https://shiresequestrian.com/pages/contact" TargetMode="External"/><Relationship Id="rId352" Type="http://schemas.openxmlformats.org/officeDocument/2006/relationships/hyperlink" Target="https://shiresequestrian.com/pages/contact" TargetMode="External"/><Relationship Id="rId1287" Type="http://schemas.openxmlformats.org/officeDocument/2006/relationships/hyperlink" Target="https://shiresequestrian.com/pages/contact" TargetMode="External"/><Relationship Id="rId212" Type="http://schemas.openxmlformats.org/officeDocument/2006/relationships/hyperlink" Target="https://shiresequestrian.com/pages/contact" TargetMode="External"/><Relationship Id="rId657" Type="http://schemas.openxmlformats.org/officeDocument/2006/relationships/hyperlink" Target="https://shiresequestrian.com/pages/contact" TargetMode="External"/><Relationship Id="rId864" Type="http://schemas.openxmlformats.org/officeDocument/2006/relationships/hyperlink" Target="https://shiresequestrian.com/pages/contact" TargetMode="External"/><Relationship Id="rId1494" Type="http://schemas.openxmlformats.org/officeDocument/2006/relationships/hyperlink" Target="https://shiresequestrian.com/pages/contact" TargetMode="External"/><Relationship Id="rId517" Type="http://schemas.openxmlformats.org/officeDocument/2006/relationships/hyperlink" Target="https://shiresequestrian.com/pages/contact" TargetMode="External"/><Relationship Id="rId724" Type="http://schemas.openxmlformats.org/officeDocument/2006/relationships/hyperlink" Target="https://shiresequestrian.com/pages/contact" TargetMode="External"/><Relationship Id="rId931" Type="http://schemas.openxmlformats.org/officeDocument/2006/relationships/hyperlink" Target="https://shiresequestrian.com/pages/contact" TargetMode="External"/><Relationship Id="rId1147" Type="http://schemas.openxmlformats.org/officeDocument/2006/relationships/hyperlink" Target="https://shiresequestrian.com/pages/contact" TargetMode="External"/><Relationship Id="rId1354" Type="http://schemas.openxmlformats.org/officeDocument/2006/relationships/hyperlink" Target="https://shiresequestrian.com/pages/contact" TargetMode="External"/><Relationship Id="rId1561" Type="http://schemas.openxmlformats.org/officeDocument/2006/relationships/hyperlink" Target="https://shiresequestrian.com/pages/contact" TargetMode="External"/><Relationship Id="rId60" Type="http://schemas.openxmlformats.org/officeDocument/2006/relationships/hyperlink" Target="https://shiresequestrian.com/pages/contact" TargetMode="External"/><Relationship Id="rId1007" Type="http://schemas.openxmlformats.org/officeDocument/2006/relationships/hyperlink" Target="https://shiresequestrian.com/pages/contact" TargetMode="External"/><Relationship Id="rId1214" Type="http://schemas.openxmlformats.org/officeDocument/2006/relationships/hyperlink" Target="https://shiresequestrian.com/pages/contact" TargetMode="External"/><Relationship Id="rId1421" Type="http://schemas.openxmlformats.org/officeDocument/2006/relationships/hyperlink" Target="https://shiresequestrian.com/pages/contact" TargetMode="External"/><Relationship Id="rId1659" Type="http://schemas.openxmlformats.org/officeDocument/2006/relationships/hyperlink" Target="https://shiresequestrian.com/pages/contact" TargetMode="External"/><Relationship Id="rId1519" Type="http://schemas.openxmlformats.org/officeDocument/2006/relationships/hyperlink" Target="https://shiresequestrian.com/pages/contact" TargetMode="External"/><Relationship Id="rId18" Type="http://schemas.openxmlformats.org/officeDocument/2006/relationships/hyperlink" Target="https://shiresequestrian.com/pages/contact" TargetMode="External"/><Relationship Id="rId167" Type="http://schemas.openxmlformats.org/officeDocument/2006/relationships/hyperlink" Target="https://shiresequestrian.com/pages/contact" TargetMode="External"/><Relationship Id="rId374" Type="http://schemas.openxmlformats.org/officeDocument/2006/relationships/hyperlink" Target="https://shiresequestrian.com/pages/contact" TargetMode="External"/><Relationship Id="rId581" Type="http://schemas.openxmlformats.org/officeDocument/2006/relationships/hyperlink" Target="https://shiresequestrian.com/pages/contact" TargetMode="External"/><Relationship Id="rId234" Type="http://schemas.openxmlformats.org/officeDocument/2006/relationships/hyperlink" Target="https://shiresequestrian.com/pages/contact" TargetMode="External"/><Relationship Id="rId679" Type="http://schemas.openxmlformats.org/officeDocument/2006/relationships/hyperlink" Target="https://shiresequestrian.com/pages/contact" TargetMode="External"/><Relationship Id="rId886" Type="http://schemas.openxmlformats.org/officeDocument/2006/relationships/hyperlink" Target="https://shiresequestrian.com/pages/contact" TargetMode="External"/><Relationship Id="rId2" Type="http://schemas.openxmlformats.org/officeDocument/2006/relationships/hyperlink" Target="https://shiresequestrian.com/pages/contact" TargetMode="External"/><Relationship Id="rId441" Type="http://schemas.openxmlformats.org/officeDocument/2006/relationships/hyperlink" Target="https://shiresequestrian.com/pages/contact" TargetMode="External"/><Relationship Id="rId539" Type="http://schemas.openxmlformats.org/officeDocument/2006/relationships/hyperlink" Target="https://shiresequestrian.com/pages/contact" TargetMode="External"/><Relationship Id="rId746" Type="http://schemas.openxmlformats.org/officeDocument/2006/relationships/hyperlink" Target="https://shiresequestrian.com/pages/contact" TargetMode="External"/><Relationship Id="rId1071" Type="http://schemas.openxmlformats.org/officeDocument/2006/relationships/hyperlink" Target="https://shiresequestrian.com/pages/contact" TargetMode="External"/><Relationship Id="rId1169" Type="http://schemas.openxmlformats.org/officeDocument/2006/relationships/hyperlink" Target="https://shiresequestrian.com/pages/contact" TargetMode="External"/><Relationship Id="rId1376" Type="http://schemas.openxmlformats.org/officeDocument/2006/relationships/hyperlink" Target="https://shiresequestrian.com/pages/contact" TargetMode="External"/><Relationship Id="rId1583" Type="http://schemas.openxmlformats.org/officeDocument/2006/relationships/hyperlink" Target="https://shiresequestrian.com/pages/contact" TargetMode="External"/><Relationship Id="rId301" Type="http://schemas.openxmlformats.org/officeDocument/2006/relationships/hyperlink" Target="https://shiresequestrian.com/pages/contact" TargetMode="External"/><Relationship Id="rId953" Type="http://schemas.openxmlformats.org/officeDocument/2006/relationships/hyperlink" Target="https://shiresequestrian.com/pages/contact" TargetMode="External"/><Relationship Id="rId1029" Type="http://schemas.openxmlformats.org/officeDocument/2006/relationships/hyperlink" Target="https://shiresequestrian.com/pages/contact" TargetMode="External"/><Relationship Id="rId1236" Type="http://schemas.openxmlformats.org/officeDocument/2006/relationships/hyperlink" Target="https://shiresequestrian.com/pages/contact" TargetMode="External"/><Relationship Id="rId82" Type="http://schemas.openxmlformats.org/officeDocument/2006/relationships/hyperlink" Target="https://shiresequestrian.com/pages/contact" TargetMode="External"/><Relationship Id="rId606" Type="http://schemas.openxmlformats.org/officeDocument/2006/relationships/hyperlink" Target="https://shiresequestrian.com/pages/contact" TargetMode="External"/><Relationship Id="rId813" Type="http://schemas.openxmlformats.org/officeDocument/2006/relationships/hyperlink" Target="https://shiresequestrian.com/pages/contact" TargetMode="External"/><Relationship Id="rId1443" Type="http://schemas.openxmlformats.org/officeDocument/2006/relationships/hyperlink" Target="https://shiresequestrian.com/pages/contact" TargetMode="External"/><Relationship Id="rId1650" Type="http://schemas.openxmlformats.org/officeDocument/2006/relationships/hyperlink" Target="https://shiresequestrian.com/pages/contact" TargetMode="External"/><Relationship Id="rId1303" Type="http://schemas.openxmlformats.org/officeDocument/2006/relationships/hyperlink" Target="https://shiresequestrian.com/pages/contact" TargetMode="External"/><Relationship Id="rId1510" Type="http://schemas.openxmlformats.org/officeDocument/2006/relationships/hyperlink" Target="https://shiresequestrian.com/pages/contact" TargetMode="External"/><Relationship Id="rId1608" Type="http://schemas.openxmlformats.org/officeDocument/2006/relationships/hyperlink" Target="https://shiresequestrian.com/pages/contact" TargetMode="External"/><Relationship Id="rId189" Type="http://schemas.openxmlformats.org/officeDocument/2006/relationships/hyperlink" Target="https://shiresequestrian.com/pages/contact" TargetMode="External"/><Relationship Id="rId396" Type="http://schemas.openxmlformats.org/officeDocument/2006/relationships/hyperlink" Target="https://shiresequestrian.com/pages/contact" TargetMode="External"/><Relationship Id="rId256" Type="http://schemas.openxmlformats.org/officeDocument/2006/relationships/hyperlink" Target="https://shiresequestrian.com/pages/contact" TargetMode="External"/><Relationship Id="rId463" Type="http://schemas.openxmlformats.org/officeDocument/2006/relationships/hyperlink" Target="https://shiresequestrian.com/pages/contact" TargetMode="External"/><Relationship Id="rId670" Type="http://schemas.openxmlformats.org/officeDocument/2006/relationships/hyperlink" Target="https://shiresequestrian.com/pages/contact" TargetMode="External"/><Relationship Id="rId1093" Type="http://schemas.openxmlformats.org/officeDocument/2006/relationships/hyperlink" Target="https://shiresequestrian.com/pages/contact" TargetMode="External"/><Relationship Id="rId116" Type="http://schemas.openxmlformats.org/officeDocument/2006/relationships/hyperlink" Target="https://shiresequestrian.com/pages/contact" TargetMode="External"/><Relationship Id="rId323" Type="http://schemas.openxmlformats.org/officeDocument/2006/relationships/hyperlink" Target="https://shiresequestrian.com/pages/contact" TargetMode="External"/><Relationship Id="rId530" Type="http://schemas.openxmlformats.org/officeDocument/2006/relationships/hyperlink" Target="https://shiresequestrian.com/pages/contact" TargetMode="External"/><Relationship Id="rId768" Type="http://schemas.openxmlformats.org/officeDocument/2006/relationships/hyperlink" Target="https://shiresequestrian.com/pages/contact" TargetMode="External"/><Relationship Id="rId975" Type="http://schemas.openxmlformats.org/officeDocument/2006/relationships/hyperlink" Target="https://shiresequestrian.com/pages/contact" TargetMode="External"/><Relationship Id="rId1160" Type="http://schemas.openxmlformats.org/officeDocument/2006/relationships/hyperlink" Target="https://shiresequestrian.com/pages/contact" TargetMode="External"/><Relationship Id="rId1398" Type="http://schemas.openxmlformats.org/officeDocument/2006/relationships/hyperlink" Target="https://shiresequestrian.com/pages/contact" TargetMode="External"/><Relationship Id="rId628" Type="http://schemas.openxmlformats.org/officeDocument/2006/relationships/hyperlink" Target="https://shiresequestrian.com/pages/contact" TargetMode="External"/><Relationship Id="rId835" Type="http://schemas.openxmlformats.org/officeDocument/2006/relationships/hyperlink" Target="https://shiresequestrian.com/pages/contact" TargetMode="External"/><Relationship Id="rId1258" Type="http://schemas.openxmlformats.org/officeDocument/2006/relationships/hyperlink" Target="https://shiresequestrian.com/pages/contact" TargetMode="External"/><Relationship Id="rId1465" Type="http://schemas.openxmlformats.org/officeDocument/2006/relationships/hyperlink" Target="https://shiresequestrian.com/pages/contact" TargetMode="External"/><Relationship Id="rId1672" Type="http://schemas.openxmlformats.org/officeDocument/2006/relationships/hyperlink" Target="https://shiresequestrian.com/pages/contact" TargetMode="External"/><Relationship Id="rId1020" Type="http://schemas.openxmlformats.org/officeDocument/2006/relationships/hyperlink" Target="https://shiresequestrian.com/pages/contact" TargetMode="External"/><Relationship Id="rId1118" Type="http://schemas.openxmlformats.org/officeDocument/2006/relationships/hyperlink" Target="https://shiresequestrian.com/pages/contact" TargetMode="External"/><Relationship Id="rId1325" Type="http://schemas.openxmlformats.org/officeDocument/2006/relationships/hyperlink" Target="https://shiresequestrian.com/pages/contact" TargetMode="External"/><Relationship Id="rId1532" Type="http://schemas.openxmlformats.org/officeDocument/2006/relationships/hyperlink" Target="https://shiresequestrian.com/pages/contact" TargetMode="External"/><Relationship Id="rId902" Type="http://schemas.openxmlformats.org/officeDocument/2006/relationships/hyperlink" Target="https://shiresequestrian.com/pages/contact" TargetMode="External"/><Relationship Id="rId31" Type="http://schemas.openxmlformats.org/officeDocument/2006/relationships/hyperlink" Target="https://shiresequestrian.com/pages/contact" TargetMode="External"/><Relationship Id="rId180" Type="http://schemas.openxmlformats.org/officeDocument/2006/relationships/hyperlink" Target="https://shiresequestrian.com/pages/contact" TargetMode="External"/><Relationship Id="rId278" Type="http://schemas.openxmlformats.org/officeDocument/2006/relationships/hyperlink" Target="https://shiresequestrian.com/pages/contact" TargetMode="External"/><Relationship Id="rId485" Type="http://schemas.openxmlformats.org/officeDocument/2006/relationships/hyperlink" Target="https://shiresequestrian.com/pages/contact" TargetMode="External"/><Relationship Id="rId692" Type="http://schemas.openxmlformats.org/officeDocument/2006/relationships/hyperlink" Target="https://shiresequestrian.com/pages/contact" TargetMode="External"/><Relationship Id="rId138" Type="http://schemas.openxmlformats.org/officeDocument/2006/relationships/hyperlink" Target="https://shiresequestrian.com/pages/contact" TargetMode="External"/><Relationship Id="rId345" Type="http://schemas.openxmlformats.org/officeDocument/2006/relationships/hyperlink" Target="https://shiresequestrian.com/pages/contact" TargetMode="External"/><Relationship Id="rId552" Type="http://schemas.openxmlformats.org/officeDocument/2006/relationships/hyperlink" Target="https://shiresequestrian.com/pages/contact" TargetMode="External"/><Relationship Id="rId997" Type="http://schemas.openxmlformats.org/officeDocument/2006/relationships/hyperlink" Target="https://shiresequestrian.com/pages/contact" TargetMode="External"/><Relationship Id="rId1182" Type="http://schemas.openxmlformats.org/officeDocument/2006/relationships/hyperlink" Target="https://shiresequestrian.com/pages/contact" TargetMode="External"/><Relationship Id="rId205" Type="http://schemas.openxmlformats.org/officeDocument/2006/relationships/hyperlink" Target="https://shiresequestrian.com/pages/contact" TargetMode="External"/><Relationship Id="rId412" Type="http://schemas.openxmlformats.org/officeDocument/2006/relationships/hyperlink" Target="https://shiresequestrian.com/pages/contact" TargetMode="External"/><Relationship Id="rId857" Type="http://schemas.openxmlformats.org/officeDocument/2006/relationships/hyperlink" Target="https://shiresequestrian.com/pages/contact" TargetMode="External"/><Relationship Id="rId1042" Type="http://schemas.openxmlformats.org/officeDocument/2006/relationships/hyperlink" Target="https://shiresequestrian.com/pages/contact" TargetMode="External"/><Relationship Id="rId1487" Type="http://schemas.openxmlformats.org/officeDocument/2006/relationships/hyperlink" Target="https://shiresequestrian.com/pages/contact" TargetMode="External"/><Relationship Id="rId1694" Type="http://schemas.openxmlformats.org/officeDocument/2006/relationships/drawing" Target="../drawings/drawing2.xml"/><Relationship Id="rId717" Type="http://schemas.openxmlformats.org/officeDocument/2006/relationships/hyperlink" Target="https://shiresequestrian.com/pages/contact" TargetMode="External"/><Relationship Id="rId924" Type="http://schemas.openxmlformats.org/officeDocument/2006/relationships/hyperlink" Target="https://shiresequestrian.com/pages/contact" TargetMode="External"/><Relationship Id="rId1347" Type="http://schemas.openxmlformats.org/officeDocument/2006/relationships/hyperlink" Target="https://shiresequestrian.com/pages/contact" TargetMode="External"/><Relationship Id="rId1554" Type="http://schemas.openxmlformats.org/officeDocument/2006/relationships/hyperlink" Target="https://shiresequestrian.com/pages/contact" TargetMode="External"/><Relationship Id="rId53" Type="http://schemas.openxmlformats.org/officeDocument/2006/relationships/hyperlink" Target="https://shiresequestrian.com/pages/contact" TargetMode="External"/><Relationship Id="rId1207" Type="http://schemas.openxmlformats.org/officeDocument/2006/relationships/hyperlink" Target="https://shiresequestrian.com/pages/contact" TargetMode="External"/><Relationship Id="rId1414" Type="http://schemas.openxmlformats.org/officeDocument/2006/relationships/hyperlink" Target="https://shiresequestrian.com/pages/contact" TargetMode="External"/><Relationship Id="rId1621" Type="http://schemas.openxmlformats.org/officeDocument/2006/relationships/hyperlink" Target="https://shiresequestrian.com/pages/contact" TargetMode="External"/><Relationship Id="rId367" Type="http://schemas.openxmlformats.org/officeDocument/2006/relationships/hyperlink" Target="https://shiresequestrian.com/pages/contact" TargetMode="External"/><Relationship Id="rId574" Type="http://schemas.openxmlformats.org/officeDocument/2006/relationships/hyperlink" Target="https://shiresequestrian.com/pages/contact" TargetMode="External"/><Relationship Id="rId227" Type="http://schemas.openxmlformats.org/officeDocument/2006/relationships/hyperlink" Target="https://shiresequestrian.com/pages/contact" TargetMode="External"/><Relationship Id="rId781" Type="http://schemas.openxmlformats.org/officeDocument/2006/relationships/hyperlink" Target="https://shiresequestrian.com/pages/contact" TargetMode="External"/><Relationship Id="rId879" Type="http://schemas.openxmlformats.org/officeDocument/2006/relationships/hyperlink" Target="https://shiresequestrian.com/pages/contact" TargetMode="External"/><Relationship Id="rId434" Type="http://schemas.openxmlformats.org/officeDocument/2006/relationships/hyperlink" Target="https://shiresequestrian.com/pages/contact" TargetMode="External"/><Relationship Id="rId641" Type="http://schemas.openxmlformats.org/officeDocument/2006/relationships/hyperlink" Target="https://shiresequestrian.com/pages/contact" TargetMode="External"/><Relationship Id="rId739" Type="http://schemas.openxmlformats.org/officeDocument/2006/relationships/hyperlink" Target="https://shiresequestrian.com/pages/contact" TargetMode="External"/><Relationship Id="rId1064" Type="http://schemas.openxmlformats.org/officeDocument/2006/relationships/hyperlink" Target="https://shiresequestrian.com/pages/contact" TargetMode="External"/><Relationship Id="rId1271" Type="http://schemas.openxmlformats.org/officeDocument/2006/relationships/hyperlink" Target="https://shiresequestrian.com/pages/contact" TargetMode="External"/><Relationship Id="rId1369" Type="http://schemas.openxmlformats.org/officeDocument/2006/relationships/hyperlink" Target="https://shiresequestrian.com/pages/contact" TargetMode="External"/><Relationship Id="rId1576" Type="http://schemas.openxmlformats.org/officeDocument/2006/relationships/hyperlink" Target="https://shiresequestrian.com/pages/contact" TargetMode="External"/><Relationship Id="rId501" Type="http://schemas.openxmlformats.org/officeDocument/2006/relationships/hyperlink" Target="https://shiresequestrian.com/pages/contact" TargetMode="External"/><Relationship Id="rId946" Type="http://schemas.openxmlformats.org/officeDocument/2006/relationships/hyperlink" Target="https://shiresequestrian.com/pages/contact" TargetMode="External"/><Relationship Id="rId1131" Type="http://schemas.openxmlformats.org/officeDocument/2006/relationships/hyperlink" Target="https://shiresequestrian.com/pages/contact" TargetMode="External"/><Relationship Id="rId1229" Type="http://schemas.openxmlformats.org/officeDocument/2006/relationships/hyperlink" Target="https://shiresequestrian.com/pages/contact" TargetMode="External"/><Relationship Id="rId75" Type="http://schemas.openxmlformats.org/officeDocument/2006/relationships/hyperlink" Target="https://shiresequestrian.com/pages/contact" TargetMode="External"/><Relationship Id="rId806" Type="http://schemas.openxmlformats.org/officeDocument/2006/relationships/hyperlink" Target="https://shiresequestrian.com/pages/contact" TargetMode="External"/><Relationship Id="rId1436" Type="http://schemas.openxmlformats.org/officeDocument/2006/relationships/hyperlink" Target="https://shiresequestrian.com/pages/contact" TargetMode="External"/><Relationship Id="rId1643" Type="http://schemas.openxmlformats.org/officeDocument/2006/relationships/hyperlink" Target="https://shiresequestrian.com/pages/contact" TargetMode="External"/><Relationship Id="rId1503" Type="http://schemas.openxmlformats.org/officeDocument/2006/relationships/hyperlink" Target="https://shiresequestrian.com/pages/contact" TargetMode="External"/><Relationship Id="rId291" Type="http://schemas.openxmlformats.org/officeDocument/2006/relationships/hyperlink" Target="https://shiresequestrian.com/pages/contact" TargetMode="External"/><Relationship Id="rId151" Type="http://schemas.openxmlformats.org/officeDocument/2006/relationships/hyperlink" Target="https://shiresequestrian.com/pages/contact" TargetMode="External"/><Relationship Id="rId389" Type="http://schemas.openxmlformats.org/officeDocument/2006/relationships/hyperlink" Target="https://shiresequestrian.com/pages/contact" TargetMode="External"/><Relationship Id="rId596" Type="http://schemas.openxmlformats.org/officeDocument/2006/relationships/hyperlink" Target="https://shiresequestrian.com/pages/contact" TargetMode="External"/><Relationship Id="rId249" Type="http://schemas.openxmlformats.org/officeDocument/2006/relationships/hyperlink" Target="https://shiresequestrian.com/pages/contact" TargetMode="External"/><Relationship Id="rId456" Type="http://schemas.openxmlformats.org/officeDocument/2006/relationships/hyperlink" Target="https://shiresequestrian.com/pages/contact" TargetMode="External"/><Relationship Id="rId663" Type="http://schemas.openxmlformats.org/officeDocument/2006/relationships/hyperlink" Target="https://shiresequestrian.com/pages/contact" TargetMode="External"/><Relationship Id="rId870" Type="http://schemas.openxmlformats.org/officeDocument/2006/relationships/hyperlink" Target="https://shiresequestrian.com/pages/contact" TargetMode="External"/><Relationship Id="rId1086" Type="http://schemas.openxmlformats.org/officeDocument/2006/relationships/hyperlink" Target="https://shiresequestrian.com/pages/contact" TargetMode="External"/><Relationship Id="rId1293" Type="http://schemas.openxmlformats.org/officeDocument/2006/relationships/hyperlink" Target="https://shiresequestrian.com/pages/contact" TargetMode="External"/><Relationship Id="rId109" Type="http://schemas.openxmlformats.org/officeDocument/2006/relationships/hyperlink" Target="https://shiresequestrian.com/pages/contact" TargetMode="External"/><Relationship Id="rId316" Type="http://schemas.openxmlformats.org/officeDocument/2006/relationships/hyperlink" Target="https://shiresequestrian.com/pages/contact" TargetMode="External"/><Relationship Id="rId523" Type="http://schemas.openxmlformats.org/officeDocument/2006/relationships/hyperlink" Target="https://shiresequestrian.com/pages/contact" TargetMode="External"/><Relationship Id="rId968" Type="http://schemas.openxmlformats.org/officeDocument/2006/relationships/hyperlink" Target="https://shiresequestrian.com/pages/contact" TargetMode="External"/><Relationship Id="rId1153" Type="http://schemas.openxmlformats.org/officeDocument/2006/relationships/hyperlink" Target="https://shiresequestrian.com/pages/contact" TargetMode="External"/><Relationship Id="rId1598" Type="http://schemas.openxmlformats.org/officeDocument/2006/relationships/hyperlink" Target="https://shiresequestrian.com/pages/contact" TargetMode="External"/><Relationship Id="rId97" Type="http://schemas.openxmlformats.org/officeDocument/2006/relationships/hyperlink" Target="https://shiresequestrian.com/pages/contact" TargetMode="External"/><Relationship Id="rId730" Type="http://schemas.openxmlformats.org/officeDocument/2006/relationships/hyperlink" Target="https://shiresequestrian.com/pages/contact" TargetMode="External"/><Relationship Id="rId828" Type="http://schemas.openxmlformats.org/officeDocument/2006/relationships/hyperlink" Target="https://shiresequestrian.com/pages/contact" TargetMode="External"/><Relationship Id="rId1013" Type="http://schemas.openxmlformats.org/officeDocument/2006/relationships/hyperlink" Target="https://shiresequestrian.com/pages/contact" TargetMode="External"/><Relationship Id="rId1360" Type="http://schemas.openxmlformats.org/officeDocument/2006/relationships/hyperlink" Target="https://shiresequestrian.com/pages/contact" TargetMode="External"/><Relationship Id="rId1458" Type="http://schemas.openxmlformats.org/officeDocument/2006/relationships/hyperlink" Target="https://shiresequestrian.com/pages/contact" TargetMode="External"/><Relationship Id="rId1665" Type="http://schemas.openxmlformats.org/officeDocument/2006/relationships/hyperlink" Target="https://shiresequestrian.com/pages/contact" TargetMode="External"/><Relationship Id="rId1220" Type="http://schemas.openxmlformats.org/officeDocument/2006/relationships/hyperlink" Target="https://shiresequestrian.com/pages/contact" TargetMode="External"/><Relationship Id="rId1318" Type="http://schemas.openxmlformats.org/officeDocument/2006/relationships/hyperlink" Target="https://shiresequestrian.com/pages/contact" TargetMode="External"/><Relationship Id="rId1525" Type="http://schemas.openxmlformats.org/officeDocument/2006/relationships/hyperlink" Target="https://shiresequestrian.com/pages/contact" TargetMode="External"/><Relationship Id="rId24" Type="http://schemas.openxmlformats.org/officeDocument/2006/relationships/hyperlink" Target="https://shiresequestrian.com/pages/contact" TargetMode="External"/><Relationship Id="rId173" Type="http://schemas.openxmlformats.org/officeDocument/2006/relationships/hyperlink" Target="https://shiresequestrian.com/pages/contact" TargetMode="External"/><Relationship Id="rId380" Type="http://schemas.openxmlformats.org/officeDocument/2006/relationships/hyperlink" Target="https://shiresequestrian.com/pages/contact" TargetMode="External"/><Relationship Id="rId240" Type="http://schemas.openxmlformats.org/officeDocument/2006/relationships/hyperlink" Target="https://shiresequestrian.com/pages/contact" TargetMode="External"/><Relationship Id="rId478" Type="http://schemas.openxmlformats.org/officeDocument/2006/relationships/hyperlink" Target="https://shiresequestrian.com/pages/contact" TargetMode="External"/><Relationship Id="rId685" Type="http://schemas.openxmlformats.org/officeDocument/2006/relationships/hyperlink" Target="https://shiresequestrian.com/pages/contact" TargetMode="External"/><Relationship Id="rId892" Type="http://schemas.openxmlformats.org/officeDocument/2006/relationships/hyperlink" Target="https://shiresequestrian.com/pages/contact" TargetMode="External"/><Relationship Id="rId100" Type="http://schemas.openxmlformats.org/officeDocument/2006/relationships/hyperlink" Target="https://shiresequestrian.com/pages/contact" TargetMode="External"/><Relationship Id="rId338" Type="http://schemas.openxmlformats.org/officeDocument/2006/relationships/hyperlink" Target="https://shiresequestrian.com/pages/contact" TargetMode="External"/><Relationship Id="rId545" Type="http://schemas.openxmlformats.org/officeDocument/2006/relationships/hyperlink" Target="https://shiresequestrian.com/pages/contact" TargetMode="External"/><Relationship Id="rId752" Type="http://schemas.openxmlformats.org/officeDocument/2006/relationships/hyperlink" Target="https://shiresequestrian.com/pages/contact" TargetMode="External"/><Relationship Id="rId1175" Type="http://schemas.openxmlformats.org/officeDocument/2006/relationships/hyperlink" Target="https://shiresequestrian.com/pages/contact" TargetMode="External"/><Relationship Id="rId1382" Type="http://schemas.openxmlformats.org/officeDocument/2006/relationships/hyperlink" Target="https://shiresequestrian.com/pages/contact" TargetMode="External"/><Relationship Id="rId405" Type="http://schemas.openxmlformats.org/officeDocument/2006/relationships/hyperlink" Target="https://shiresequestrian.com/pages/contact" TargetMode="External"/><Relationship Id="rId612" Type="http://schemas.openxmlformats.org/officeDocument/2006/relationships/hyperlink" Target="https://shiresequestrian.com/pages/contact" TargetMode="External"/><Relationship Id="rId1035" Type="http://schemas.openxmlformats.org/officeDocument/2006/relationships/hyperlink" Target="https://shiresequestrian.com/pages/contact" TargetMode="External"/><Relationship Id="rId1242" Type="http://schemas.openxmlformats.org/officeDocument/2006/relationships/hyperlink" Target="https://shiresequestrian.com/pages/contact" TargetMode="External"/><Relationship Id="rId1687" Type="http://schemas.openxmlformats.org/officeDocument/2006/relationships/hyperlink" Target="https://shiresequestrian.com/pages/contact" TargetMode="External"/><Relationship Id="rId917" Type="http://schemas.openxmlformats.org/officeDocument/2006/relationships/hyperlink" Target="https://shiresequestrian.com/pages/contact" TargetMode="External"/><Relationship Id="rId1102" Type="http://schemas.openxmlformats.org/officeDocument/2006/relationships/hyperlink" Target="https://shiresequestrian.com/pages/contact" TargetMode="External"/><Relationship Id="rId1547" Type="http://schemas.openxmlformats.org/officeDocument/2006/relationships/hyperlink" Target="https://shiresequestrian.com/pages/contact" TargetMode="External"/><Relationship Id="rId46" Type="http://schemas.openxmlformats.org/officeDocument/2006/relationships/hyperlink" Target="https://shiresequestrian.com/pages/contact" TargetMode="External"/><Relationship Id="rId1407" Type="http://schemas.openxmlformats.org/officeDocument/2006/relationships/hyperlink" Target="https://shiresequestrian.com/pages/contact" TargetMode="External"/><Relationship Id="rId1614" Type="http://schemas.openxmlformats.org/officeDocument/2006/relationships/hyperlink" Target="https://shiresequestrian.com/pages/contact" TargetMode="External"/><Relationship Id="rId195" Type="http://schemas.openxmlformats.org/officeDocument/2006/relationships/hyperlink" Target="https://shiresequestrian.com/pages/contact" TargetMode="External"/><Relationship Id="rId262" Type="http://schemas.openxmlformats.org/officeDocument/2006/relationships/hyperlink" Target="https://shiresequestrian.com/pages/contact" TargetMode="External"/><Relationship Id="rId567" Type="http://schemas.openxmlformats.org/officeDocument/2006/relationships/hyperlink" Target="https://shiresequestrian.com/pages/contact" TargetMode="External"/><Relationship Id="rId1197" Type="http://schemas.openxmlformats.org/officeDocument/2006/relationships/hyperlink" Target="https://shiresequestrian.com/pages/contact" TargetMode="External"/><Relationship Id="rId122" Type="http://schemas.openxmlformats.org/officeDocument/2006/relationships/hyperlink" Target="https://shiresequestrian.com/pages/contact" TargetMode="External"/><Relationship Id="rId774" Type="http://schemas.openxmlformats.org/officeDocument/2006/relationships/hyperlink" Target="https://shiresequestrian.com/pages/contact" TargetMode="External"/><Relationship Id="rId981" Type="http://schemas.openxmlformats.org/officeDocument/2006/relationships/hyperlink" Target="https://shiresequestrian.com/pages/contact" TargetMode="External"/><Relationship Id="rId1057" Type="http://schemas.openxmlformats.org/officeDocument/2006/relationships/hyperlink" Target="https://shiresequestrian.com/pages/contact" TargetMode="External"/><Relationship Id="rId427" Type="http://schemas.openxmlformats.org/officeDocument/2006/relationships/hyperlink" Target="https://shiresequestrian.com/pages/contact" TargetMode="External"/><Relationship Id="rId634" Type="http://schemas.openxmlformats.org/officeDocument/2006/relationships/hyperlink" Target="https://shiresequestrian.com/pages/contact" TargetMode="External"/><Relationship Id="rId841" Type="http://schemas.openxmlformats.org/officeDocument/2006/relationships/hyperlink" Target="https://shiresequestrian.com/pages/contact" TargetMode="External"/><Relationship Id="rId1264" Type="http://schemas.openxmlformats.org/officeDocument/2006/relationships/hyperlink" Target="https://shiresequestrian.com/pages/contact" TargetMode="External"/><Relationship Id="rId1471" Type="http://schemas.openxmlformats.org/officeDocument/2006/relationships/hyperlink" Target="https://shiresequestrian.com/pages/contact" TargetMode="External"/><Relationship Id="rId1569" Type="http://schemas.openxmlformats.org/officeDocument/2006/relationships/hyperlink" Target="https://shiresequestrian.com/pages/contact" TargetMode="External"/><Relationship Id="rId701" Type="http://schemas.openxmlformats.org/officeDocument/2006/relationships/hyperlink" Target="https://shiresequestrian.com/pages/contact" TargetMode="External"/><Relationship Id="rId939" Type="http://schemas.openxmlformats.org/officeDocument/2006/relationships/hyperlink" Target="https://shiresequestrian.com/pages/contact" TargetMode="External"/><Relationship Id="rId1124" Type="http://schemas.openxmlformats.org/officeDocument/2006/relationships/hyperlink" Target="https://shiresequestrian.com/pages/contact" TargetMode="External"/><Relationship Id="rId1331" Type="http://schemas.openxmlformats.org/officeDocument/2006/relationships/hyperlink" Target="https://shiresequestrian.com/pages/contact" TargetMode="External"/><Relationship Id="rId68" Type="http://schemas.openxmlformats.org/officeDocument/2006/relationships/hyperlink" Target="https://shiresequestrian.com/pages/contact" TargetMode="External"/><Relationship Id="rId1429" Type="http://schemas.openxmlformats.org/officeDocument/2006/relationships/hyperlink" Target="https://shiresequestrian.com/pages/contact" TargetMode="External"/><Relationship Id="rId1636" Type="http://schemas.openxmlformats.org/officeDocument/2006/relationships/hyperlink" Target="https://shiresequestrian.com/pages/contact" TargetMode="External"/><Relationship Id="rId284" Type="http://schemas.openxmlformats.org/officeDocument/2006/relationships/hyperlink" Target="https://shiresequestrian.com/pages/contact" TargetMode="External"/><Relationship Id="rId491" Type="http://schemas.openxmlformats.org/officeDocument/2006/relationships/hyperlink" Target="https://shiresequestrian.com/pages/contact" TargetMode="External"/><Relationship Id="rId144" Type="http://schemas.openxmlformats.org/officeDocument/2006/relationships/hyperlink" Target="https://shiresequestrian.com/pages/contact" TargetMode="External"/><Relationship Id="rId589" Type="http://schemas.openxmlformats.org/officeDocument/2006/relationships/hyperlink" Target="https://shiresequestrian.com/pages/contact" TargetMode="External"/><Relationship Id="rId796" Type="http://schemas.openxmlformats.org/officeDocument/2006/relationships/hyperlink" Target="https://shiresequestrian.com/pages/contact" TargetMode="External"/><Relationship Id="rId351" Type="http://schemas.openxmlformats.org/officeDocument/2006/relationships/hyperlink" Target="https://shiresequestrian.com/pages/contact" TargetMode="External"/><Relationship Id="rId449" Type="http://schemas.openxmlformats.org/officeDocument/2006/relationships/hyperlink" Target="https://shiresequestrian.com/pages/contact" TargetMode="External"/><Relationship Id="rId656" Type="http://schemas.openxmlformats.org/officeDocument/2006/relationships/hyperlink" Target="https://shiresequestrian.com/pages/contact" TargetMode="External"/><Relationship Id="rId863" Type="http://schemas.openxmlformats.org/officeDocument/2006/relationships/hyperlink" Target="https://shiresequestrian.com/pages/contact" TargetMode="External"/><Relationship Id="rId1079" Type="http://schemas.openxmlformats.org/officeDocument/2006/relationships/hyperlink" Target="https://shiresequestrian.com/pages/contact" TargetMode="External"/><Relationship Id="rId1286" Type="http://schemas.openxmlformats.org/officeDocument/2006/relationships/hyperlink" Target="https://shiresequestrian.com/pages/contact" TargetMode="External"/><Relationship Id="rId1493" Type="http://schemas.openxmlformats.org/officeDocument/2006/relationships/hyperlink" Target="https://shiresequestrian.com/pages/contact" TargetMode="External"/><Relationship Id="rId211" Type="http://schemas.openxmlformats.org/officeDocument/2006/relationships/hyperlink" Target="https://shiresequestrian.com/pages/contact" TargetMode="External"/><Relationship Id="rId309" Type="http://schemas.openxmlformats.org/officeDocument/2006/relationships/hyperlink" Target="https://shiresequestrian.com/pages/contact" TargetMode="External"/><Relationship Id="rId516" Type="http://schemas.openxmlformats.org/officeDocument/2006/relationships/hyperlink" Target="https://shiresequestrian.com/pages/contact" TargetMode="External"/><Relationship Id="rId1146" Type="http://schemas.openxmlformats.org/officeDocument/2006/relationships/hyperlink" Target="https://shiresequestrian.com/pages/contact" TargetMode="External"/><Relationship Id="rId723" Type="http://schemas.openxmlformats.org/officeDocument/2006/relationships/hyperlink" Target="https://shiresequestrian.com/pages/contact" TargetMode="External"/><Relationship Id="rId930" Type="http://schemas.openxmlformats.org/officeDocument/2006/relationships/hyperlink" Target="https://shiresequestrian.com/pages/contact" TargetMode="External"/><Relationship Id="rId1006" Type="http://schemas.openxmlformats.org/officeDocument/2006/relationships/hyperlink" Target="https://shiresequestrian.com/pages/contact" TargetMode="External"/><Relationship Id="rId1353" Type="http://schemas.openxmlformats.org/officeDocument/2006/relationships/hyperlink" Target="https://shiresequestrian.com/pages/contact" TargetMode="External"/><Relationship Id="rId1560" Type="http://schemas.openxmlformats.org/officeDocument/2006/relationships/hyperlink" Target="https://shiresequestrian.com/pages/contact" TargetMode="External"/><Relationship Id="rId1658" Type="http://schemas.openxmlformats.org/officeDocument/2006/relationships/hyperlink" Target="https://shiresequestrian.com/pages/contact" TargetMode="External"/><Relationship Id="rId1213" Type="http://schemas.openxmlformats.org/officeDocument/2006/relationships/hyperlink" Target="https://shiresequestrian.com/pages/contact" TargetMode="External"/><Relationship Id="rId1420" Type="http://schemas.openxmlformats.org/officeDocument/2006/relationships/hyperlink" Target="https://shiresequestrian.com/pages/contact" TargetMode="External"/><Relationship Id="rId1518" Type="http://schemas.openxmlformats.org/officeDocument/2006/relationships/hyperlink" Target="https://shiresequestrian.com/pages/contact" TargetMode="External"/><Relationship Id="rId17" Type="http://schemas.openxmlformats.org/officeDocument/2006/relationships/hyperlink" Target="https://shiresequestrian.com/pages/contact" TargetMode="External"/><Relationship Id="rId166" Type="http://schemas.openxmlformats.org/officeDocument/2006/relationships/hyperlink" Target="https://shiresequestrian.com/pages/contact" TargetMode="External"/><Relationship Id="rId373" Type="http://schemas.openxmlformats.org/officeDocument/2006/relationships/hyperlink" Target="https://shiresequestrian.com/pages/contact" TargetMode="External"/><Relationship Id="rId580" Type="http://schemas.openxmlformats.org/officeDocument/2006/relationships/hyperlink" Target="https://shiresequestrian.com/pages/contact" TargetMode="External"/><Relationship Id="rId1" Type="http://schemas.openxmlformats.org/officeDocument/2006/relationships/hyperlink" Target="https://shiresequestrian.com/pages/contact" TargetMode="External"/><Relationship Id="rId233" Type="http://schemas.openxmlformats.org/officeDocument/2006/relationships/hyperlink" Target="https://shiresequestrian.com/pages/contact" TargetMode="External"/><Relationship Id="rId440" Type="http://schemas.openxmlformats.org/officeDocument/2006/relationships/hyperlink" Target="https://shiresequestrian.com/pages/contact" TargetMode="External"/><Relationship Id="rId678" Type="http://schemas.openxmlformats.org/officeDocument/2006/relationships/hyperlink" Target="https://shiresequestrian.com/pages/contact" TargetMode="External"/><Relationship Id="rId885" Type="http://schemas.openxmlformats.org/officeDocument/2006/relationships/hyperlink" Target="https://shiresequestrian.com/pages/contact" TargetMode="External"/><Relationship Id="rId1070" Type="http://schemas.openxmlformats.org/officeDocument/2006/relationships/hyperlink" Target="https://shiresequestrian.com/pages/contact" TargetMode="External"/><Relationship Id="rId300" Type="http://schemas.openxmlformats.org/officeDocument/2006/relationships/hyperlink" Target="https://shiresequestrian.com/pages/contact" TargetMode="External"/><Relationship Id="rId538" Type="http://schemas.openxmlformats.org/officeDocument/2006/relationships/hyperlink" Target="https://shiresequestrian.com/pages/contact" TargetMode="External"/><Relationship Id="rId745" Type="http://schemas.openxmlformats.org/officeDocument/2006/relationships/hyperlink" Target="https://shiresequestrian.com/pages/contact" TargetMode="External"/><Relationship Id="rId952" Type="http://schemas.openxmlformats.org/officeDocument/2006/relationships/hyperlink" Target="https://shiresequestrian.com/pages/contact" TargetMode="External"/><Relationship Id="rId1168" Type="http://schemas.openxmlformats.org/officeDocument/2006/relationships/hyperlink" Target="https://shiresequestrian.com/pages/contact" TargetMode="External"/><Relationship Id="rId1375" Type="http://schemas.openxmlformats.org/officeDocument/2006/relationships/hyperlink" Target="https://shiresequestrian.com/pages/contact" TargetMode="External"/><Relationship Id="rId1582" Type="http://schemas.openxmlformats.org/officeDocument/2006/relationships/hyperlink" Target="https://shiresequestrian.com/pages/contact" TargetMode="External"/><Relationship Id="rId81" Type="http://schemas.openxmlformats.org/officeDocument/2006/relationships/hyperlink" Target="https://shiresequestrian.com/pages/contact" TargetMode="External"/><Relationship Id="rId605" Type="http://schemas.openxmlformats.org/officeDocument/2006/relationships/hyperlink" Target="https://shiresequestrian.com/pages/contact" TargetMode="External"/><Relationship Id="rId812" Type="http://schemas.openxmlformats.org/officeDocument/2006/relationships/hyperlink" Target="https://shiresequestrian.com/pages/contact" TargetMode="External"/><Relationship Id="rId1028" Type="http://schemas.openxmlformats.org/officeDocument/2006/relationships/hyperlink" Target="https://shiresequestrian.com/pages/contact" TargetMode="External"/><Relationship Id="rId1235" Type="http://schemas.openxmlformats.org/officeDocument/2006/relationships/hyperlink" Target="https://shiresequestrian.com/pages/contact" TargetMode="External"/><Relationship Id="rId1442" Type="http://schemas.openxmlformats.org/officeDocument/2006/relationships/hyperlink" Target="https://shiresequestrian.com/pages/contact" TargetMode="External"/><Relationship Id="rId1302" Type="http://schemas.openxmlformats.org/officeDocument/2006/relationships/hyperlink" Target="https://shiresequestrian.com/pages/contact" TargetMode="External"/><Relationship Id="rId39" Type="http://schemas.openxmlformats.org/officeDocument/2006/relationships/hyperlink" Target="https://shiresequestrian.com/pages/contact" TargetMode="External"/><Relationship Id="rId1607" Type="http://schemas.openxmlformats.org/officeDocument/2006/relationships/hyperlink" Target="https://shiresequestrian.com/pages/contact" TargetMode="External"/><Relationship Id="rId188" Type="http://schemas.openxmlformats.org/officeDocument/2006/relationships/hyperlink" Target="https://shiresequestrian.com/pages/contact" TargetMode="External"/><Relationship Id="rId395" Type="http://schemas.openxmlformats.org/officeDocument/2006/relationships/hyperlink" Target="https://shiresequestrian.com/pages/contact" TargetMode="External"/><Relationship Id="rId255" Type="http://schemas.openxmlformats.org/officeDocument/2006/relationships/hyperlink" Target="https://shiresequestrian.com/pages/contact" TargetMode="External"/><Relationship Id="rId462" Type="http://schemas.openxmlformats.org/officeDocument/2006/relationships/hyperlink" Target="https://shiresequestrian.com/pages/contact" TargetMode="External"/><Relationship Id="rId1092" Type="http://schemas.openxmlformats.org/officeDocument/2006/relationships/hyperlink" Target="https://shiresequestrian.com/pages/contact" TargetMode="External"/><Relationship Id="rId1397" Type="http://schemas.openxmlformats.org/officeDocument/2006/relationships/hyperlink" Target="https://shiresequestrian.com/pages/contact" TargetMode="External"/><Relationship Id="rId115" Type="http://schemas.openxmlformats.org/officeDocument/2006/relationships/hyperlink" Target="https://shiresequestrian.com/pages/contact" TargetMode="External"/><Relationship Id="rId322" Type="http://schemas.openxmlformats.org/officeDocument/2006/relationships/hyperlink" Target="https://shiresequestrian.com/pages/contact" TargetMode="External"/><Relationship Id="rId767" Type="http://schemas.openxmlformats.org/officeDocument/2006/relationships/hyperlink" Target="https://shiresequestrian.com/pages/contact" TargetMode="External"/><Relationship Id="rId974" Type="http://schemas.openxmlformats.org/officeDocument/2006/relationships/hyperlink" Target="https://shiresequestrian.com/pages/contact" TargetMode="External"/><Relationship Id="rId627" Type="http://schemas.openxmlformats.org/officeDocument/2006/relationships/hyperlink" Target="https://shiresequestrian.com/pages/contact" TargetMode="External"/><Relationship Id="rId834" Type="http://schemas.openxmlformats.org/officeDocument/2006/relationships/hyperlink" Target="https://shiresequestrian.com/pages/contact" TargetMode="External"/><Relationship Id="rId1257" Type="http://schemas.openxmlformats.org/officeDocument/2006/relationships/hyperlink" Target="https://shiresequestrian.com/pages/contact" TargetMode="External"/><Relationship Id="rId1464" Type="http://schemas.openxmlformats.org/officeDocument/2006/relationships/hyperlink" Target="https://shiresequestrian.com/pages/contact" TargetMode="External"/><Relationship Id="rId1671" Type="http://schemas.openxmlformats.org/officeDocument/2006/relationships/hyperlink" Target="https://shiresequestrian.com/pages/contact" TargetMode="External"/><Relationship Id="rId901" Type="http://schemas.openxmlformats.org/officeDocument/2006/relationships/hyperlink" Target="https://shiresequestrian.com/pages/contact" TargetMode="External"/><Relationship Id="rId1117" Type="http://schemas.openxmlformats.org/officeDocument/2006/relationships/hyperlink" Target="https://shiresequestrian.com/pages/contact" TargetMode="External"/><Relationship Id="rId1324" Type="http://schemas.openxmlformats.org/officeDocument/2006/relationships/hyperlink" Target="https://shiresequestrian.com/pages/contact" TargetMode="External"/><Relationship Id="rId1531" Type="http://schemas.openxmlformats.org/officeDocument/2006/relationships/hyperlink" Target="https://shiresequestrian.com/pages/contact" TargetMode="External"/><Relationship Id="rId30" Type="http://schemas.openxmlformats.org/officeDocument/2006/relationships/hyperlink" Target="https://shiresequestrian.com/pages/contact" TargetMode="External"/><Relationship Id="rId1629" Type="http://schemas.openxmlformats.org/officeDocument/2006/relationships/hyperlink" Target="https://shiresequestrian.com/pages/contact" TargetMode="External"/><Relationship Id="rId277" Type="http://schemas.openxmlformats.org/officeDocument/2006/relationships/hyperlink" Target="https://shiresequestrian.com/pages/contact" TargetMode="External"/><Relationship Id="rId484" Type="http://schemas.openxmlformats.org/officeDocument/2006/relationships/hyperlink" Target="https://shiresequestrian.com/pages/contact" TargetMode="External"/><Relationship Id="rId137" Type="http://schemas.openxmlformats.org/officeDocument/2006/relationships/hyperlink" Target="https://shiresequestrian.com/pages/contact" TargetMode="External"/><Relationship Id="rId344" Type="http://schemas.openxmlformats.org/officeDocument/2006/relationships/hyperlink" Target="https://shiresequestrian.com/pages/contact" TargetMode="External"/><Relationship Id="rId691" Type="http://schemas.openxmlformats.org/officeDocument/2006/relationships/hyperlink" Target="https://shiresequestrian.com/pages/contact" TargetMode="External"/><Relationship Id="rId789" Type="http://schemas.openxmlformats.org/officeDocument/2006/relationships/hyperlink" Target="https://shiresequestrian.com/pages/contact" TargetMode="External"/><Relationship Id="rId996" Type="http://schemas.openxmlformats.org/officeDocument/2006/relationships/hyperlink" Target="https://shiresequestrian.com/pages/contact" TargetMode="External"/><Relationship Id="rId551" Type="http://schemas.openxmlformats.org/officeDocument/2006/relationships/hyperlink" Target="https://shiresequestrian.com/pages/contact" TargetMode="External"/><Relationship Id="rId649" Type="http://schemas.openxmlformats.org/officeDocument/2006/relationships/hyperlink" Target="https://shiresequestrian.com/pages/contact" TargetMode="External"/><Relationship Id="rId856" Type="http://schemas.openxmlformats.org/officeDocument/2006/relationships/hyperlink" Target="https://shiresequestrian.com/pages/contact" TargetMode="External"/><Relationship Id="rId1181" Type="http://schemas.openxmlformats.org/officeDocument/2006/relationships/hyperlink" Target="https://shiresequestrian.com/pages/contact" TargetMode="External"/><Relationship Id="rId1279" Type="http://schemas.openxmlformats.org/officeDocument/2006/relationships/hyperlink" Target="https://shiresequestrian.com/pages/contact" TargetMode="External"/><Relationship Id="rId1486" Type="http://schemas.openxmlformats.org/officeDocument/2006/relationships/hyperlink" Target="https://shiresequestrian.com/pages/contact" TargetMode="External"/><Relationship Id="rId204" Type="http://schemas.openxmlformats.org/officeDocument/2006/relationships/hyperlink" Target="https://shiresequestrian.com/pages/contact" TargetMode="External"/><Relationship Id="rId411" Type="http://schemas.openxmlformats.org/officeDocument/2006/relationships/hyperlink" Target="https://shiresequestrian.com/pages/contact" TargetMode="External"/><Relationship Id="rId509" Type="http://schemas.openxmlformats.org/officeDocument/2006/relationships/hyperlink" Target="https://shiresequestrian.com/pages/contact" TargetMode="External"/><Relationship Id="rId1041" Type="http://schemas.openxmlformats.org/officeDocument/2006/relationships/hyperlink" Target="https://shiresequestrian.com/pages/contact" TargetMode="External"/><Relationship Id="rId1139" Type="http://schemas.openxmlformats.org/officeDocument/2006/relationships/hyperlink" Target="https://shiresequestrian.com/pages/contact" TargetMode="External"/><Relationship Id="rId1346" Type="http://schemas.openxmlformats.org/officeDocument/2006/relationships/hyperlink" Target="https://shiresequestrian.com/pages/contact" TargetMode="External"/><Relationship Id="rId1693" Type="http://schemas.openxmlformats.org/officeDocument/2006/relationships/printerSettings" Target="../printerSettings/printerSettings2.bin"/><Relationship Id="rId716" Type="http://schemas.openxmlformats.org/officeDocument/2006/relationships/hyperlink" Target="https://shiresequestrian.com/pages/contact" TargetMode="External"/><Relationship Id="rId923" Type="http://schemas.openxmlformats.org/officeDocument/2006/relationships/hyperlink" Target="https://shiresequestrian.com/pages/contact" TargetMode="External"/><Relationship Id="rId1553" Type="http://schemas.openxmlformats.org/officeDocument/2006/relationships/hyperlink" Target="https://shiresequestrian.com/pages/contact" TargetMode="External"/><Relationship Id="rId52" Type="http://schemas.openxmlformats.org/officeDocument/2006/relationships/hyperlink" Target="https://shiresequestrian.com/pages/contact" TargetMode="External"/><Relationship Id="rId1206" Type="http://schemas.openxmlformats.org/officeDocument/2006/relationships/hyperlink" Target="https://shiresequestrian.com/pages/contact" TargetMode="External"/><Relationship Id="rId1413" Type="http://schemas.openxmlformats.org/officeDocument/2006/relationships/hyperlink" Target="https://shiresequestrian.com/pages/contact" TargetMode="External"/><Relationship Id="rId1620" Type="http://schemas.openxmlformats.org/officeDocument/2006/relationships/hyperlink" Target="https://shiresequestrian.com/pages/contact" TargetMode="External"/><Relationship Id="rId299" Type="http://schemas.openxmlformats.org/officeDocument/2006/relationships/hyperlink" Target="https://shiresequestrian.com/pages/contact" TargetMode="External"/><Relationship Id="rId159" Type="http://schemas.openxmlformats.org/officeDocument/2006/relationships/hyperlink" Target="https://shiresequestrian.com/pages/contact" TargetMode="External"/><Relationship Id="rId366" Type="http://schemas.openxmlformats.org/officeDocument/2006/relationships/hyperlink" Target="https://shiresequestrian.com/pages/contact" TargetMode="External"/><Relationship Id="rId573" Type="http://schemas.openxmlformats.org/officeDocument/2006/relationships/hyperlink" Target="https://shiresequestrian.com/pages/contact" TargetMode="External"/><Relationship Id="rId780" Type="http://schemas.openxmlformats.org/officeDocument/2006/relationships/hyperlink" Target="https://shiresequestrian.com/pages/contact" TargetMode="External"/><Relationship Id="rId226" Type="http://schemas.openxmlformats.org/officeDocument/2006/relationships/hyperlink" Target="https://shiresequestrian.com/pages/contact" TargetMode="External"/><Relationship Id="rId433" Type="http://schemas.openxmlformats.org/officeDocument/2006/relationships/hyperlink" Target="https://shiresequestrian.com/pages/contact" TargetMode="External"/><Relationship Id="rId878" Type="http://schemas.openxmlformats.org/officeDocument/2006/relationships/hyperlink" Target="https://shiresequestrian.com/pages/contact" TargetMode="External"/><Relationship Id="rId1063" Type="http://schemas.openxmlformats.org/officeDocument/2006/relationships/hyperlink" Target="https://shiresequestrian.com/pages/contact" TargetMode="External"/><Relationship Id="rId1270" Type="http://schemas.openxmlformats.org/officeDocument/2006/relationships/hyperlink" Target="https://shiresequestrian.com/pages/contact" TargetMode="External"/><Relationship Id="rId640" Type="http://schemas.openxmlformats.org/officeDocument/2006/relationships/hyperlink" Target="https://shiresequestrian.com/pages/contact" TargetMode="External"/><Relationship Id="rId738" Type="http://schemas.openxmlformats.org/officeDocument/2006/relationships/hyperlink" Target="https://shiresequestrian.com/pages/contact" TargetMode="External"/><Relationship Id="rId945" Type="http://schemas.openxmlformats.org/officeDocument/2006/relationships/hyperlink" Target="https://shiresequestrian.com/pages/contact" TargetMode="External"/><Relationship Id="rId1368" Type="http://schemas.openxmlformats.org/officeDocument/2006/relationships/hyperlink" Target="https://shiresequestrian.com/pages/contact" TargetMode="External"/><Relationship Id="rId1575" Type="http://schemas.openxmlformats.org/officeDocument/2006/relationships/hyperlink" Target="https://shiresequestrian.com/pages/contact" TargetMode="External"/><Relationship Id="rId74" Type="http://schemas.openxmlformats.org/officeDocument/2006/relationships/hyperlink" Target="https://shiresequestrian.com/pages/contact" TargetMode="External"/><Relationship Id="rId500" Type="http://schemas.openxmlformats.org/officeDocument/2006/relationships/hyperlink" Target="https://shiresequestrian.com/pages/contact" TargetMode="External"/><Relationship Id="rId805" Type="http://schemas.openxmlformats.org/officeDocument/2006/relationships/hyperlink" Target="https://shiresequestrian.com/pages/contact" TargetMode="External"/><Relationship Id="rId1130" Type="http://schemas.openxmlformats.org/officeDocument/2006/relationships/hyperlink" Target="https://shiresequestrian.com/pages/contact" TargetMode="External"/><Relationship Id="rId1228" Type="http://schemas.openxmlformats.org/officeDocument/2006/relationships/hyperlink" Target="https://shiresequestrian.com/pages/contact" TargetMode="External"/><Relationship Id="rId1435" Type="http://schemas.openxmlformats.org/officeDocument/2006/relationships/hyperlink" Target="https://shiresequestrian.com/pages/contact" TargetMode="External"/><Relationship Id="rId1642" Type="http://schemas.openxmlformats.org/officeDocument/2006/relationships/hyperlink" Target="https://shiresequestrian.com/pages/contact" TargetMode="External"/><Relationship Id="rId1502" Type="http://schemas.openxmlformats.org/officeDocument/2006/relationships/hyperlink" Target="https://shiresequestrian.com/pages/contact" TargetMode="External"/><Relationship Id="rId290" Type="http://schemas.openxmlformats.org/officeDocument/2006/relationships/hyperlink" Target="https://shiresequestrian.com/pages/contact" TargetMode="External"/><Relationship Id="rId388" Type="http://schemas.openxmlformats.org/officeDocument/2006/relationships/hyperlink" Target="https://shiresequestrian.com/pages/contact" TargetMode="External"/><Relationship Id="rId150" Type="http://schemas.openxmlformats.org/officeDocument/2006/relationships/hyperlink" Target="https://shiresequestrian.com/pages/contact" TargetMode="External"/><Relationship Id="rId595" Type="http://schemas.openxmlformats.org/officeDocument/2006/relationships/hyperlink" Target="https://shiresequestrian.com/pages/contact" TargetMode="External"/><Relationship Id="rId248" Type="http://schemas.openxmlformats.org/officeDocument/2006/relationships/hyperlink" Target="https://shiresequestrian.com/pages/contact" TargetMode="External"/><Relationship Id="rId455" Type="http://schemas.openxmlformats.org/officeDocument/2006/relationships/hyperlink" Target="https://shiresequestrian.com/pages/contact" TargetMode="External"/><Relationship Id="rId662" Type="http://schemas.openxmlformats.org/officeDocument/2006/relationships/hyperlink" Target="https://shiresequestrian.com/pages/contact" TargetMode="External"/><Relationship Id="rId1085" Type="http://schemas.openxmlformats.org/officeDocument/2006/relationships/hyperlink" Target="https://shiresequestrian.com/pages/contact" TargetMode="External"/><Relationship Id="rId1292" Type="http://schemas.openxmlformats.org/officeDocument/2006/relationships/hyperlink" Target="https://shiresequestrian.com/pages/contact" TargetMode="External"/><Relationship Id="rId108" Type="http://schemas.openxmlformats.org/officeDocument/2006/relationships/hyperlink" Target="https://shiresequestrian.com/pages/contact" TargetMode="External"/><Relationship Id="rId315" Type="http://schemas.openxmlformats.org/officeDocument/2006/relationships/hyperlink" Target="https://shiresequestrian.com/pages/contact" TargetMode="External"/><Relationship Id="rId522" Type="http://schemas.openxmlformats.org/officeDocument/2006/relationships/hyperlink" Target="https://shiresequestrian.com/pages/contact" TargetMode="External"/><Relationship Id="rId967" Type="http://schemas.openxmlformats.org/officeDocument/2006/relationships/hyperlink" Target="https://shiresequestrian.com/pages/contact" TargetMode="External"/><Relationship Id="rId1152" Type="http://schemas.openxmlformats.org/officeDocument/2006/relationships/hyperlink" Target="https://shiresequestrian.com/pages/contact" TargetMode="External"/><Relationship Id="rId1597" Type="http://schemas.openxmlformats.org/officeDocument/2006/relationships/hyperlink" Target="https://shiresequestrian.com/pages/contact" TargetMode="External"/><Relationship Id="rId96" Type="http://schemas.openxmlformats.org/officeDocument/2006/relationships/hyperlink" Target="https://shiresequestrian.com/pages/contact" TargetMode="External"/><Relationship Id="rId827" Type="http://schemas.openxmlformats.org/officeDocument/2006/relationships/hyperlink" Target="https://shiresequestrian.com/pages/contact" TargetMode="External"/><Relationship Id="rId1012" Type="http://schemas.openxmlformats.org/officeDocument/2006/relationships/hyperlink" Target="https://shiresequestrian.com/pages/contact" TargetMode="External"/><Relationship Id="rId1457" Type="http://schemas.openxmlformats.org/officeDocument/2006/relationships/hyperlink" Target="https://shiresequestrian.com/pages/contact" TargetMode="External"/><Relationship Id="rId1664" Type="http://schemas.openxmlformats.org/officeDocument/2006/relationships/hyperlink" Target="https://shiresequestrian.com/pages/contact" TargetMode="External"/><Relationship Id="rId1317" Type="http://schemas.openxmlformats.org/officeDocument/2006/relationships/hyperlink" Target="https://shiresequestrian.com/pages/contact" TargetMode="External"/><Relationship Id="rId1524" Type="http://schemas.openxmlformats.org/officeDocument/2006/relationships/hyperlink" Target="https://shiresequestrian.com/pages/contact" TargetMode="External"/><Relationship Id="rId23" Type="http://schemas.openxmlformats.org/officeDocument/2006/relationships/hyperlink" Target="https://shiresequestrian.com/pages/contact" TargetMode="External"/><Relationship Id="rId172" Type="http://schemas.openxmlformats.org/officeDocument/2006/relationships/hyperlink" Target="https://shiresequestrian.com/pages/contact" TargetMode="External"/><Relationship Id="rId477" Type="http://schemas.openxmlformats.org/officeDocument/2006/relationships/hyperlink" Target="https://shiresequestrian.com/pages/contact" TargetMode="External"/><Relationship Id="rId684" Type="http://schemas.openxmlformats.org/officeDocument/2006/relationships/hyperlink" Target="https://shiresequestrian.com/pages/contact" TargetMode="External"/><Relationship Id="rId337" Type="http://schemas.openxmlformats.org/officeDocument/2006/relationships/hyperlink" Target="https://shiresequestrian.com/pages/contact" TargetMode="External"/><Relationship Id="rId891" Type="http://schemas.openxmlformats.org/officeDocument/2006/relationships/hyperlink" Target="https://shiresequestrian.com/pages/contact" TargetMode="External"/><Relationship Id="rId989" Type="http://schemas.openxmlformats.org/officeDocument/2006/relationships/hyperlink" Target="https://shiresequestrian.com/pages/contact" TargetMode="External"/><Relationship Id="rId544" Type="http://schemas.openxmlformats.org/officeDocument/2006/relationships/hyperlink" Target="https://shiresequestrian.com/pages/contact" TargetMode="External"/><Relationship Id="rId751" Type="http://schemas.openxmlformats.org/officeDocument/2006/relationships/hyperlink" Target="https://shiresequestrian.com/pages/contact" TargetMode="External"/><Relationship Id="rId849" Type="http://schemas.openxmlformats.org/officeDocument/2006/relationships/hyperlink" Target="https://shiresequestrian.com/pages/contact" TargetMode="External"/><Relationship Id="rId1174" Type="http://schemas.openxmlformats.org/officeDocument/2006/relationships/hyperlink" Target="https://shiresequestrian.com/pages/contact" TargetMode="External"/><Relationship Id="rId1381" Type="http://schemas.openxmlformats.org/officeDocument/2006/relationships/hyperlink" Target="https://shiresequestrian.com/pages/contact" TargetMode="External"/><Relationship Id="rId1479" Type="http://schemas.openxmlformats.org/officeDocument/2006/relationships/hyperlink" Target="https://shiresequestrian.com/pages/contact" TargetMode="External"/><Relationship Id="rId1686" Type="http://schemas.openxmlformats.org/officeDocument/2006/relationships/hyperlink" Target="https://shiresequestrian.com/pages/contact" TargetMode="External"/><Relationship Id="rId404" Type="http://schemas.openxmlformats.org/officeDocument/2006/relationships/hyperlink" Target="https://shiresequestrian.com/pages/contact" TargetMode="External"/><Relationship Id="rId611" Type="http://schemas.openxmlformats.org/officeDocument/2006/relationships/hyperlink" Target="https://shiresequestrian.com/pages/contact" TargetMode="External"/><Relationship Id="rId1034" Type="http://schemas.openxmlformats.org/officeDocument/2006/relationships/hyperlink" Target="https://shiresequestrian.com/pages/contact" TargetMode="External"/><Relationship Id="rId1241" Type="http://schemas.openxmlformats.org/officeDocument/2006/relationships/hyperlink" Target="https://shiresequestrian.com/pages/contact" TargetMode="External"/><Relationship Id="rId1339" Type="http://schemas.openxmlformats.org/officeDocument/2006/relationships/hyperlink" Target="https://shiresequestrian.com/pages/contact" TargetMode="External"/><Relationship Id="rId709" Type="http://schemas.openxmlformats.org/officeDocument/2006/relationships/hyperlink" Target="https://shiresequestrian.com/pages/contact" TargetMode="External"/><Relationship Id="rId916" Type="http://schemas.openxmlformats.org/officeDocument/2006/relationships/hyperlink" Target="https://shiresequestrian.com/pages/contact" TargetMode="External"/><Relationship Id="rId1101" Type="http://schemas.openxmlformats.org/officeDocument/2006/relationships/hyperlink" Target="https://shiresequestrian.com/pages/contact" TargetMode="External"/><Relationship Id="rId1546" Type="http://schemas.openxmlformats.org/officeDocument/2006/relationships/hyperlink" Target="https://shiresequestrian.com/pages/contact" TargetMode="External"/><Relationship Id="rId45" Type="http://schemas.openxmlformats.org/officeDocument/2006/relationships/hyperlink" Target="https://shiresequestrian.com/pages/contact" TargetMode="External"/><Relationship Id="rId1406" Type="http://schemas.openxmlformats.org/officeDocument/2006/relationships/hyperlink" Target="https://shiresequestrian.com/pages/contact" TargetMode="External"/><Relationship Id="rId1613" Type="http://schemas.openxmlformats.org/officeDocument/2006/relationships/hyperlink" Target="https://shiresequestrian.com/pages/contact" TargetMode="External"/><Relationship Id="rId194" Type="http://schemas.openxmlformats.org/officeDocument/2006/relationships/hyperlink" Target="https://shiresequestrian.com/pages/contact" TargetMode="External"/><Relationship Id="rId261" Type="http://schemas.openxmlformats.org/officeDocument/2006/relationships/hyperlink" Target="https://shiresequestrian.com/pages/contact" TargetMode="External"/><Relationship Id="rId499" Type="http://schemas.openxmlformats.org/officeDocument/2006/relationships/hyperlink" Target="https://shiresequestrian.com/pages/contact" TargetMode="External"/><Relationship Id="rId359" Type="http://schemas.openxmlformats.org/officeDocument/2006/relationships/hyperlink" Target="https://shiresequestrian.com/pages/contact" TargetMode="External"/><Relationship Id="rId566" Type="http://schemas.openxmlformats.org/officeDocument/2006/relationships/hyperlink" Target="https://shiresequestrian.com/pages/contact" TargetMode="External"/><Relationship Id="rId773" Type="http://schemas.openxmlformats.org/officeDocument/2006/relationships/hyperlink" Target="https://shiresequestrian.com/pages/contact" TargetMode="External"/><Relationship Id="rId1196" Type="http://schemas.openxmlformats.org/officeDocument/2006/relationships/hyperlink" Target="https://shiresequestrian.com/pages/contact" TargetMode="External"/><Relationship Id="rId121" Type="http://schemas.openxmlformats.org/officeDocument/2006/relationships/hyperlink" Target="https://shiresequestrian.com/pages/contact" TargetMode="External"/><Relationship Id="rId219" Type="http://schemas.openxmlformats.org/officeDocument/2006/relationships/hyperlink" Target="https://shiresequestrian.com/pages/contact" TargetMode="External"/><Relationship Id="rId426" Type="http://schemas.openxmlformats.org/officeDocument/2006/relationships/hyperlink" Target="https://shiresequestrian.com/pages/contact" TargetMode="External"/><Relationship Id="rId633" Type="http://schemas.openxmlformats.org/officeDocument/2006/relationships/hyperlink" Target="https://shiresequestrian.com/pages/contact" TargetMode="External"/><Relationship Id="rId980" Type="http://schemas.openxmlformats.org/officeDocument/2006/relationships/hyperlink" Target="https://shiresequestrian.com/pages/contact" TargetMode="External"/><Relationship Id="rId1056" Type="http://schemas.openxmlformats.org/officeDocument/2006/relationships/hyperlink" Target="https://shiresequestrian.com/pages/contact" TargetMode="External"/><Relationship Id="rId1263" Type="http://schemas.openxmlformats.org/officeDocument/2006/relationships/hyperlink" Target="https://shiresequestrian.com/pages/contact" TargetMode="External"/><Relationship Id="rId840" Type="http://schemas.openxmlformats.org/officeDocument/2006/relationships/hyperlink" Target="https://shiresequestrian.com/pages/contact" TargetMode="External"/><Relationship Id="rId938" Type="http://schemas.openxmlformats.org/officeDocument/2006/relationships/hyperlink" Target="https://shiresequestrian.com/pages/contact" TargetMode="External"/><Relationship Id="rId1470" Type="http://schemas.openxmlformats.org/officeDocument/2006/relationships/hyperlink" Target="https://shiresequestrian.com/pages/contact" TargetMode="External"/><Relationship Id="rId1568" Type="http://schemas.openxmlformats.org/officeDocument/2006/relationships/hyperlink" Target="https://shiresequestrian.com/pages/contact" TargetMode="External"/><Relationship Id="rId67" Type="http://schemas.openxmlformats.org/officeDocument/2006/relationships/hyperlink" Target="https://shiresequestrian.com/pages/contact" TargetMode="External"/><Relationship Id="rId700" Type="http://schemas.openxmlformats.org/officeDocument/2006/relationships/hyperlink" Target="https://shiresequestrian.com/pages/contact" TargetMode="External"/><Relationship Id="rId1123" Type="http://schemas.openxmlformats.org/officeDocument/2006/relationships/hyperlink" Target="https://shiresequestrian.com/pages/contact" TargetMode="External"/><Relationship Id="rId1330" Type="http://schemas.openxmlformats.org/officeDocument/2006/relationships/hyperlink" Target="https://shiresequestrian.com/pages/contact" TargetMode="External"/><Relationship Id="rId1428" Type="http://schemas.openxmlformats.org/officeDocument/2006/relationships/hyperlink" Target="https://shiresequestrian.com/pages/contact" TargetMode="External"/><Relationship Id="rId1635" Type="http://schemas.openxmlformats.org/officeDocument/2006/relationships/hyperlink" Target="https://shiresequestrian.com/pages/contact" TargetMode="External"/><Relationship Id="rId283" Type="http://schemas.openxmlformats.org/officeDocument/2006/relationships/hyperlink" Target="https://shiresequestrian.com/pages/contact" TargetMode="External"/><Relationship Id="rId490" Type="http://schemas.openxmlformats.org/officeDocument/2006/relationships/hyperlink" Target="https://shiresequestrian.com/pages/contact" TargetMode="External"/><Relationship Id="rId143" Type="http://schemas.openxmlformats.org/officeDocument/2006/relationships/hyperlink" Target="https://shiresequestrian.com/pages/contact" TargetMode="External"/><Relationship Id="rId350" Type="http://schemas.openxmlformats.org/officeDocument/2006/relationships/hyperlink" Target="https://shiresequestrian.com/pages/contact" TargetMode="External"/><Relationship Id="rId588" Type="http://schemas.openxmlformats.org/officeDocument/2006/relationships/hyperlink" Target="https://shiresequestrian.com/pages/contact" TargetMode="External"/><Relationship Id="rId795" Type="http://schemas.openxmlformats.org/officeDocument/2006/relationships/hyperlink" Target="https://shiresequestrian.com/pages/contact" TargetMode="External"/><Relationship Id="rId9" Type="http://schemas.openxmlformats.org/officeDocument/2006/relationships/hyperlink" Target="https://shiresequestrian.com/pages/contact" TargetMode="External"/><Relationship Id="rId210" Type="http://schemas.openxmlformats.org/officeDocument/2006/relationships/hyperlink" Target="https://shiresequestrian.com/pages/contact" TargetMode="External"/><Relationship Id="rId448" Type="http://schemas.openxmlformats.org/officeDocument/2006/relationships/hyperlink" Target="https://shiresequestrian.com/pages/contact" TargetMode="External"/><Relationship Id="rId655" Type="http://schemas.openxmlformats.org/officeDocument/2006/relationships/hyperlink" Target="https://shiresequestrian.com/pages/contact" TargetMode="External"/><Relationship Id="rId862" Type="http://schemas.openxmlformats.org/officeDocument/2006/relationships/hyperlink" Target="https://shiresequestrian.com/pages/contact" TargetMode="External"/><Relationship Id="rId1078" Type="http://schemas.openxmlformats.org/officeDocument/2006/relationships/hyperlink" Target="https://shiresequestrian.com/pages/contact" TargetMode="External"/><Relationship Id="rId1285" Type="http://schemas.openxmlformats.org/officeDocument/2006/relationships/hyperlink" Target="https://shiresequestrian.com/pages/contact" TargetMode="External"/><Relationship Id="rId1492" Type="http://schemas.openxmlformats.org/officeDocument/2006/relationships/hyperlink" Target="https://shiresequestrian.com/pages/contact" TargetMode="External"/><Relationship Id="rId308" Type="http://schemas.openxmlformats.org/officeDocument/2006/relationships/hyperlink" Target="https://shiresequestrian.com/pages/contact" TargetMode="External"/><Relationship Id="rId515" Type="http://schemas.openxmlformats.org/officeDocument/2006/relationships/hyperlink" Target="https://shiresequestrian.com/pages/contact" TargetMode="External"/><Relationship Id="rId722" Type="http://schemas.openxmlformats.org/officeDocument/2006/relationships/hyperlink" Target="https://shiresequestrian.com/pages/contact" TargetMode="External"/><Relationship Id="rId1145" Type="http://schemas.openxmlformats.org/officeDocument/2006/relationships/hyperlink" Target="https://shiresequestrian.com/pages/contact" TargetMode="External"/><Relationship Id="rId1352" Type="http://schemas.openxmlformats.org/officeDocument/2006/relationships/hyperlink" Target="https://shiresequestrian.com/pages/contact" TargetMode="External"/><Relationship Id="rId89" Type="http://schemas.openxmlformats.org/officeDocument/2006/relationships/hyperlink" Target="https://shiresequestrian.com/pages/contact" TargetMode="External"/><Relationship Id="rId1005" Type="http://schemas.openxmlformats.org/officeDocument/2006/relationships/hyperlink" Target="https://shiresequestrian.com/pages/contact" TargetMode="External"/><Relationship Id="rId1212" Type="http://schemas.openxmlformats.org/officeDocument/2006/relationships/hyperlink" Target="https://shiresequestrian.com/pages/contact" TargetMode="External"/><Relationship Id="rId1657" Type="http://schemas.openxmlformats.org/officeDocument/2006/relationships/hyperlink" Target="https://shiresequestrian.com/pages/contact" TargetMode="External"/><Relationship Id="rId1517" Type="http://schemas.openxmlformats.org/officeDocument/2006/relationships/hyperlink" Target="https://shiresequestrian.com/pages/contact" TargetMode="External"/><Relationship Id="rId16" Type="http://schemas.openxmlformats.org/officeDocument/2006/relationships/hyperlink" Target="https://shiresequestrian.com/pages/contact" TargetMode="External"/><Relationship Id="rId165" Type="http://schemas.openxmlformats.org/officeDocument/2006/relationships/hyperlink" Target="https://shiresequestrian.com/pages/contact" TargetMode="External"/><Relationship Id="rId372" Type="http://schemas.openxmlformats.org/officeDocument/2006/relationships/hyperlink" Target="https://shiresequestrian.com/pages/contact" TargetMode="External"/><Relationship Id="rId677" Type="http://schemas.openxmlformats.org/officeDocument/2006/relationships/hyperlink" Target="https://shiresequestrian.com/pages/contact" TargetMode="External"/><Relationship Id="rId232" Type="http://schemas.openxmlformats.org/officeDocument/2006/relationships/hyperlink" Target="https://shiresequestrian.com/pages/contact" TargetMode="External"/><Relationship Id="rId884" Type="http://schemas.openxmlformats.org/officeDocument/2006/relationships/hyperlink" Target="https://shiresequestrian.com/pages/contact" TargetMode="External"/><Relationship Id="rId537" Type="http://schemas.openxmlformats.org/officeDocument/2006/relationships/hyperlink" Target="https://shiresequestrian.com/pages/contact" TargetMode="External"/><Relationship Id="rId744" Type="http://schemas.openxmlformats.org/officeDocument/2006/relationships/hyperlink" Target="https://shiresequestrian.com/pages/contact" TargetMode="External"/><Relationship Id="rId951" Type="http://schemas.openxmlformats.org/officeDocument/2006/relationships/hyperlink" Target="https://shiresequestrian.com/pages/contact" TargetMode="External"/><Relationship Id="rId1167" Type="http://schemas.openxmlformats.org/officeDocument/2006/relationships/hyperlink" Target="https://shiresequestrian.com/pages/contact" TargetMode="External"/><Relationship Id="rId1374" Type="http://schemas.openxmlformats.org/officeDocument/2006/relationships/hyperlink" Target="https://shiresequestrian.com/pages/contact" TargetMode="External"/><Relationship Id="rId1581" Type="http://schemas.openxmlformats.org/officeDocument/2006/relationships/hyperlink" Target="https://shiresequestrian.com/pages/contact" TargetMode="External"/><Relationship Id="rId1679" Type="http://schemas.openxmlformats.org/officeDocument/2006/relationships/hyperlink" Target="https://shiresequestrian.com/pages/contact"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6" Type="http://schemas.openxmlformats.org/officeDocument/2006/relationships/hyperlink" Target="https://www.likit.co.uk/contact-us/" TargetMode="External"/><Relationship Id="rId21" Type="http://schemas.openxmlformats.org/officeDocument/2006/relationships/hyperlink" Target="https://www.likit.co.uk/contact-us/" TargetMode="External"/><Relationship Id="rId42" Type="http://schemas.openxmlformats.org/officeDocument/2006/relationships/hyperlink" Target="https://www.likit.co.uk/contact-us/" TargetMode="External"/><Relationship Id="rId47" Type="http://schemas.openxmlformats.org/officeDocument/2006/relationships/hyperlink" Target="https://www.likit.co.uk/contact-us/" TargetMode="External"/><Relationship Id="rId63" Type="http://schemas.openxmlformats.org/officeDocument/2006/relationships/hyperlink" Target="https://www.likit.co.uk/contact-us/" TargetMode="External"/><Relationship Id="rId68" Type="http://schemas.openxmlformats.org/officeDocument/2006/relationships/hyperlink" Target="https://www.likit.co.uk/contact-us/" TargetMode="External"/><Relationship Id="rId7" Type="http://schemas.openxmlformats.org/officeDocument/2006/relationships/hyperlink" Target="https://www.likit.co.uk/contact-us/" TargetMode="External"/><Relationship Id="rId71" Type="http://schemas.openxmlformats.org/officeDocument/2006/relationships/drawing" Target="../drawings/drawing4.xml"/><Relationship Id="rId2" Type="http://schemas.openxmlformats.org/officeDocument/2006/relationships/hyperlink" Target="https://www.likit.co.uk/contact-us/" TargetMode="External"/><Relationship Id="rId16" Type="http://schemas.openxmlformats.org/officeDocument/2006/relationships/hyperlink" Target="https://www.likit.co.uk/contact-us/" TargetMode="External"/><Relationship Id="rId29" Type="http://schemas.openxmlformats.org/officeDocument/2006/relationships/hyperlink" Target="https://www.likit.co.uk/contact-us/" TargetMode="External"/><Relationship Id="rId11" Type="http://schemas.openxmlformats.org/officeDocument/2006/relationships/hyperlink" Target="https://www.likit.co.uk/contact-us/" TargetMode="External"/><Relationship Id="rId24" Type="http://schemas.openxmlformats.org/officeDocument/2006/relationships/hyperlink" Target="https://www.likit.co.uk/contact-us/" TargetMode="External"/><Relationship Id="rId32" Type="http://schemas.openxmlformats.org/officeDocument/2006/relationships/hyperlink" Target="https://www.likit.co.uk/contact-us/" TargetMode="External"/><Relationship Id="rId37" Type="http://schemas.openxmlformats.org/officeDocument/2006/relationships/hyperlink" Target="https://www.likit.co.uk/contact-us/" TargetMode="External"/><Relationship Id="rId40" Type="http://schemas.openxmlformats.org/officeDocument/2006/relationships/hyperlink" Target="https://www.likit.co.uk/contact-us/" TargetMode="External"/><Relationship Id="rId45" Type="http://schemas.openxmlformats.org/officeDocument/2006/relationships/hyperlink" Target="https://www.likit.co.uk/contact-us/" TargetMode="External"/><Relationship Id="rId53" Type="http://schemas.openxmlformats.org/officeDocument/2006/relationships/hyperlink" Target="https://www.likit.co.uk/contact-us/" TargetMode="External"/><Relationship Id="rId58" Type="http://schemas.openxmlformats.org/officeDocument/2006/relationships/hyperlink" Target="https://www.likit.co.uk/contact-us/" TargetMode="External"/><Relationship Id="rId66" Type="http://schemas.openxmlformats.org/officeDocument/2006/relationships/hyperlink" Target="https://www.likit.co.uk/contact-us/" TargetMode="External"/><Relationship Id="rId5" Type="http://schemas.openxmlformats.org/officeDocument/2006/relationships/hyperlink" Target="https://www.likit.co.uk/contact-us/" TargetMode="External"/><Relationship Id="rId61" Type="http://schemas.openxmlformats.org/officeDocument/2006/relationships/hyperlink" Target="https://www.likit.co.uk/contact-us/" TargetMode="External"/><Relationship Id="rId19" Type="http://schemas.openxmlformats.org/officeDocument/2006/relationships/hyperlink" Target="https://www.likit.co.uk/contact-us/" TargetMode="External"/><Relationship Id="rId14" Type="http://schemas.openxmlformats.org/officeDocument/2006/relationships/hyperlink" Target="https://www.likit.co.uk/contact-us/" TargetMode="External"/><Relationship Id="rId22" Type="http://schemas.openxmlformats.org/officeDocument/2006/relationships/hyperlink" Target="https://www.likit.co.uk/contact-us/" TargetMode="External"/><Relationship Id="rId27" Type="http://schemas.openxmlformats.org/officeDocument/2006/relationships/hyperlink" Target="https://www.likit.co.uk/contact-us/" TargetMode="External"/><Relationship Id="rId30" Type="http://schemas.openxmlformats.org/officeDocument/2006/relationships/hyperlink" Target="https://www.likit.co.uk/contact-us/" TargetMode="External"/><Relationship Id="rId35" Type="http://schemas.openxmlformats.org/officeDocument/2006/relationships/hyperlink" Target="https://www.likit.co.uk/contact-us/" TargetMode="External"/><Relationship Id="rId43" Type="http://schemas.openxmlformats.org/officeDocument/2006/relationships/hyperlink" Target="https://www.likit.co.uk/contact-us/" TargetMode="External"/><Relationship Id="rId48" Type="http://schemas.openxmlformats.org/officeDocument/2006/relationships/hyperlink" Target="https://www.likit.co.uk/contact-us/" TargetMode="External"/><Relationship Id="rId56" Type="http://schemas.openxmlformats.org/officeDocument/2006/relationships/hyperlink" Target="https://www.likit.co.uk/contact-us/" TargetMode="External"/><Relationship Id="rId64" Type="http://schemas.openxmlformats.org/officeDocument/2006/relationships/hyperlink" Target="https://www.likit.co.uk/contact-us/" TargetMode="External"/><Relationship Id="rId69" Type="http://schemas.openxmlformats.org/officeDocument/2006/relationships/hyperlink" Target="https://www.likit.co.uk/contact-us/" TargetMode="External"/><Relationship Id="rId8" Type="http://schemas.openxmlformats.org/officeDocument/2006/relationships/hyperlink" Target="https://www.likit.co.uk/contact-us/" TargetMode="External"/><Relationship Id="rId51" Type="http://schemas.openxmlformats.org/officeDocument/2006/relationships/hyperlink" Target="https://www.likit.co.uk/contact-us/" TargetMode="External"/><Relationship Id="rId3" Type="http://schemas.openxmlformats.org/officeDocument/2006/relationships/hyperlink" Target="https://www.likit.co.uk/contact-us/" TargetMode="External"/><Relationship Id="rId12" Type="http://schemas.openxmlformats.org/officeDocument/2006/relationships/hyperlink" Target="https://www.likit.co.uk/contact-us/" TargetMode="External"/><Relationship Id="rId17" Type="http://schemas.openxmlformats.org/officeDocument/2006/relationships/hyperlink" Target="https://www.likit.co.uk/contact-us/" TargetMode="External"/><Relationship Id="rId25" Type="http://schemas.openxmlformats.org/officeDocument/2006/relationships/hyperlink" Target="https://www.likit.co.uk/contact-us/" TargetMode="External"/><Relationship Id="rId33" Type="http://schemas.openxmlformats.org/officeDocument/2006/relationships/hyperlink" Target="https://www.likit.co.uk/contact-us/" TargetMode="External"/><Relationship Id="rId38" Type="http://schemas.openxmlformats.org/officeDocument/2006/relationships/hyperlink" Target="https://www.likit.co.uk/contact-us/" TargetMode="External"/><Relationship Id="rId46" Type="http://schemas.openxmlformats.org/officeDocument/2006/relationships/hyperlink" Target="https://www.likit.co.uk/contact-us/" TargetMode="External"/><Relationship Id="rId59" Type="http://schemas.openxmlformats.org/officeDocument/2006/relationships/hyperlink" Target="https://www.likit.co.uk/contact-us/" TargetMode="External"/><Relationship Id="rId67" Type="http://schemas.openxmlformats.org/officeDocument/2006/relationships/hyperlink" Target="https://www.likit.co.uk/contact-us/" TargetMode="External"/><Relationship Id="rId20" Type="http://schemas.openxmlformats.org/officeDocument/2006/relationships/hyperlink" Target="https://www.likit.co.uk/contact-us/" TargetMode="External"/><Relationship Id="rId41" Type="http://schemas.openxmlformats.org/officeDocument/2006/relationships/hyperlink" Target="https://www.likit.co.uk/contact-us/" TargetMode="External"/><Relationship Id="rId54" Type="http://schemas.openxmlformats.org/officeDocument/2006/relationships/hyperlink" Target="https://www.likit.co.uk/contact-us/" TargetMode="External"/><Relationship Id="rId62" Type="http://schemas.openxmlformats.org/officeDocument/2006/relationships/hyperlink" Target="https://www.likit.co.uk/contact-us/" TargetMode="External"/><Relationship Id="rId70" Type="http://schemas.openxmlformats.org/officeDocument/2006/relationships/hyperlink" Target="https://www.likit.co.uk/contact-us/" TargetMode="External"/><Relationship Id="rId1" Type="http://schemas.openxmlformats.org/officeDocument/2006/relationships/hyperlink" Target="https://www.likit.co.uk/contact-us/" TargetMode="External"/><Relationship Id="rId6" Type="http://schemas.openxmlformats.org/officeDocument/2006/relationships/hyperlink" Target="https://www.likit.co.uk/contact-us/" TargetMode="External"/><Relationship Id="rId15" Type="http://schemas.openxmlformats.org/officeDocument/2006/relationships/hyperlink" Target="https://www.likit.co.uk/contact-us/" TargetMode="External"/><Relationship Id="rId23" Type="http://schemas.openxmlformats.org/officeDocument/2006/relationships/hyperlink" Target="https://www.likit.co.uk/contact-us/" TargetMode="External"/><Relationship Id="rId28" Type="http://schemas.openxmlformats.org/officeDocument/2006/relationships/hyperlink" Target="https://www.likit.co.uk/contact-us/" TargetMode="External"/><Relationship Id="rId36" Type="http://schemas.openxmlformats.org/officeDocument/2006/relationships/hyperlink" Target="https://www.likit.co.uk/contact-us/" TargetMode="External"/><Relationship Id="rId49" Type="http://schemas.openxmlformats.org/officeDocument/2006/relationships/hyperlink" Target="https://www.likit.co.uk/contact-us/" TargetMode="External"/><Relationship Id="rId57" Type="http://schemas.openxmlformats.org/officeDocument/2006/relationships/hyperlink" Target="https://www.likit.co.uk/contact-us/" TargetMode="External"/><Relationship Id="rId10" Type="http://schemas.openxmlformats.org/officeDocument/2006/relationships/hyperlink" Target="https://www.likit.co.uk/contact-us/" TargetMode="External"/><Relationship Id="rId31" Type="http://schemas.openxmlformats.org/officeDocument/2006/relationships/hyperlink" Target="https://www.likit.co.uk/contact-us/" TargetMode="External"/><Relationship Id="rId44" Type="http://schemas.openxmlformats.org/officeDocument/2006/relationships/hyperlink" Target="https://www.likit.co.uk/contact-us/" TargetMode="External"/><Relationship Id="rId52" Type="http://schemas.openxmlformats.org/officeDocument/2006/relationships/hyperlink" Target="https://www.likit.co.uk/contact-us/" TargetMode="External"/><Relationship Id="rId60" Type="http://schemas.openxmlformats.org/officeDocument/2006/relationships/hyperlink" Target="https://www.likit.co.uk/contact-us/" TargetMode="External"/><Relationship Id="rId65" Type="http://schemas.openxmlformats.org/officeDocument/2006/relationships/hyperlink" Target="https://www.likit.co.uk/contact-us/" TargetMode="External"/><Relationship Id="rId4" Type="http://schemas.openxmlformats.org/officeDocument/2006/relationships/hyperlink" Target="https://www.likit.co.uk/contact-us/" TargetMode="External"/><Relationship Id="rId9" Type="http://schemas.openxmlformats.org/officeDocument/2006/relationships/hyperlink" Target="https://www.likit.co.uk/contact-us/" TargetMode="External"/><Relationship Id="rId13" Type="http://schemas.openxmlformats.org/officeDocument/2006/relationships/hyperlink" Target="https://www.likit.co.uk/contact-us/" TargetMode="External"/><Relationship Id="rId18" Type="http://schemas.openxmlformats.org/officeDocument/2006/relationships/hyperlink" Target="https://www.likit.co.uk/contact-us/" TargetMode="External"/><Relationship Id="rId39" Type="http://schemas.openxmlformats.org/officeDocument/2006/relationships/hyperlink" Target="https://www.likit.co.uk/contact-us/" TargetMode="External"/><Relationship Id="rId34" Type="http://schemas.openxmlformats.org/officeDocument/2006/relationships/hyperlink" Target="https://www.likit.co.uk/contact-us/" TargetMode="External"/><Relationship Id="rId50" Type="http://schemas.openxmlformats.org/officeDocument/2006/relationships/hyperlink" Target="https://www.likit.co.uk/contact-us/" TargetMode="External"/><Relationship Id="rId55" Type="http://schemas.openxmlformats.org/officeDocument/2006/relationships/hyperlink" Target="https://www.likit.co.uk/contact-us/"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A218"/>
  <sheetViews>
    <sheetView tabSelected="1" topLeftCell="B163" zoomScaleNormal="100" workbookViewId="0">
      <selection activeCell="D185" sqref="D185"/>
    </sheetView>
  </sheetViews>
  <sheetFormatPr defaultRowHeight="15"/>
  <cols>
    <col min="1" max="1" width="14.42578125" hidden="1" customWidth="1"/>
    <col min="2" max="2" width="22.5703125" customWidth="1"/>
    <col min="3" max="3" width="28.28515625" customWidth="1"/>
    <col min="4" max="4" width="35.140625" customWidth="1"/>
    <col min="5" max="5" width="14.140625" customWidth="1"/>
    <col min="6" max="6" width="24.7109375" customWidth="1"/>
    <col min="7" max="7" width="14.28515625" style="13" customWidth="1"/>
    <col min="8" max="8" width="10" customWidth="1"/>
    <col min="9" max="9" width="17" customWidth="1"/>
    <col min="10" max="10" width="11.42578125" customWidth="1"/>
    <col min="11" max="11" width="13.42578125" customWidth="1"/>
    <col min="12" max="12" width="14" customWidth="1"/>
    <col min="13" max="13" width="20" customWidth="1"/>
    <col min="14" max="14" width="21.7109375" style="3" customWidth="1"/>
    <col min="15" max="15" width="15.85546875" style="3" customWidth="1"/>
    <col min="16" max="17" width="16.7109375" customWidth="1"/>
    <col min="18" max="18" width="18.28515625" customWidth="1"/>
    <col min="19" max="19" width="7.5703125" style="90" customWidth="1"/>
    <col min="20" max="20" width="18.5703125" style="90" customWidth="1"/>
    <col min="21" max="21" width="31.7109375" customWidth="1"/>
    <col min="22" max="22" width="5.85546875" style="40" bestFit="1" customWidth="1"/>
    <col min="23" max="23" width="6.5703125" style="40" customWidth="1"/>
    <col min="24" max="24" width="13.28515625" customWidth="1"/>
    <col min="25" max="25" width="15.28515625" customWidth="1"/>
    <col min="26" max="26" width="17.5703125" customWidth="1"/>
    <col min="27" max="27" width="23" style="37" bestFit="1" customWidth="1"/>
    <col min="28" max="28" width="25" style="99" bestFit="1" customWidth="1"/>
    <col min="29" max="30" width="23.28515625" customWidth="1"/>
    <col min="31" max="31" width="21.42578125" customWidth="1"/>
    <col min="32" max="37" width="23.28515625" hidden="1" customWidth="1"/>
    <col min="38" max="46" width="21.42578125" hidden="1" customWidth="1"/>
    <col min="47" max="48" width="30.140625" customWidth="1"/>
    <col min="49" max="49" width="15" bestFit="1" customWidth="1"/>
    <col min="50" max="50" width="11.42578125" bestFit="1" customWidth="1"/>
    <col min="51" max="51" width="14.5703125" bestFit="1" customWidth="1"/>
    <col min="52" max="52" width="33" customWidth="1"/>
    <col min="53" max="53" width="30.28515625" bestFit="1" customWidth="1"/>
  </cols>
  <sheetData>
    <row r="3" spans="1:53" ht="15.75">
      <c r="A3" s="1"/>
      <c r="B3" s="1"/>
      <c r="C3" s="1"/>
      <c r="D3" s="1"/>
      <c r="E3" s="1"/>
      <c r="F3" s="1" t="s">
        <v>0</v>
      </c>
      <c r="G3" s="228" t="s">
        <v>5688</v>
      </c>
      <c r="I3" s="1"/>
      <c r="K3" s="1"/>
      <c r="X3" s="1"/>
      <c r="AE3" s="1"/>
      <c r="AL3" s="1"/>
      <c r="AM3" s="1"/>
      <c r="AN3" s="1"/>
      <c r="AO3" s="1"/>
      <c r="AP3" s="1"/>
      <c r="AQ3" s="1"/>
      <c r="AR3" s="1"/>
      <c r="AS3" s="1"/>
      <c r="AT3" s="1"/>
    </row>
    <row r="4" spans="1:53" ht="15.75">
      <c r="A4" s="1"/>
      <c r="B4" s="1"/>
      <c r="C4" s="1"/>
      <c r="D4" s="1"/>
      <c r="E4" s="1"/>
      <c r="F4" s="1" t="s">
        <v>1</v>
      </c>
      <c r="G4" s="87" t="s">
        <v>2</v>
      </c>
      <c r="I4" s="1"/>
      <c r="K4" s="1"/>
      <c r="X4" s="1"/>
      <c r="AE4" s="1"/>
      <c r="AL4" s="1"/>
      <c r="AM4" s="1"/>
      <c r="AN4" s="1"/>
      <c r="AO4" s="1"/>
      <c r="AP4" s="1"/>
      <c r="AQ4" s="1"/>
      <c r="AR4" s="1"/>
      <c r="AS4" s="1"/>
      <c r="AT4" s="1"/>
    </row>
    <row r="5" spans="1:53" ht="16.5" thickBot="1">
      <c r="A5" s="1"/>
      <c r="B5" s="1"/>
      <c r="C5" s="1"/>
      <c r="D5" s="1"/>
      <c r="E5" s="1"/>
      <c r="F5" s="1" t="s">
        <v>3</v>
      </c>
      <c r="G5" s="228" t="s">
        <v>5688</v>
      </c>
      <c r="I5" s="1"/>
      <c r="K5" s="1"/>
      <c r="X5" s="1"/>
      <c r="AE5" s="1"/>
      <c r="AL5" s="1"/>
      <c r="AM5" s="1"/>
      <c r="AN5" s="1"/>
      <c r="AO5" s="1"/>
      <c r="AP5" s="1"/>
      <c r="AQ5" s="1"/>
      <c r="AR5" s="1"/>
      <c r="AS5" s="1"/>
      <c r="AT5" s="1"/>
    </row>
    <row r="6" spans="1:53" ht="15.75">
      <c r="A6" s="1"/>
      <c r="B6" s="1"/>
      <c r="C6" s="1"/>
      <c r="D6" s="1"/>
      <c r="E6" s="1"/>
      <c r="F6" s="1" t="s">
        <v>4</v>
      </c>
      <c r="G6" s="6" t="s">
        <v>5</v>
      </c>
      <c r="P6" s="62" t="s">
        <v>4187</v>
      </c>
      <c r="Q6" s="63" t="s">
        <v>3226</v>
      </c>
      <c r="R6" s="63" t="s">
        <v>4188</v>
      </c>
      <c r="S6" s="113"/>
      <c r="T6" s="113"/>
      <c r="U6" s="64" t="s">
        <v>1761</v>
      </c>
      <c r="V6" s="108"/>
      <c r="W6" s="108"/>
      <c r="X6" s="65"/>
      <c r="Y6" s="56"/>
      <c r="Z6" s="57"/>
      <c r="AA6" s="122"/>
      <c r="AB6" s="117" t="s">
        <v>1772</v>
      </c>
      <c r="AC6" s="56"/>
      <c r="AD6" s="56"/>
      <c r="AE6" s="58"/>
      <c r="AF6" s="51"/>
      <c r="AG6" s="50"/>
      <c r="AH6" s="50" t="s">
        <v>1777</v>
      </c>
      <c r="AI6" s="51"/>
      <c r="AJ6" s="51"/>
      <c r="AK6" s="51"/>
      <c r="AL6" s="52"/>
      <c r="AM6" s="72"/>
      <c r="AN6" s="73"/>
      <c r="AO6" s="73"/>
      <c r="AP6" s="80" t="s">
        <v>1788</v>
      </c>
      <c r="AQ6" s="73"/>
      <c r="AR6" s="73"/>
      <c r="AS6" s="73"/>
      <c r="AT6" s="74"/>
      <c r="AW6" s="81" t="s">
        <v>787</v>
      </c>
      <c r="AX6" s="81"/>
      <c r="AY6" s="81"/>
    </row>
    <row r="7" spans="1:53" ht="15.75">
      <c r="A7" s="42" t="s">
        <v>6</v>
      </c>
      <c r="C7" s="1"/>
      <c r="D7" s="1"/>
      <c r="E7" s="1"/>
      <c r="F7" s="1"/>
      <c r="G7" s="6"/>
      <c r="J7" s="1"/>
      <c r="L7" s="1"/>
      <c r="M7" s="1"/>
      <c r="N7" s="279"/>
      <c r="O7" s="1"/>
      <c r="P7" s="272"/>
      <c r="Q7" s="273" t="s">
        <v>4152</v>
      </c>
      <c r="R7" s="273"/>
      <c r="S7" s="92" t="s">
        <v>1768</v>
      </c>
      <c r="T7" s="92" t="s">
        <v>1768</v>
      </c>
      <c r="U7" s="45" t="s">
        <v>1768</v>
      </c>
      <c r="V7" s="85" t="s">
        <v>1769</v>
      </c>
      <c r="W7" s="85" t="s">
        <v>1769</v>
      </c>
      <c r="X7" s="67" t="s">
        <v>1769</v>
      </c>
      <c r="Y7" s="46"/>
      <c r="Z7" s="144"/>
      <c r="AA7" s="123" t="s">
        <v>1768</v>
      </c>
      <c r="AB7" s="118" t="s">
        <v>1768</v>
      </c>
      <c r="AC7" s="46" t="s">
        <v>1769</v>
      </c>
      <c r="AD7" s="46" t="s">
        <v>1769</v>
      </c>
      <c r="AE7" s="59" t="s">
        <v>1769</v>
      </c>
      <c r="AF7" s="48"/>
      <c r="AG7" s="48" t="s">
        <v>1768</v>
      </c>
      <c r="AH7" s="48" t="s">
        <v>1768</v>
      </c>
      <c r="AI7" s="48" t="s">
        <v>1769</v>
      </c>
      <c r="AJ7" s="48" t="s">
        <v>1769</v>
      </c>
      <c r="AK7" s="49" t="s">
        <v>1769</v>
      </c>
      <c r="AL7" s="53"/>
      <c r="AM7" s="75"/>
      <c r="AN7" s="71"/>
      <c r="AO7" s="71"/>
      <c r="AP7" s="71"/>
      <c r="AQ7" s="71"/>
      <c r="AR7" s="71"/>
      <c r="AS7" s="71"/>
      <c r="AT7" s="76"/>
      <c r="AW7" s="81"/>
      <c r="AX7" s="81"/>
      <c r="AY7" s="81"/>
    </row>
    <row r="8" spans="1:53" ht="16.5" thickBot="1">
      <c r="A8" s="4" t="s">
        <v>8</v>
      </c>
      <c r="B8" s="4" t="s">
        <v>1990</v>
      </c>
      <c r="C8" s="4" t="s">
        <v>7</v>
      </c>
      <c r="D8" s="4" t="s">
        <v>3925</v>
      </c>
      <c r="E8" s="4" t="s">
        <v>9</v>
      </c>
      <c r="F8" s="4" t="s">
        <v>1752</v>
      </c>
      <c r="G8" s="182" t="s">
        <v>1753</v>
      </c>
      <c r="H8" s="4" t="s">
        <v>1800</v>
      </c>
      <c r="I8" s="4" t="s">
        <v>1760</v>
      </c>
      <c r="J8" s="4" t="s">
        <v>10</v>
      </c>
      <c r="K8" s="4" t="s">
        <v>1759</v>
      </c>
      <c r="L8" s="4" t="s">
        <v>1758</v>
      </c>
      <c r="M8" s="4" t="s">
        <v>1789</v>
      </c>
      <c r="N8" s="4" t="s">
        <v>4186</v>
      </c>
      <c r="O8" s="4" t="s">
        <v>4185</v>
      </c>
      <c r="P8" s="68" t="s">
        <v>4149</v>
      </c>
      <c r="Q8" s="69" t="s">
        <v>4150</v>
      </c>
      <c r="R8" s="69" t="s">
        <v>4151</v>
      </c>
      <c r="S8" s="116" t="s">
        <v>1770</v>
      </c>
      <c r="T8" s="116" t="s">
        <v>1763</v>
      </c>
      <c r="U8" s="69" t="s">
        <v>1764</v>
      </c>
      <c r="V8" s="114" t="s">
        <v>1765</v>
      </c>
      <c r="W8" s="114" t="s">
        <v>1766</v>
      </c>
      <c r="X8" s="70" t="s">
        <v>1767</v>
      </c>
      <c r="Y8" s="60" t="s">
        <v>1773</v>
      </c>
      <c r="Z8" s="60" t="s">
        <v>1775</v>
      </c>
      <c r="AA8" s="124" t="s">
        <v>1776</v>
      </c>
      <c r="AB8" s="119" t="s">
        <v>1764</v>
      </c>
      <c r="AC8" s="60" t="s">
        <v>1765</v>
      </c>
      <c r="AD8" s="60" t="s">
        <v>1766</v>
      </c>
      <c r="AE8" s="61" t="s">
        <v>1767</v>
      </c>
      <c r="AF8" s="54" t="s">
        <v>1778</v>
      </c>
      <c r="AG8" s="54" t="s">
        <v>1776</v>
      </c>
      <c r="AH8" s="54" t="s">
        <v>1764</v>
      </c>
      <c r="AI8" s="54" t="s">
        <v>1765</v>
      </c>
      <c r="AJ8" s="54" t="s">
        <v>1766</v>
      </c>
      <c r="AK8" s="54" t="s">
        <v>1767</v>
      </c>
      <c r="AL8" s="55" t="s">
        <v>1779</v>
      </c>
      <c r="AM8" s="77" t="s">
        <v>1780</v>
      </c>
      <c r="AN8" s="78" t="s">
        <v>1781</v>
      </c>
      <c r="AO8" s="78" t="s">
        <v>1782</v>
      </c>
      <c r="AP8" s="78" t="s">
        <v>1783</v>
      </c>
      <c r="AQ8" s="78" t="s">
        <v>1784</v>
      </c>
      <c r="AR8" s="78" t="s">
        <v>1785</v>
      </c>
      <c r="AS8" s="78" t="s">
        <v>1786</v>
      </c>
      <c r="AT8" s="79" t="s">
        <v>1787</v>
      </c>
      <c r="AU8" s="112" t="s">
        <v>13</v>
      </c>
      <c r="AV8" s="112" t="s">
        <v>2623</v>
      </c>
      <c r="AW8" s="82" t="s">
        <v>11</v>
      </c>
      <c r="AX8" s="83" t="s">
        <v>12</v>
      </c>
      <c r="AY8" s="288" t="s">
        <v>4273</v>
      </c>
      <c r="AZ8" s="288" t="s">
        <v>4269</v>
      </c>
      <c r="BA8" s="288" t="s">
        <v>4270</v>
      </c>
    </row>
    <row r="9" spans="1:53" ht="18.75">
      <c r="A9" s="1"/>
      <c r="B9" s="5" t="s">
        <v>14</v>
      </c>
      <c r="C9" s="1"/>
      <c r="D9" s="1"/>
      <c r="E9" s="1"/>
      <c r="F9" s="1"/>
      <c r="G9" s="6"/>
      <c r="H9" s="1"/>
      <c r="I9" s="1"/>
      <c r="J9" s="1"/>
      <c r="K9" s="1"/>
      <c r="L9" s="1"/>
      <c r="M9" s="1"/>
      <c r="N9" s="1"/>
      <c r="O9" s="1"/>
      <c r="P9" s="3"/>
      <c r="Q9" s="3"/>
      <c r="R9" s="3"/>
      <c r="S9" s="94"/>
      <c r="T9" s="94"/>
      <c r="U9" s="90"/>
      <c r="V9" s="87"/>
      <c r="W9" s="87"/>
      <c r="X9" s="1"/>
      <c r="Y9" s="1"/>
      <c r="Z9" s="1"/>
      <c r="AA9" s="125"/>
      <c r="AB9" s="102"/>
      <c r="AC9" s="1"/>
      <c r="AD9" s="1"/>
      <c r="AE9" s="1"/>
      <c r="AF9" s="1"/>
      <c r="AG9" s="1"/>
      <c r="AH9" s="1"/>
      <c r="AI9" s="1"/>
      <c r="AJ9" s="1"/>
      <c r="AK9" s="1"/>
      <c r="AL9" s="1"/>
      <c r="AM9" s="1"/>
      <c r="AN9" s="1"/>
      <c r="AO9" s="1"/>
      <c r="AP9" s="1"/>
      <c r="AQ9" s="1"/>
      <c r="AR9" s="1"/>
      <c r="AS9" s="1"/>
      <c r="AT9" s="1"/>
    </row>
    <row r="10" spans="1:53" ht="15.75">
      <c r="A10" s="1" t="s">
        <v>17</v>
      </c>
      <c r="B10" s="1" t="s">
        <v>15</v>
      </c>
      <c r="C10" s="1" t="s">
        <v>16</v>
      </c>
      <c r="D10" s="1"/>
      <c r="E10" s="1" t="s">
        <v>18</v>
      </c>
      <c r="F10">
        <v>2309903191</v>
      </c>
      <c r="G10" s="13" t="s">
        <v>1796</v>
      </c>
      <c r="H10" s="1" t="s">
        <v>1798</v>
      </c>
      <c r="I10" s="6" t="s">
        <v>20</v>
      </c>
      <c r="J10" s="1" t="s">
        <v>19</v>
      </c>
      <c r="K10" s="1" t="s">
        <v>1791</v>
      </c>
      <c r="L10" s="22">
        <v>239</v>
      </c>
      <c r="M10" s="22">
        <f t="shared" ref="M10:M25" si="0">N10*0.8</f>
        <v>399.20000000000005</v>
      </c>
      <c r="N10" s="22">
        <v>499</v>
      </c>
      <c r="O10" s="275">
        <v>40.5</v>
      </c>
      <c r="P10" s="9"/>
      <c r="Q10" s="9"/>
      <c r="R10" s="268" t="s">
        <v>3906</v>
      </c>
      <c r="S10" s="94">
        <v>0.4</v>
      </c>
      <c r="T10" s="94">
        <v>0.09</v>
      </c>
      <c r="U10" s="94">
        <f>S10+T10</f>
        <v>0.49</v>
      </c>
      <c r="V10" s="109">
        <v>100</v>
      </c>
      <c r="W10" s="109">
        <v>125</v>
      </c>
      <c r="X10" s="1">
        <v>100</v>
      </c>
      <c r="Y10" s="6">
        <v>6</v>
      </c>
      <c r="Z10" s="9">
        <v>65032410131422</v>
      </c>
      <c r="AA10" s="126">
        <v>0.4</v>
      </c>
      <c r="AB10" s="120">
        <f t="shared" ref="AB10:AB20" si="1">U10*Y10+AA10</f>
        <v>3.34</v>
      </c>
      <c r="AC10" s="7">
        <v>280</v>
      </c>
      <c r="AD10" s="7">
        <v>190</v>
      </c>
      <c r="AE10" s="158">
        <v>390</v>
      </c>
      <c r="AF10" s="7">
        <v>0</v>
      </c>
      <c r="AG10" s="7">
        <v>0</v>
      </c>
      <c r="AH10" s="47">
        <f>AF10*AB10+AG10</f>
        <v>0</v>
      </c>
      <c r="AI10" s="7"/>
      <c r="AJ10" s="7"/>
      <c r="AK10" s="7"/>
      <c r="AL10" s="1"/>
      <c r="AM10" s="1"/>
      <c r="AN10" s="1"/>
      <c r="AO10" s="1"/>
      <c r="AP10" s="1"/>
      <c r="AQ10" s="1"/>
      <c r="AR10" s="1"/>
      <c r="AS10" s="1"/>
      <c r="AT10" s="1"/>
      <c r="AU10" s="242" t="s">
        <v>2797</v>
      </c>
      <c r="AV10" s="255" t="s">
        <v>2624</v>
      </c>
      <c r="AW10" s="132" t="s">
        <v>21</v>
      </c>
      <c r="AX10" s="132" t="s">
        <v>22</v>
      </c>
      <c r="AY10" s="132" t="s">
        <v>4275</v>
      </c>
      <c r="AZ10" s="278" t="s">
        <v>4260</v>
      </c>
      <c r="BA10" t="s">
        <v>4266</v>
      </c>
    </row>
    <row r="11" spans="1:53" ht="15.75">
      <c r="A11" s="1" t="s">
        <v>17</v>
      </c>
      <c r="B11" s="1" t="s">
        <v>23</v>
      </c>
      <c r="C11" s="1" t="s">
        <v>16</v>
      </c>
      <c r="D11" s="1"/>
      <c r="E11" s="1" t="s">
        <v>18</v>
      </c>
      <c r="F11">
        <v>2309903191</v>
      </c>
      <c r="G11" s="13" t="s">
        <v>1796</v>
      </c>
      <c r="H11" s="1" t="s">
        <v>1798</v>
      </c>
      <c r="I11" s="6" t="s">
        <v>20</v>
      </c>
      <c r="J11" s="1" t="s">
        <v>24</v>
      </c>
      <c r="K11" s="1" t="s">
        <v>1791</v>
      </c>
      <c r="L11" s="22">
        <v>451</v>
      </c>
      <c r="M11" s="22">
        <f t="shared" si="0"/>
        <v>756</v>
      </c>
      <c r="N11" s="22">
        <v>945</v>
      </c>
      <c r="O11" s="275">
        <v>76</v>
      </c>
      <c r="P11" s="9"/>
      <c r="Q11" s="9"/>
      <c r="R11" s="268">
        <v>5032410135824</v>
      </c>
      <c r="S11" s="94">
        <v>0.8</v>
      </c>
      <c r="T11" s="94">
        <v>0.1</v>
      </c>
      <c r="U11" s="94">
        <f t="shared" ref="U11:U69" si="2">S11+T11</f>
        <v>0.9</v>
      </c>
      <c r="V11" s="109">
        <v>110</v>
      </c>
      <c r="W11" s="109">
        <v>160</v>
      </c>
      <c r="X11" s="1">
        <v>110</v>
      </c>
      <c r="Y11" s="6">
        <v>8</v>
      </c>
      <c r="Z11" s="9">
        <v>65032410131439</v>
      </c>
      <c r="AA11" s="126">
        <v>0.4</v>
      </c>
      <c r="AB11" s="120">
        <f t="shared" si="1"/>
        <v>7.6000000000000005</v>
      </c>
      <c r="AC11" s="7">
        <v>170</v>
      </c>
      <c r="AD11" s="7">
        <v>490</v>
      </c>
      <c r="AE11" s="158">
        <v>340</v>
      </c>
      <c r="AF11" s="7"/>
      <c r="AG11" s="7"/>
      <c r="AH11" s="7"/>
      <c r="AI11" s="7"/>
      <c r="AJ11" s="7"/>
      <c r="AK11" s="7"/>
      <c r="AL11" s="1"/>
      <c r="AM11" s="1"/>
      <c r="AN11" s="1"/>
      <c r="AO11" s="1"/>
      <c r="AP11" s="1"/>
      <c r="AQ11" s="1"/>
      <c r="AR11" s="1"/>
      <c r="AS11" s="1"/>
      <c r="AT11" s="1"/>
      <c r="AU11" s="242" t="s">
        <v>2797</v>
      </c>
      <c r="AV11" s="255" t="s">
        <v>2624</v>
      </c>
      <c r="AW11" s="132" t="s">
        <v>21</v>
      </c>
      <c r="AX11" s="132" t="s">
        <v>22</v>
      </c>
      <c r="AY11" s="132" t="s">
        <v>4275</v>
      </c>
      <c r="AZ11" s="278" t="s">
        <v>4260</v>
      </c>
      <c r="BA11" t="s">
        <v>4266</v>
      </c>
    </row>
    <row r="12" spans="1:53" ht="15.75">
      <c r="A12" s="1" t="s">
        <v>17</v>
      </c>
      <c r="B12" s="1" t="s">
        <v>25</v>
      </c>
      <c r="C12" s="1" t="s">
        <v>16</v>
      </c>
      <c r="D12" s="1"/>
      <c r="E12" s="1" t="s">
        <v>18</v>
      </c>
      <c r="F12">
        <v>2309903191</v>
      </c>
      <c r="G12" s="13" t="s">
        <v>1796</v>
      </c>
      <c r="H12" s="1" t="s">
        <v>1798</v>
      </c>
      <c r="I12" s="6" t="s">
        <v>20</v>
      </c>
      <c r="J12" s="1" t="s">
        <v>26</v>
      </c>
      <c r="K12" s="1" t="s">
        <v>1791</v>
      </c>
      <c r="L12" s="22">
        <v>813</v>
      </c>
      <c r="M12" s="22">
        <f t="shared" si="0"/>
        <v>1356</v>
      </c>
      <c r="N12" s="22">
        <v>1695</v>
      </c>
      <c r="O12" s="275">
        <v>137</v>
      </c>
      <c r="P12" s="9"/>
      <c r="Q12" s="9"/>
      <c r="R12" s="268" t="s">
        <v>3907</v>
      </c>
      <c r="S12" s="94">
        <v>1.6</v>
      </c>
      <c r="T12" s="94">
        <v>0.16</v>
      </c>
      <c r="U12" s="94">
        <f t="shared" si="2"/>
        <v>1.76</v>
      </c>
      <c r="V12" s="109">
        <v>200</v>
      </c>
      <c r="W12" s="109">
        <v>145</v>
      </c>
      <c r="X12" s="1">
        <v>200</v>
      </c>
      <c r="Y12" s="6">
        <v>6</v>
      </c>
      <c r="Z12" s="9">
        <v>65032410131392</v>
      </c>
      <c r="AA12" s="126">
        <v>0.6</v>
      </c>
      <c r="AB12" s="120">
        <f t="shared" si="1"/>
        <v>11.16</v>
      </c>
      <c r="AC12" s="7">
        <v>410</v>
      </c>
      <c r="AD12" s="7">
        <v>170</v>
      </c>
      <c r="AE12" s="158">
        <v>610</v>
      </c>
      <c r="AF12" s="7"/>
      <c r="AG12" s="7"/>
      <c r="AH12" s="7"/>
      <c r="AI12" s="7"/>
      <c r="AJ12" s="7"/>
      <c r="AK12" s="7"/>
      <c r="AL12" s="1"/>
      <c r="AM12" s="1"/>
      <c r="AN12" s="1"/>
      <c r="AO12" s="1"/>
      <c r="AP12" s="1"/>
      <c r="AQ12" s="1"/>
      <c r="AR12" s="1"/>
      <c r="AS12" s="1"/>
      <c r="AT12" s="1"/>
      <c r="AU12" s="242" t="s">
        <v>2797</v>
      </c>
      <c r="AV12" s="255" t="s">
        <v>2624</v>
      </c>
      <c r="AW12" s="132" t="s">
        <v>21</v>
      </c>
      <c r="AX12" s="132" t="s">
        <v>22</v>
      </c>
      <c r="AY12" s="132" t="s">
        <v>4275</v>
      </c>
      <c r="AZ12" s="278" t="s">
        <v>4260</v>
      </c>
      <c r="BA12" t="s">
        <v>4266</v>
      </c>
    </row>
    <row r="13" spans="1:53" ht="15.75">
      <c r="A13" s="1" t="s">
        <v>17</v>
      </c>
      <c r="B13" s="1" t="s">
        <v>27</v>
      </c>
      <c r="C13" s="1" t="s">
        <v>16</v>
      </c>
      <c r="D13" s="1"/>
      <c r="E13" s="1" t="s">
        <v>18</v>
      </c>
      <c r="F13">
        <v>2309903191</v>
      </c>
      <c r="G13" s="13" t="s">
        <v>1796</v>
      </c>
      <c r="H13" s="1" t="s">
        <v>1798</v>
      </c>
      <c r="I13" s="6" t="s">
        <v>20</v>
      </c>
      <c r="J13" s="1" t="s">
        <v>28</v>
      </c>
      <c r="K13" s="1" t="s">
        <v>1791</v>
      </c>
      <c r="L13" s="22">
        <v>1499</v>
      </c>
      <c r="M13" s="22">
        <f t="shared" si="0"/>
        <v>2520</v>
      </c>
      <c r="N13" s="22">
        <v>3150</v>
      </c>
      <c r="O13" s="275">
        <v>252</v>
      </c>
      <c r="P13" s="9"/>
      <c r="Q13" s="9"/>
      <c r="R13" s="268" t="s">
        <v>3905</v>
      </c>
      <c r="S13" s="94">
        <v>3.2</v>
      </c>
      <c r="T13" s="94">
        <v>0.19</v>
      </c>
      <c r="U13" s="94">
        <f t="shared" si="2"/>
        <v>3.39</v>
      </c>
      <c r="V13" s="109">
        <v>200</v>
      </c>
      <c r="W13" s="109">
        <v>200</v>
      </c>
      <c r="X13" s="1">
        <v>200</v>
      </c>
      <c r="Y13" s="6">
        <v>2</v>
      </c>
      <c r="Z13" s="9">
        <v>65032410131415</v>
      </c>
      <c r="AA13" s="126">
        <v>0.8</v>
      </c>
      <c r="AB13" s="120">
        <f t="shared" si="1"/>
        <v>7.58</v>
      </c>
      <c r="AC13" s="7">
        <v>410</v>
      </c>
      <c r="AD13" s="7">
        <v>220</v>
      </c>
      <c r="AE13" s="158">
        <v>620</v>
      </c>
      <c r="AF13" s="7"/>
      <c r="AG13" s="7"/>
      <c r="AH13" s="7"/>
      <c r="AI13" s="7"/>
      <c r="AJ13" s="7"/>
      <c r="AK13" s="7"/>
      <c r="AL13" s="1"/>
      <c r="AM13" s="1"/>
      <c r="AN13" s="1"/>
      <c r="AO13" s="1"/>
      <c r="AP13" s="1"/>
      <c r="AQ13" s="1"/>
      <c r="AR13" s="1"/>
      <c r="AS13" s="1"/>
      <c r="AT13" s="1"/>
      <c r="AU13" s="242" t="s">
        <v>2797</v>
      </c>
      <c r="AV13" s="255" t="s">
        <v>2624</v>
      </c>
      <c r="AW13" s="132" t="s">
        <v>21</v>
      </c>
      <c r="AX13" s="132" t="s">
        <v>22</v>
      </c>
      <c r="AY13" s="132" t="s">
        <v>4275</v>
      </c>
      <c r="AZ13" s="278" t="s">
        <v>4260</v>
      </c>
      <c r="BA13" t="s">
        <v>4266</v>
      </c>
    </row>
    <row r="14" spans="1:53" ht="15.75">
      <c r="A14" s="1" t="s">
        <v>17</v>
      </c>
      <c r="B14" s="1" t="s">
        <v>29</v>
      </c>
      <c r="C14" s="1" t="s">
        <v>16</v>
      </c>
      <c r="D14" s="1"/>
      <c r="E14" s="1" t="s">
        <v>30</v>
      </c>
      <c r="F14" s="3">
        <v>2309903191</v>
      </c>
      <c r="G14" s="35" t="s">
        <v>1796</v>
      </c>
      <c r="H14" s="1" t="s">
        <v>1798</v>
      </c>
      <c r="I14" s="6" t="s">
        <v>20</v>
      </c>
      <c r="J14" s="1" t="s">
        <v>31</v>
      </c>
      <c r="K14" s="1" t="s">
        <v>1791</v>
      </c>
      <c r="L14" s="22">
        <v>369</v>
      </c>
      <c r="M14" s="22">
        <f t="shared" si="0"/>
        <v>620</v>
      </c>
      <c r="N14" s="22">
        <v>775</v>
      </c>
      <c r="O14" s="275">
        <v>65</v>
      </c>
      <c r="P14" s="9"/>
      <c r="Q14" s="9"/>
      <c r="R14" s="268">
        <v>5032410131451</v>
      </c>
      <c r="S14" s="94">
        <v>1</v>
      </c>
      <c r="T14" s="94">
        <v>0.11</v>
      </c>
      <c r="U14" s="94">
        <f t="shared" si="2"/>
        <v>1.1100000000000001</v>
      </c>
      <c r="V14" s="109">
        <v>60</v>
      </c>
      <c r="W14" s="109">
        <v>260</v>
      </c>
      <c r="X14" s="1">
        <v>140</v>
      </c>
      <c r="Y14" s="6">
        <v>6</v>
      </c>
      <c r="Z14" s="9">
        <v>65032410131453</v>
      </c>
      <c r="AA14" s="126">
        <v>0.6</v>
      </c>
      <c r="AB14" s="120">
        <f t="shared" si="1"/>
        <v>7.26</v>
      </c>
      <c r="AC14" s="7">
        <v>200</v>
      </c>
      <c r="AD14" s="7">
        <v>270</v>
      </c>
      <c r="AE14" s="158">
        <v>300</v>
      </c>
      <c r="AF14" s="7"/>
      <c r="AG14" s="7"/>
      <c r="AH14" s="7"/>
      <c r="AI14" s="7"/>
      <c r="AJ14" s="7"/>
      <c r="AK14" s="7"/>
      <c r="AL14" s="1"/>
      <c r="AM14" s="1"/>
      <c r="AN14" s="1"/>
      <c r="AO14" s="1"/>
      <c r="AP14" s="1"/>
      <c r="AQ14" s="1"/>
      <c r="AR14" s="1"/>
      <c r="AS14" s="1"/>
      <c r="AT14" s="1"/>
      <c r="AU14" s="242" t="s">
        <v>2797</v>
      </c>
      <c r="AV14" s="255" t="s">
        <v>2625</v>
      </c>
      <c r="AW14" s="132" t="s">
        <v>21</v>
      </c>
      <c r="AX14" s="132" t="s">
        <v>22</v>
      </c>
      <c r="AY14" s="132" t="s">
        <v>4275</v>
      </c>
      <c r="AZ14" s="278" t="s">
        <v>4260</v>
      </c>
      <c r="BA14" t="s">
        <v>4266</v>
      </c>
    </row>
    <row r="15" spans="1:53" ht="15.75">
      <c r="A15" s="1" t="s">
        <v>17</v>
      </c>
      <c r="B15" s="1" t="s">
        <v>1749</v>
      </c>
      <c r="C15" s="1" t="s">
        <v>16</v>
      </c>
      <c r="D15" s="1"/>
      <c r="E15" s="1" t="s">
        <v>30</v>
      </c>
      <c r="F15" s="3">
        <v>2309903191</v>
      </c>
      <c r="G15" s="35" t="s">
        <v>1796</v>
      </c>
      <c r="H15" s="1" t="s">
        <v>1798</v>
      </c>
      <c r="I15" s="6" t="s">
        <v>20</v>
      </c>
      <c r="J15" s="1" t="s">
        <v>61</v>
      </c>
      <c r="K15" s="1" t="s">
        <v>1791</v>
      </c>
      <c r="L15" s="22">
        <v>1645</v>
      </c>
      <c r="M15" s="22">
        <f t="shared" si="0"/>
        <v>2764</v>
      </c>
      <c r="N15" s="22">
        <v>3455</v>
      </c>
      <c r="O15" s="275">
        <v>276</v>
      </c>
      <c r="P15" s="9"/>
      <c r="Q15" s="9"/>
      <c r="R15" s="268" t="s">
        <v>3908</v>
      </c>
      <c r="S15" s="94">
        <v>5</v>
      </c>
      <c r="T15" s="94">
        <v>0.2</v>
      </c>
      <c r="U15" s="94">
        <f t="shared" si="2"/>
        <v>5.2</v>
      </c>
      <c r="V15" s="109">
        <v>120</v>
      </c>
      <c r="W15" s="109">
        <v>310</v>
      </c>
      <c r="X15" s="1">
        <v>195</v>
      </c>
      <c r="Y15" s="6">
        <v>2</v>
      </c>
      <c r="Z15" s="9">
        <v>65032410131484</v>
      </c>
      <c r="AA15" s="126">
        <v>0.4</v>
      </c>
      <c r="AB15" s="120">
        <f t="shared" si="1"/>
        <v>10.8</v>
      </c>
      <c r="AC15" s="7">
        <v>210</v>
      </c>
      <c r="AD15" s="7">
        <v>350</v>
      </c>
      <c r="AE15" s="158">
        <v>290</v>
      </c>
      <c r="AF15" s="7"/>
      <c r="AG15" s="7"/>
      <c r="AH15" s="7"/>
      <c r="AI15" s="7"/>
      <c r="AJ15" s="7"/>
      <c r="AK15" s="7"/>
      <c r="AL15" s="1"/>
      <c r="AM15" s="1"/>
      <c r="AN15" s="1"/>
      <c r="AO15" s="1"/>
      <c r="AP15" s="1"/>
      <c r="AQ15" s="1"/>
      <c r="AR15" s="1"/>
      <c r="AS15" s="1"/>
      <c r="AT15" s="1"/>
      <c r="AU15" s="242" t="s">
        <v>2797</v>
      </c>
      <c r="AV15" s="255" t="s">
        <v>2625</v>
      </c>
      <c r="AW15" s="132" t="s">
        <v>21</v>
      </c>
      <c r="AX15" s="132" t="s">
        <v>22</v>
      </c>
      <c r="AY15" s="132" t="s">
        <v>4275</v>
      </c>
      <c r="AZ15" s="278" t="s">
        <v>4260</v>
      </c>
      <c r="BA15" t="s">
        <v>4266</v>
      </c>
    </row>
    <row r="16" spans="1:53" ht="15.75">
      <c r="A16" s="1" t="s">
        <v>17</v>
      </c>
      <c r="B16" s="246" t="s">
        <v>4318</v>
      </c>
      <c r="C16" s="1" t="s">
        <v>4319</v>
      </c>
      <c r="D16" s="256" t="s">
        <v>4294</v>
      </c>
      <c r="E16" s="1" t="s">
        <v>18</v>
      </c>
      <c r="F16" s="3">
        <v>2309903191</v>
      </c>
      <c r="G16" s="35">
        <v>23099031</v>
      </c>
      <c r="H16" s="1" t="s">
        <v>1798</v>
      </c>
      <c r="I16" s="6" t="s">
        <v>20</v>
      </c>
      <c r="J16" s="1" t="s">
        <v>4320</v>
      </c>
      <c r="K16" s="1" t="s">
        <v>1791</v>
      </c>
      <c r="L16" s="22">
        <v>415</v>
      </c>
      <c r="M16" s="22">
        <f t="shared" si="0"/>
        <v>696</v>
      </c>
      <c r="N16" s="22">
        <v>870</v>
      </c>
      <c r="O16" s="275" t="s">
        <v>2297</v>
      </c>
      <c r="P16" s="9"/>
      <c r="Q16" s="9"/>
      <c r="R16" s="268">
        <v>5032410134315</v>
      </c>
      <c r="S16" s="94">
        <v>0.66</v>
      </c>
      <c r="T16" s="94">
        <v>0.09</v>
      </c>
      <c r="U16" s="94">
        <f t="shared" si="2"/>
        <v>0.75</v>
      </c>
      <c r="V16" s="109">
        <v>100</v>
      </c>
      <c r="W16" s="109">
        <v>125</v>
      </c>
      <c r="X16" s="1">
        <v>100</v>
      </c>
      <c r="Y16" s="6">
        <v>6</v>
      </c>
      <c r="Z16" s="9">
        <v>65032410134317</v>
      </c>
      <c r="AA16" s="126">
        <v>0.4</v>
      </c>
      <c r="AB16" s="120">
        <f t="shared" si="1"/>
        <v>4.9000000000000004</v>
      </c>
      <c r="AC16" s="7">
        <v>280</v>
      </c>
      <c r="AD16" s="7">
        <v>190</v>
      </c>
      <c r="AE16" s="158">
        <v>390</v>
      </c>
      <c r="AF16" s="7"/>
      <c r="AG16" s="7"/>
      <c r="AH16" s="7"/>
      <c r="AI16" s="7"/>
      <c r="AJ16" s="7"/>
      <c r="AK16" s="7"/>
      <c r="AL16" s="1"/>
      <c r="AM16" s="1"/>
      <c r="AN16" s="1"/>
      <c r="AO16" s="1"/>
      <c r="AP16" s="1"/>
      <c r="AQ16" s="1"/>
      <c r="AR16" s="1"/>
      <c r="AS16" s="1"/>
      <c r="AT16" s="1"/>
      <c r="AU16" s="303" t="s">
        <v>4322</v>
      </c>
      <c r="AV16" s="243" t="s">
        <v>2626</v>
      </c>
      <c r="AW16" s="132" t="s">
        <v>21</v>
      </c>
      <c r="AX16" s="132" t="s">
        <v>22</v>
      </c>
      <c r="AY16" s="132" t="s">
        <v>4275</v>
      </c>
      <c r="AZ16" s="278" t="s">
        <v>4260</v>
      </c>
      <c r="BA16" t="s">
        <v>4266</v>
      </c>
    </row>
    <row r="17" spans="1:53" ht="15.75">
      <c r="A17" s="1" t="s">
        <v>17</v>
      </c>
      <c r="B17" s="246" t="s">
        <v>4317</v>
      </c>
      <c r="C17" s="1" t="s">
        <v>4319</v>
      </c>
      <c r="D17" s="256" t="s">
        <v>4294</v>
      </c>
      <c r="E17" s="1" t="s">
        <v>18</v>
      </c>
      <c r="F17" s="3">
        <v>2309903191</v>
      </c>
      <c r="G17" s="35">
        <v>23099031</v>
      </c>
      <c r="H17" s="1" t="s">
        <v>1798</v>
      </c>
      <c r="I17" s="6" t="s">
        <v>20</v>
      </c>
      <c r="J17" s="1" t="s">
        <v>4321</v>
      </c>
      <c r="K17" s="1" t="s">
        <v>1791</v>
      </c>
      <c r="L17" s="22">
        <v>1160</v>
      </c>
      <c r="M17" s="22">
        <f t="shared" si="0"/>
        <v>1948</v>
      </c>
      <c r="N17" s="22">
        <v>2435</v>
      </c>
      <c r="O17" s="275" t="s">
        <v>2297</v>
      </c>
      <c r="P17" s="9"/>
      <c r="Q17" s="9"/>
      <c r="R17" s="268">
        <v>5032410134322</v>
      </c>
      <c r="S17" s="94">
        <v>1.98</v>
      </c>
      <c r="T17" s="94">
        <v>0.16</v>
      </c>
      <c r="U17" s="94">
        <f t="shared" si="2"/>
        <v>2.14</v>
      </c>
      <c r="V17" s="109">
        <v>200</v>
      </c>
      <c r="W17" s="109">
        <v>145</v>
      </c>
      <c r="X17" s="1">
        <v>200</v>
      </c>
      <c r="Y17" s="6">
        <v>6</v>
      </c>
      <c r="Z17" s="9"/>
      <c r="AA17" s="126">
        <v>0.6</v>
      </c>
      <c r="AB17" s="120">
        <f t="shared" si="1"/>
        <v>13.44</v>
      </c>
      <c r="AC17" s="7">
        <v>410</v>
      </c>
      <c r="AD17" s="7">
        <v>170</v>
      </c>
      <c r="AE17" s="158">
        <v>610</v>
      </c>
      <c r="AF17" s="7"/>
      <c r="AG17" s="7"/>
      <c r="AH17" s="7"/>
      <c r="AI17" s="7"/>
      <c r="AJ17" s="7"/>
      <c r="AK17" s="7"/>
      <c r="AL17" s="1"/>
      <c r="AM17" s="1"/>
      <c r="AN17" s="1"/>
      <c r="AO17" s="1"/>
      <c r="AP17" s="1"/>
      <c r="AQ17" s="1"/>
      <c r="AR17" s="1"/>
      <c r="AS17" s="1"/>
      <c r="AT17" s="1"/>
      <c r="AU17" s="303" t="s">
        <v>4322</v>
      </c>
      <c r="AV17" s="243" t="s">
        <v>2626</v>
      </c>
      <c r="AW17" s="132" t="s">
        <v>21</v>
      </c>
      <c r="AX17" s="132" t="s">
        <v>22</v>
      </c>
      <c r="AY17" s="132" t="s">
        <v>4275</v>
      </c>
      <c r="AZ17" s="278" t="s">
        <v>4260</v>
      </c>
      <c r="BA17" t="s">
        <v>4266</v>
      </c>
    </row>
    <row r="18" spans="1:53" ht="15.75">
      <c r="A18" s="1" t="s">
        <v>17</v>
      </c>
      <c r="B18" s="1" t="s">
        <v>4288</v>
      </c>
      <c r="C18" s="1" t="s">
        <v>4289</v>
      </c>
      <c r="D18" s="1"/>
      <c r="E18" s="1" t="s">
        <v>109</v>
      </c>
      <c r="F18" s="3">
        <v>2309903191</v>
      </c>
      <c r="G18" s="35">
        <v>23099031</v>
      </c>
      <c r="H18" s="1" t="s">
        <v>1798</v>
      </c>
      <c r="I18" s="6" t="s">
        <v>20</v>
      </c>
      <c r="J18" s="1" t="s">
        <v>98</v>
      </c>
      <c r="K18" s="1" t="s">
        <v>1791</v>
      </c>
      <c r="L18" s="22">
        <v>475</v>
      </c>
      <c r="M18" s="22">
        <f t="shared" si="0"/>
        <v>798.40000000000009</v>
      </c>
      <c r="N18" s="22">
        <v>998</v>
      </c>
      <c r="O18" s="275">
        <v>85</v>
      </c>
      <c r="P18" s="352"/>
      <c r="Q18" s="9"/>
      <c r="R18" s="295">
        <v>5032410139013</v>
      </c>
      <c r="S18" s="94">
        <v>1.8</v>
      </c>
      <c r="T18" s="94">
        <v>0.16</v>
      </c>
      <c r="U18" s="94">
        <f t="shared" si="2"/>
        <v>1.96</v>
      </c>
      <c r="V18" s="109">
        <v>190</v>
      </c>
      <c r="W18" s="109">
        <v>143</v>
      </c>
      <c r="X18" s="1">
        <v>190</v>
      </c>
      <c r="Y18" s="6">
        <v>6</v>
      </c>
      <c r="Z18" s="296">
        <v>65032410139015</v>
      </c>
      <c r="AA18" s="126">
        <v>0.6</v>
      </c>
      <c r="AB18" s="120">
        <f t="shared" si="1"/>
        <v>12.36</v>
      </c>
      <c r="AC18" s="7">
        <v>400</v>
      </c>
      <c r="AD18" s="7">
        <v>150</v>
      </c>
      <c r="AE18" s="158">
        <v>600</v>
      </c>
      <c r="AF18" s="7"/>
      <c r="AG18" s="7"/>
      <c r="AH18" s="7"/>
      <c r="AI18" s="7"/>
      <c r="AJ18" s="7"/>
      <c r="AK18" s="7"/>
      <c r="AL18" s="1"/>
      <c r="AM18" s="1"/>
      <c r="AN18" s="1"/>
      <c r="AO18" s="1"/>
      <c r="AP18" s="1"/>
      <c r="AQ18" s="1"/>
      <c r="AR18" s="1"/>
      <c r="AS18" s="1"/>
      <c r="AT18" s="1"/>
      <c r="AU18" s="242" t="s">
        <v>4297</v>
      </c>
      <c r="AV18" s="255" t="s">
        <v>2624</v>
      </c>
      <c r="AW18" s="132" t="s">
        <v>22</v>
      </c>
      <c r="AX18" s="132" t="s">
        <v>22</v>
      </c>
      <c r="AY18" s="132" t="s">
        <v>4275</v>
      </c>
      <c r="AZ18" s="278" t="s">
        <v>4260</v>
      </c>
      <c r="BA18" t="s">
        <v>4266</v>
      </c>
    </row>
    <row r="19" spans="1:53" ht="15.75">
      <c r="A19" s="1" t="s">
        <v>17</v>
      </c>
      <c r="B19" s="1" t="s">
        <v>4290</v>
      </c>
      <c r="C19" s="1" t="s">
        <v>4289</v>
      </c>
      <c r="D19" s="1"/>
      <c r="E19" s="1" t="s">
        <v>109</v>
      </c>
      <c r="F19" s="3">
        <v>2309903191</v>
      </c>
      <c r="G19" s="35">
        <v>23099031</v>
      </c>
      <c r="H19" s="1" t="s">
        <v>1798</v>
      </c>
      <c r="I19" s="6" t="s">
        <v>20</v>
      </c>
      <c r="J19" s="1" t="s">
        <v>101</v>
      </c>
      <c r="K19" s="1" t="s">
        <v>1791</v>
      </c>
      <c r="L19" s="22">
        <v>868</v>
      </c>
      <c r="M19" s="22">
        <f t="shared" si="0"/>
        <v>1460</v>
      </c>
      <c r="N19" s="22">
        <v>1825</v>
      </c>
      <c r="O19" s="275">
        <v>165</v>
      </c>
      <c r="P19" s="352"/>
      <c r="Q19" s="9"/>
      <c r="R19" s="295">
        <v>5032410138788</v>
      </c>
      <c r="S19" s="94">
        <v>3.6</v>
      </c>
      <c r="T19" s="94">
        <v>0.19</v>
      </c>
      <c r="U19" s="94">
        <f t="shared" si="2"/>
        <v>3.79</v>
      </c>
      <c r="V19" s="109">
        <v>190</v>
      </c>
      <c r="W19" s="109">
        <v>203</v>
      </c>
      <c r="X19" s="1">
        <v>190</v>
      </c>
      <c r="Y19" s="6">
        <v>2</v>
      </c>
      <c r="Z19" s="296">
        <v>65032410138780</v>
      </c>
      <c r="AA19" s="126">
        <v>0.6</v>
      </c>
      <c r="AB19" s="120">
        <f t="shared" si="1"/>
        <v>8.18</v>
      </c>
      <c r="AC19" s="7">
        <v>200</v>
      </c>
      <c r="AD19" s="7">
        <v>220</v>
      </c>
      <c r="AE19" s="158">
        <v>430</v>
      </c>
      <c r="AF19" s="7"/>
      <c r="AG19" s="7"/>
      <c r="AH19" s="7"/>
      <c r="AI19" s="7"/>
      <c r="AJ19" s="7"/>
      <c r="AK19" s="7"/>
      <c r="AL19" s="1"/>
      <c r="AM19" s="1"/>
      <c r="AN19" s="1"/>
      <c r="AO19" s="1"/>
      <c r="AP19" s="1"/>
      <c r="AQ19" s="1"/>
      <c r="AR19" s="1"/>
      <c r="AS19" s="1"/>
      <c r="AT19" s="1"/>
      <c r="AU19" s="242" t="s">
        <v>4297</v>
      </c>
      <c r="AV19" s="255" t="s">
        <v>2624</v>
      </c>
      <c r="AW19" s="132" t="s">
        <v>22</v>
      </c>
      <c r="AX19" s="132" t="s">
        <v>22</v>
      </c>
      <c r="AY19" s="132" t="s">
        <v>4275</v>
      </c>
      <c r="AZ19" s="278" t="s">
        <v>4260</v>
      </c>
      <c r="BA19" t="s">
        <v>4266</v>
      </c>
    </row>
    <row r="20" spans="1:53" ht="15.75">
      <c r="A20" s="1" t="s">
        <v>17</v>
      </c>
      <c r="B20" s="1" t="s">
        <v>3926</v>
      </c>
      <c r="C20" s="1" t="s">
        <v>3927</v>
      </c>
      <c r="D20" s="1"/>
      <c r="E20" s="1" t="s">
        <v>18</v>
      </c>
      <c r="F20" s="3">
        <v>2309903191</v>
      </c>
      <c r="G20" s="35">
        <v>23099031</v>
      </c>
      <c r="H20" s="1" t="s">
        <v>1798</v>
      </c>
      <c r="I20" s="6" t="s">
        <v>20</v>
      </c>
      <c r="J20" s="1" t="s">
        <v>32</v>
      </c>
      <c r="K20" s="1" t="s">
        <v>1791</v>
      </c>
      <c r="L20" s="22">
        <v>199</v>
      </c>
      <c r="M20" s="22">
        <f t="shared" si="0"/>
        <v>332</v>
      </c>
      <c r="N20" s="22">
        <v>415</v>
      </c>
      <c r="O20" s="275">
        <v>30.5</v>
      </c>
      <c r="P20" s="9"/>
      <c r="Q20" s="9"/>
      <c r="R20" s="268">
        <v>5032410138320</v>
      </c>
      <c r="S20" s="94">
        <v>0.9</v>
      </c>
      <c r="T20" s="94">
        <v>0.11</v>
      </c>
      <c r="U20" s="94">
        <f t="shared" si="2"/>
        <v>1.01</v>
      </c>
      <c r="V20" s="109">
        <v>130</v>
      </c>
      <c r="W20" s="109">
        <v>165</v>
      </c>
      <c r="X20" s="1">
        <v>130</v>
      </c>
      <c r="Y20" s="6">
        <v>6</v>
      </c>
      <c r="Z20" s="9">
        <v>65032410138322</v>
      </c>
      <c r="AA20" s="126">
        <v>0.4</v>
      </c>
      <c r="AB20" s="120">
        <f t="shared" si="1"/>
        <v>6.4600000000000009</v>
      </c>
      <c r="AC20" s="7">
        <v>280</v>
      </c>
      <c r="AD20" s="7">
        <v>190</v>
      </c>
      <c r="AE20" s="158">
        <v>390</v>
      </c>
      <c r="AF20" s="7"/>
      <c r="AG20" s="7"/>
      <c r="AH20" s="7"/>
      <c r="AI20" s="7"/>
      <c r="AJ20" s="7"/>
      <c r="AK20" s="7"/>
      <c r="AL20" s="1"/>
      <c r="AM20" s="1"/>
      <c r="AN20" s="1"/>
      <c r="AO20" s="1"/>
      <c r="AP20" s="1"/>
      <c r="AQ20" s="1"/>
      <c r="AR20" s="1"/>
      <c r="AS20" s="1"/>
      <c r="AT20" s="1"/>
      <c r="AU20" s="298" t="s">
        <v>3929</v>
      </c>
      <c r="AV20" s="255" t="s">
        <v>2624</v>
      </c>
      <c r="AW20" s="132" t="s">
        <v>21</v>
      </c>
      <c r="AX20" s="132" t="s">
        <v>22</v>
      </c>
      <c r="AY20" s="132" t="s">
        <v>4275</v>
      </c>
      <c r="AZ20" s="278" t="s">
        <v>4260</v>
      </c>
      <c r="BA20" t="s">
        <v>4266</v>
      </c>
    </row>
    <row r="21" spans="1:53" ht="16.5" customHeight="1">
      <c r="A21" s="1" t="s">
        <v>17</v>
      </c>
      <c r="B21" s="1" t="s">
        <v>3928</v>
      </c>
      <c r="C21" s="1" t="s">
        <v>3927</v>
      </c>
      <c r="D21" s="1"/>
      <c r="E21" s="1" t="s">
        <v>18</v>
      </c>
      <c r="F21" s="3">
        <v>2309903191</v>
      </c>
      <c r="G21" s="35" t="s">
        <v>1796</v>
      </c>
      <c r="H21" s="1" t="s">
        <v>1798</v>
      </c>
      <c r="I21" s="6" t="s">
        <v>20</v>
      </c>
      <c r="J21" s="1" t="s">
        <v>101</v>
      </c>
      <c r="K21" s="1" t="s">
        <v>1791</v>
      </c>
      <c r="L21" s="22">
        <v>705</v>
      </c>
      <c r="M21" s="22">
        <f t="shared" si="0"/>
        <v>1184</v>
      </c>
      <c r="N21" s="22">
        <v>1480</v>
      </c>
      <c r="O21" s="275">
        <v>108</v>
      </c>
      <c r="P21" s="9"/>
      <c r="Q21" s="9"/>
      <c r="R21" s="268">
        <v>5023410138337</v>
      </c>
      <c r="S21" s="94">
        <v>3.6</v>
      </c>
      <c r="T21" s="94">
        <v>0.3</v>
      </c>
      <c r="U21" s="94">
        <f t="shared" si="2"/>
        <v>3.9</v>
      </c>
      <c r="V21" s="109">
        <v>250</v>
      </c>
      <c r="W21" s="109">
        <v>170</v>
      </c>
      <c r="X21" s="1">
        <v>250</v>
      </c>
      <c r="Y21" s="6">
        <v>2</v>
      </c>
      <c r="Z21" s="9">
        <v>65032410138339</v>
      </c>
      <c r="AA21" s="126">
        <v>0.6</v>
      </c>
      <c r="AB21" s="120">
        <f>Y21*U21</f>
        <v>7.8</v>
      </c>
      <c r="AC21" s="7">
        <v>410</v>
      </c>
      <c r="AD21" s="7">
        <v>220</v>
      </c>
      <c r="AE21" s="158">
        <v>620</v>
      </c>
      <c r="AF21" s="7"/>
      <c r="AG21" s="7"/>
      <c r="AH21" s="7"/>
      <c r="AI21" s="7"/>
      <c r="AJ21" s="7"/>
      <c r="AK21" s="7"/>
      <c r="AL21" s="1"/>
      <c r="AM21" s="1"/>
      <c r="AN21" s="1"/>
      <c r="AO21" s="1"/>
      <c r="AP21" s="1"/>
      <c r="AQ21" s="1"/>
      <c r="AR21" s="1"/>
      <c r="AS21" s="1"/>
      <c r="AT21" s="1"/>
      <c r="AU21" s="257" t="s">
        <v>3930</v>
      </c>
      <c r="AV21" s="255" t="s">
        <v>2624</v>
      </c>
      <c r="AW21" s="132" t="s">
        <v>21</v>
      </c>
      <c r="AX21" s="132" t="s">
        <v>22</v>
      </c>
      <c r="AY21" s="132" t="s">
        <v>4275</v>
      </c>
      <c r="AZ21" s="278" t="s">
        <v>4260</v>
      </c>
      <c r="BA21" t="s">
        <v>4266</v>
      </c>
    </row>
    <row r="22" spans="1:53" ht="16.5" customHeight="1">
      <c r="A22" s="1" t="s">
        <v>17</v>
      </c>
      <c r="B22" s="1" t="s">
        <v>4326</v>
      </c>
      <c r="C22" s="1" t="s">
        <v>4291</v>
      </c>
      <c r="D22" s="256" t="s">
        <v>4294</v>
      </c>
      <c r="E22" s="1" t="s">
        <v>30</v>
      </c>
      <c r="F22" s="3">
        <v>2309903190</v>
      </c>
      <c r="G22" s="35" t="s">
        <v>4327</v>
      </c>
      <c r="H22" s="1" t="s">
        <v>1798</v>
      </c>
      <c r="I22" s="6" t="s">
        <v>20</v>
      </c>
      <c r="J22" s="1" t="s">
        <v>64</v>
      </c>
      <c r="K22" s="1" t="s">
        <v>1791</v>
      </c>
      <c r="L22" s="22">
        <v>188</v>
      </c>
      <c r="M22" s="22">
        <f t="shared" si="0"/>
        <v>316</v>
      </c>
      <c r="N22" s="22">
        <v>395</v>
      </c>
      <c r="O22" s="275">
        <v>34</v>
      </c>
      <c r="P22" s="9"/>
      <c r="Q22" s="9"/>
      <c r="R22" s="268">
        <v>5032410134087</v>
      </c>
      <c r="S22" s="94">
        <v>0.5</v>
      </c>
      <c r="T22" s="94">
        <v>0.105</v>
      </c>
      <c r="U22" s="94">
        <f t="shared" si="2"/>
        <v>0.60499999999999998</v>
      </c>
      <c r="V22" s="109">
        <v>95</v>
      </c>
      <c r="W22" s="109">
        <v>235</v>
      </c>
      <c r="X22" s="1">
        <v>160</v>
      </c>
      <c r="Y22" s="6">
        <v>6</v>
      </c>
      <c r="Z22" s="37"/>
      <c r="AA22" s="126">
        <v>0.6</v>
      </c>
      <c r="AB22" s="120">
        <f>U22*Y22+AA22</f>
        <v>4.2299999999999995</v>
      </c>
      <c r="AC22" s="7">
        <v>280</v>
      </c>
      <c r="AD22" s="7">
        <v>300</v>
      </c>
      <c r="AE22" s="158">
        <v>370</v>
      </c>
      <c r="AF22" s="7"/>
      <c r="AG22" s="7"/>
      <c r="AH22" s="7"/>
      <c r="AI22" s="7"/>
      <c r="AJ22" s="7"/>
      <c r="AK22" s="7"/>
      <c r="AL22" s="1"/>
      <c r="AM22" s="1"/>
      <c r="AN22" s="1"/>
      <c r="AO22" s="1"/>
      <c r="AP22" s="1"/>
      <c r="AQ22" s="1"/>
      <c r="AR22" s="1"/>
      <c r="AS22" s="1"/>
      <c r="AT22" s="1"/>
      <c r="AU22" s="242" t="s">
        <v>2798</v>
      </c>
      <c r="AV22" s="255" t="s">
        <v>2624</v>
      </c>
      <c r="AW22" s="132" t="s">
        <v>21</v>
      </c>
      <c r="AX22" s="132" t="s">
        <v>22</v>
      </c>
      <c r="AY22" s="132" t="s">
        <v>4275</v>
      </c>
      <c r="AZ22" s="278" t="s">
        <v>4260</v>
      </c>
      <c r="BA22" t="s">
        <v>4266</v>
      </c>
    </row>
    <row r="23" spans="1:53" ht="15.75">
      <c r="A23" s="1" t="s">
        <v>17</v>
      </c>
      <c r="B23" s="1" t="s">
        <v>2456</v>
      </c>
      <c r="C23" s="1" t="s">
        <v>4291</v>
      </c>
      <c r="D23" s="1"/>
      <c r="E23" s="1" t="s">
        <v>30</v>
      </c>
      <c r="F23" s="3">
        <v>2309903191</v>
      </c>
      <c r="G23" s="35" t="s">
        <v>1796</v>
      </c>
      <c r="H23" s="1" t="s">
        <v>1798</v>
      </c>
      <c r="I23" s="6" t="s">
        <v>20</v>
      </c>
      <c r="J23" s="1" t="s">
        <v>31</v>
      </c>
      <c r="K23" s="1" t="s">
        <v>1791</v>
      </c>
      <c r="L23" s="22">
        <v>272</v>
      </c>
      <c r="M23" s="22">
        <f t="shared" si="0"/>
        <v>456</v>
      </c>
      <c r="N23" s="22">
        <v>570</v>
      </c>
      <c r="O23" s="275">
        <v>49</v>
      </c>
      <c r="P23" s="304"/>
      <c r="Q23" s="9"/>
      <c r="R23" s="268">
        <v>5032410131536</v>
      </c>
      <c r="S23" s="94">
        <v>1</v>
      </c>
      <c r="T23" s="94">
        <v>0.11</v>
      </c>
      <c r="U23" s="94">
        <f t="shared" si="2"/>
        <v>1.1100000000000001</v>
      </c>
      <c r="V23" s="109">
        <v>60</v>
      </c>
      <c r="W23" s="109">
        <v>260</v>
      </c>
      <c r="X23" s="1">
        <v>140</v>
      </c>
      <c r="Y23" s="6">
        <v>12</v>
      </c>
      <c r="Z23" s="9">
        <v>65032410131538</v>
      </c>
      <c r="AA23" s="126">
        <v>0.6</v>
      </c>
      <c r="AB23" s="120">
        <f>U23*Y23+AA23</f>
        <v>13.92</v>
      </c>
      <c r="AC23" s="7">
        <v>280</v>
      </c>
      <c r="AD23" s="7">
        <v>300</v>
      </c>
      <c r="AE23" s="158">
        <v>370</v>
      </c>
      <c r="AF23" s="7"/>
      <c r="AG23" s="7"/>
      <c r="AH23" s="7"/>
      <c r="AI23" s="7"/>
      <c r="AJ23" s="7"/>
      <c r="AK23" s="7"/>
      <c r="AL23" s="1"/>
      <c r="AM23" s="1"/>
      <c r="AN23" s="1"/>
      <c r="AO23" s="1"/>
      <c r="AP23" s="1"/>
      <c r="AQ23" s="1"/>
      <c r="AR23" s="1"/>
      <c r="AS23" s="1"/>
      <c r="AT23" s="1"/>
      <c r="AU23" s="242" t="s">
        <v>2798</v>
      </c>
      <c r="AV23" s="243" t="s">
        <v>2627</v>
      </c>
      <c r="AW23" s="132" t="s">
        <v>21</v>
      </c>
      <c r="AX23" s="132" t="s">
        <v>34</v>
      </c>
      <c r="AY23" s="132" t="s">
        <v>4275</v>
      </c>
      <c r="AZ23" s="278" t="s">
        <v>4260</v>
      </c>
      <c r="BA23" t="s">
        <v>4266</v>
      </c>
    </row>
    <row r="24" spans="1:53" ht="15.75">
      <c r="A24" s="1" t="s">
        <v>17</v>
      </c>
      <c r="B24" s="1" t="s">
        <v>2455</v>
      </c>
      <c r="C24" s="1" t="s">
        <v>4291</v>
      </c>
      <c r="D24" s="1"/>
      <c r="E24" s="1" t="s">
        <v>30</v>
      </c>
      <c r="F24" s="3">
        <v>2309903191</v>
      </c>
      <c r="G24" s="35" t="s">
        <v>1796</v>
      </c>
      <c r="H24" s="1" t="s">
        <v>1798</v>
      </c>
      <c r="I24" s="6" t="s">
        <v>20</v>
      </c>
      <c r="J24" s="1" t="s">
        <v>61</v>
      </c>
      <c r="K24" s="1" t="s">
        <v>1791</v>
      </c>
      <c r="L24" s="22">
        <v>1148</v>
      </c>
      <c r="M24" s="22">
        <f t="shared" si="0"/>
        <v>1928</v>
      </c>
      <c r="N24" s="22">
        <v>2410</v>
      </c>
      <c r="O24" s="275">
        <v>193</v>
      </c>
      <c r="P24" s="9"/>
      <c r="Q24" s="9"/>
      <c r="R24" s="268">
        <v>5032410134100</v>
      </c>
      <c r="S24" s="94">
        <v>5</v>
      </c>
      <c r="T24" s="94">
        <v>0.2</v>
      </c>
      <c r="U24" s="94">
        <f t="shared" si="2"/>
        <v>5.2</v>
      </c>
      <c r="V24" s="109">
        <v>120</v>
      </c>
      <c r="W24" s="109">
        <v>310</v>
      </c>
      <c r="X24" s="1">
        <v>195</v>
      </c>
      <c r="Y24" s="6">
        <v>2</v>
      </c>
      <c r="Z24" s="9">
        <v>65032410133136</v>
      </c>
      <c r="AA24" s="126">
        <v>0.4</v>
      </c>
      <c r="AB24" s="120">
        <f>U24*Y24+AA24</f>
        <v>10.8</v>
      </c>
      <c r="AC24" s="7">
        <v>210</v>
      </c>
      <c r="AD24" s="7">
        <v>350</v>
      </c>
      <c r="AE24" s="158">
        <v>290</v>
      </c>
      <c r="AF24" s="7"/>
      <c r="AG24" s="7"/>
      <c r="AH24" s="7"/>
      <c r="AI24" s="7"/>
      <c r="AJ24" s="7"/>
      <c r="AK24" s="7"/>
      <c r="AL24" s="1"/>
      <c r="AM24" s="1"/>
      <c r="AN24" s="1"/>
      <c r="AO24" s="1"/>
      <c r="AP24" s="1"/>
      <c r="AQ24" s="1"/>
      <c r="AR24" s="1"/>
      <c r="AS24" s="1"/>
      <c r="AT24" s="1"/>
      <c r="AU24" s="242" t="s">
        <v>2798</v>
      </c>
      <c r="AV24" s="243" t="s">
        <v>2627</v>
      </c>
      <c r="AW24" s="132" t="s">
        <v>21</v>
      </c>
      <c r="AX24" s="132" t="s">
        <v>34</v>
      </c>
      <c r="AY24" s="132" t="s">
        <v>4275</v>
      </c>
      <c r="AZ24" s="278" t="s">
        <v>4260</v>
      </c>
      <c r="BA24" t="s">
        <v>4266</v>
      </c>
    </row>
    <row r="25" spans="1:53" s="12" customFormat="1" ht="15.75">
      <c r="A25" s="1" t="s">
        <v>17</v>
      </c>
      <c r="B25" s="1" t="s">
        <v>37</v>
      </c>
      <c r="C25" s="1" t="s">
        <v>35</v>
      </c>
      <c r="D25" s="1"/>
      <c r="E25" s="1" t="s">
        <v>18</v>
      </c>
      <c r="F25" s="3">
        <v>2309909695</v>
      </c>
      <c r="G25" s="35" t="s">
        <v>1797</v>
      </c>
      <c r="H25" s="1" t="s">
        <v>1798</v>
      </c>
      <c r="I25" s="6" t="s">
        <v>20</v>
      </c>
      <c r="J25" s="1" t="s">
        <v>38</v>
      </c>
      <c r="K25" s="1" t="s">
        <v>1791</v>
      </c>
      <c r="L25" s="22">
        <v>555</v>
      </c>
      <c r="M25" s="22">
        <f t="shared" si="0"/>
        <v>932</v>
      </c>
      <c r="N25" s="22">
        <v>1165</v>
      </c>
      <c r="O25" s="275">
        <v>93</v>
      </c>
      <c r="P25" s="268">
        <v>5032410010930</v>
      </c>
      <c r="Q25" s="215"/>
      <c r="R25" s="215"/>
      <c r="S25" s="94">
        <v>1</v>
      </c>
      <c r="T25" s="94">
        <v>0.11</v>
      </c>
      <c r="U25" s="94">
        <f t="shared" si="2"/>
        <v>1.1100000000000001</v>
      </c>
      <c r="V25" s="109">
        <v>60</v>
      </c>
      <c r="W25" s="109">
        <v>260</v>
      </c>
      <c r="X25" s="1">
        <v>140</v>
      </c>
      <c r="Y25" s="6">
        <v>6</v>
      </c>
      <c r="Z25" s="9" t="s">
        <v>2296</v>
      </c>
      <c r="AA25" s="126">
        <v>0.6</v>
      </c>
      <c r="AB25" s="120">
        <f>U25*Y25+AA25</f>
        <v>7.26</v>
      </c>
      <c r="AC25" s="7">
        <v>280</v>
      </c>
      <c r="AD25" s="7">
        <v>190</v>
      </c>
      <c r="AE25" s="158">
        <v>390</v>
      </c>
      <c r="AF25" s="7"/>
      <c r="AG25" s="7"/>
      <c r="AH25" s="7"/>
      <c r="AI25" s="7"/>
      <c r="AJ25" s="7"/>
      <c r="AK25" s="7"/>
      <c r="AL25" s="1"/>
      <c r="AM25" s="1"/>
      <c r="AN25" s="1"/>
      <c r="AO25" s="1"/>
      <c r="AP25" s="1"/>
      <c r="AQ25" s="1"/>
      <c r="AR25" s="1"/>
      <c r="AS25" s="1"/>
      <c r="AT25" s="1"/>
      <c r="AU25" s="242" t="s">
        <v>2799</v>
      </c>
      <c r="AV25" s="243" t="s">
        <v>2628</v>
      </c>
      <c r="AW25" s="132" t="s">
        <v>21</v>
      </c>
      <c r="AX25" s="132" t="s">
        <v>22</v>
      </c>
      <c r="AY25" s="132" t="s">
        <v>4275</v>
      </c>
      <c r="AZ25" s="278" t="s">
        <v>4260</v>
      </c>
      <c r="BA25" t="s">
        <v>4266</v>
      </c>
    </row>
    <row r="26" spans="1:53" ht="18.75">
      <c r="A26" s="1"/>
      <c r="B26" s="5" t="s">
        <v>39</v>
      </c>
      <c r="C26" s="1"/>
      <c r="D26" s="1"/>
      <c r="E26" s="1"/>
      <c r="F26" s="1"/>
      <c r="G26" s="6"/>
      <c r="H26" s="1"/>
      <c r="I26" s="6"/>
      <c r="J26" s="1"/>
      <c r="K26" s="1"/>
      <c r="L26" s="22"/>
      <c r="M26" s="22"/>
      <c r="N26" s="22"/>
      <c r="O26" s="275"/>
      <c r="P26" s="3"/>
      <c r="Q26" s="3"/>
      <c r="R26" s="3"/>
      <c r="S26" s="94"/>
      <c r="T26" s="94"/>
      <c r="U26" s="94"/>
      <c r="V26" s="109"/>
      <c r="W26" s="109"/>
      <c r="X26" s="1"/>
      <c r="Y26" s="6"/>
      <c r="Z26" s="7"/>
      <c r="AA26" s="126"/>
      <c r="AB26" s="120"/>
      <c r="AC26" s="7"/>
      <c r="AD26" s="7"/>
      <c r="AE26" s="158"/>
      <c r="AF26" s="7"/>
      <c r="AG26" s="7"/>
      <c r="AH26" s="7"/>
      <c r="AI26" s="7"/>
      <c r="AJ26" s="7"/>
      <c r="AK26" s="7"/>
      <c r="AL26" s="1"/>
      <c r="AM26" s="1"/>
      <c r="AN26" s="1"/>
      <c r="AO26" s="1"/>
      <c r="AP26" s="1"/>
      <c r="AQ26" s="1"/>
      <c r="AR26" s="1"/>
      <c r="AS26" s="1"/>
      <c r="AT26" s="1"/>
      <c r="AU26" s="242"/>
      <c r="AV26" s="242"/>
      <c r="AW26" s="132"/>
      <c r="AX26" s="132"/>
      <c r="AY26" s="132"/>
      <c r="AZ26" s="278"/>
    </row>
    <row r="27" spans="1:53" ht="15.75">
      <c r="A27" s="1" t="s">
        <v>42</v>
      </c>
      <c r="B27" s="1" t="s">
        <v>40</v>
      </c>
      <c r="C27" s="1" t="s">
        <v>41</v>
      </c>
      <c r="D27" s="1"/>
      <c r="E27" s="1" t="s">
        <v>18</v>
      </c>
      <c r="F27" s="3">
        <v>2309903191</v>
      </c>
      <c r="G27" s="35" t="s">
        <v>1796</v>
      </c>
      <c r="H27" s="1" t="s">
        <v>1798</v>
      </c>
      <c r="I27" s="6" t="s">
        <v>20</v>
      </c>
      <c r="J27" s="1" t="s">
        <v>43</v>
      </c>
      <c r="K27" s="1" t="s">
        <v>1791</v>
      </c>
      <c r="L27" s="22">
        <v>271</v>
      </c>
      <c r="M27" s="22">
        <f t="shared" ref="M27:M38" si="3">N27*0.8</f>
        <v>455.20000000000005</v>
      </c>
      <c r="N27" s="22">
        <v>569</v>
      </c>
      <c r="O27" s="275">
        <v>48.5</v>
      </c>
      <c r="P27" s="9"/>
      <c r="Q27" s="9"/>
      <c r="R27" s="269">
        <v>5032410131192</v>
      </c>
      <c r="S27" s="94">
        <v>0.75</v>
      </c>
      <c r="T27" s="94">
        <v>0.13</v>
      </c>
      <c r="U27" s="94">
        <f t="shared" si="2"/>
        <v>0.88</v>
      </c>
      <c r="V27" s="109">
        <v>130</v>
      </c>
      <c r="W27" s="109">
        <v>165</v>
      </c>
      <c r="X27" s="1">
        <v>130</v>
      </c>
      <c r="Y27" s="6">
        <v>6</v>
      </c>
      <c r="Z27" s="37" t="s">
        <v>4153</v>
      </c>
      <c r="AA27" s="126">
        <v>0.4</v>
      </c>
      <c r="AB27" s="120">
        <f>U27*Y27+AA27</f>
        <v>5.6800000000000006</v>
      </c>
      <c r="AC27" s="7">
        <v>280</v>
      </c>
      <c r="AD27" s="7">
        <v>190</v>
      </c>
      <c r="AE27" s="158">
        <v>390</v>
      </c>
      <c r="AF27" s="7"/>
      <c r="AG27" s="7"/>
      <c r="AH27" s="7"/>
      <c r="AI27" s="7"/>
      <c r="AJ27" s="7"/>
      <c r="AK27" s="7"/>
      <c r="AL27" s="1"/>
      <c r="AM27" s="1"/>
      <c r="AN27" s="1"/>
      <c r="AO27" s="1"/>
      <c r="AP27" s="1"/>
      <c r="AQ27" s="1"/>
      <c r="AR27" s="1"/>
      <c r="AS27" s="1"/>
      <c r="AT27" s="1"/>
      <c r="AU27" s="242" t="s">
        <v>2793</v>
      </c>
      <c r="AV27" s="243" t="s">
        <v>2629</v>
      </c>
      <c r="AW27" s="132" t="s">
        <v>22</v>
      </c>
      <c r="AX27" s="132" t="s">
        <v>22</v>
      </c>
      <c r="AY27" s="132" t="s">
        <v>4275</v>
      </c>
      <c r="AZ27" s="278" t="s">
        <v>4260</v>
      </c>
      <c r="BA27" t="s">
        <v>4266</v>
      </c>
    </row>
    <row r="28" spans="1:53" ht="15.75">
      <c r="A28" s="1" t="s">
        <v>42</v>
      </c>
      <c r="B28" s="1" t="s">
        <v>44</v>
      </c>
      <c r="C28" s="1" t="s">
        <v>41</v>
      </c>
      <c r="D28" s="1"/>
      <c r="E28" s="1" t="s">
        <v>18</v>
      </c>
      <c r="F28" s="3">
        <v>2309903191</v>
      </c>
      <c r="G28" s="35" t="s">
        <v>1796</v>
      </c>
      <c r="H28" s="1" t="s">
        <v>1798</v>
      </c>
      <c r="I28" s="6" t="s">
        <v>20</v>
      </c>
      <c r="J28" s="1" t="s">
        <v>45</v>
      </c>
      <c r="K28" s="1" t="s">
        <v>1791</v>
      </c>
      <c r="L28" s="22">
        <v>476</v>
      </c>
      <c r="M28" s="22">
        <f t="shared" si="3"/>
        <v>799.2</v>
      </c>
      <c r="N28" s="22">
        <v>999</v>
      </c>
      <c r="O28" s="275">
        <v>85</v>
      </c>
      <c r="P28" s="9"/>
      <c r="Q28" s="9"/>
      <c r="R28" s="269">
        <v>5032410131161</v>
      </c>
      <c r="S28" s="94">
        <v>1.5</v>
      </c>
      <c r="T28" s="94">
        <v>0.11</v>
      </c>
      <c r="U28" s="94">
        <f t="shared" si="2"/>
        <v>1.61</v>
      </c>
      <c r="V28" s="109">
        <v>200</v>
      </c>
      <c r="W28" s="109">
        <v>145</v>
      </c>
      <c r="X28" s="1">
        <v>200</v>
      </c>
      <c r="Y28" s="6">
        <v>6</v>
      </c>
      <c r="Z28" s="37" t="s">
        <v>4154</v>
      </c>
      <c r="AA28" s="126">
        <v>0.6</v>
      </c>
      <c r="AB28" s="120">
        <f>U28*Y28+AA28</f>
        <v>10.26</v>
      </c>
      <c r="AC28" s="7">
        <v>410</v>
      </c>
      <c r="AD28" s="7">
        <v>170</v>
      </c>
      <c r="AE28" s="158">
        <v>610</v>
      </c>
      <c r="AF28" s="7"/>
      <c r="AG28" s="7"/>
      <c r="AH28" s="7"/>
      <c r="AI28" s="7"/>
      <c r="AJ28" s="7"/>
      <c r="AK28" s="7"/>
      <c r="AL28" s="1"/>
      <c r="AM28" s="1"/>
      <c r="AN28" s="1"/>
      <c r="AO28" s="1"/>
      <c r="AP28" s="1"/>
      <c r="AQ28" s="1"/>
      <c r="AR28" s="1"/>
      <c r="AS28" s="1"/>
      <c r="AT28" s="1"/>
      <c r="AU28" s="242" t="s">
        <v>2793</v>
      </c>
      <c r="AV28" s="243" t="s">
        <v>2629</v>
      </c>
      <c r="AW28" s="132" t="s">
        <v>22</v>
      </c>
      <c r="AX28" s="132" t="s">
        <v>22</v>
      </c>
      <c r="AY28" s="132" t="s">
        <v>4275</v>
      </c>
      <c r="AZ28" s="278" t="s">
        <v>4260</v>
      </c>
      <c r="BA28" t="s">
        <v>4266</v>
      </c>
    </row>
    <row r="29" spans="1:53" ht="15.75">
      <c r="A29" s="1" t="s">
        <v>42</v>
      </c>
      <c r="B29" s="1" t="s">
        <v>46</v>
      </c>
      <c r="C29" s="1" t="s">
        <v>41</v>
      </c>
      <c r="D29" s="1"/>
      <c r="E29" s="1" t="s">
        <v>18</v>
      </c>
      <c r="F29" s="3">
        <v>2309903191</v>
      </c>
      <c r="G29" s="35" t="s">
        <v>1796</v>
      </c>
      <c r="H29" s="1" t="s">
        <v>1798</v>
      </c>
      <c r="I29" s="6" t="s">
        <v>20</v>
      </c>
      <c r="J29" s="1" t="s">
        <v>47</v>
      </c>
      <c r="K29" s="1" t="s">
        <v>1791</v>
      </c>
      <c r="L29" s="22">
        <v>905</v>
      </c>
      <c r="M29" s="22">
        <f t="shared" si="3"/>
        <v>1519.2</v>
      </c>
      <c r="N29" s="22">
        <v>1899</v>
      </c>
      <c r="O29" s="275">
        <v>156.5</v>
      </c>
      <c r="P29" s="9"/>
      <c r="Q29" s="9"/>
      <c r="R29" s="269">
        <v>5032410131185</v>
      </c>
      <c r="S29" s="94">
        <v>3</v>
      </c>
      <c r="T29" s="94">
        <v>0.22500000000000001</v>
      </c>
      <c r="U29" s="94">
        <f t="shared" si="2"/>
        <v>3.2250000000000001</v>
      </c>
      <c r="V29" s="109">
        <v>200</v>
      </c>
      <c r="W29" s="109">
        <v>200</v>
      </c>
      <c r="X29" s="1">
        <v>200</v>
      </c>
      <c r="Y29" s="6">
        <v>2</v>
      </c>
      <c r="Z29" s="37" t="s">
        <v>4155</v>
      </c>
      <c r="AA29" s="126">
        <v>0.8</v>
      </c>
      <c r="AB29" s="120">
        <f>U29*Y29+AA29</f>
        <v>7.25</v>
      </c>
      <c r="AC29" s="7">
        <v>410</v>
      </c>
      <c r="AD29" s="7">
        <v>220</v>
      </c>
      <c r="AE29" s="158">
        <v>620</v>
      </c>
      <c r="AF29" s="7"/>
      <c r="AG29" s="7"/>
      <c r="AH29" s="7"/>
      <c r="AI29" s="7"/>
      <c r="AJ29" s="7"/>
      <c r="AK29" s="7"/>
      <c r="AL29" s="1"/>
      <c r="AM29" s="1"/>
      <c r="AN29" s="1"/>
      <c r="AO29" s="1"/>
      <c r="AP29" s="1"/>
      <c r="AQ29" s="1"/>
      <c r="AR29" s="1"/>
      <c r="AS29" s="1"/>
      <c r="AT29" s="1"/>
      <c r="AU29" s="242" t="s">
        <v>2793</v>
      </c>
      <c r="AV29" s="243" t="s">
        <v>2629</v>
      </c>
      <c r="AW29" s="132" t="s">
        <v>22</v>
      </c>
      <c r="AX29" s="132" t="s">
        <v>22</v>
      </c>
      <c r="AY29" s="132" t="s">
        <v>4275</v>
      </c>
      <c r="AZ29" s="278" t="s">
        <v>4260</v>
      </c>
      <c r="BA29" t="s">
        <v>4266</v>
      </c>
    </row>
    <row r="30" spans="1:53" ht="15.75">
      <c r="A30" s="1" t="s">
        <v>42</v>
      </c>
      <c r="B30" s="1" t="s">
        <v>48</v>
      </c>
      <c r="C30" s="1" t="s">
        <v>41</v>
      </c>
      <c r="D30" s="1"/>
      <c r="E30" s="1" t="s">
        <v>18</v>
      </c>
      <c r="F30" s="3">
        <v>2309903191</v>
      </c>
      <c r="G30" s="35" t="s">
        <v>1796</v>
      </c>
      <c r="H30" s="1" t="s">
        <v>1798</v>
      </c>
      <c r="I30" s="6" t="s">
        <v>20</v>
      </c>
      <c r="J30" s="1" t="s">
        <v>49</v>
      </c>
      <c r="K30" s="1" t="s">
        <v>1791</v>
      </c>
      <c r="L30" s="22">
        <v>4351</v>
      </c>
      <c r="M30" s="22">
        <f t="shared" si="3"/>
        <v>7312</v>
      </c>
      <c r="N30" s="22">
        <v>9140</v>
      </c>
      <c r="O30" s="275">
        <v>732</v>
      </c>
      <c r="P30" s="9"/>
      <c r="Q30" s="9"/>
      <c r="R30" s="269">
        <v>5032410131178</v>
      </c>
      <c r="S30" s="94">
        <v>15</v>
      </c>
      <c r="T30" s="94">
        <v>1</v>
      </c>
      <c r="U30" s="94">
        <f t="shared" si="2"/>
        <v>16</v>
      </c>
      <c r="V30" s="109">
        <v>380</v>
      </c>
      <c r="W30" s="109">
        <v>390</v>
      </c>
      <c r="X30" s="1">
        <v>380</v>
      </c>
      <c r="Y30" s="6" t="s">
        <v>50</v>
      </c>
      <c r="Z30" s="37" t="s">
        <v>4156</v>
      </c>
      <c r="AA30" s="126"/>
      <c r="AB30" s="120"/>
      <c r="AC30" s="7"/>
      <c r="AD30" s="7"/>
      <c r="AE30" s="158"/>
      <c r="AF30" s="7"/>
      <c r="AG30" s="7"/>
      <c r="AH30" s="7"/>
      <c r="AI30" s="7"/>
      <c r="AJ30" s="7"/>
      <c r="AK30" s="7"/>
      <c r="AL30" s="1"/>
      <c r="AM30" s="1"/>
      <c r="AN30" s="1"/>
      <c r="AO30" s="1"/>
      <c r="AP30" s="1"/>
      <c r="AQ30" s="1"/>
      <c r="AR30" s="1"/>
      <c r="AS30" s="1"/>
      <c r="AT30" s="1"/>
      <c r="AU30" s="242" t="s">
        <v>2793</v>
      </c>
      <c r="AV30" s="243" t="s">
        <v>2629</v>
      </c>
      <c r="AW30" s="132" t="s">
        <v>22</v>
      </c>
      <c r="AX30" s="132" t="s">
        <v>22</v>
      </c>
      <c r="AY30" s="132" t="s">
        <v>4275</v>
      </c>
      <c r="AZ30" s="278" t="s">
        <v>4260</v>
      </c>
      <c r="BA30" t="s">
        <v>4266</v>
      </c>
    </row>
    <row r="31" spans="1:53" ht="15.75">
      <c r="A31" s="1" t="s">
        <v>42</v>
      </c>
      <c r="B31" s="1" t="s">
        <v>51</v>
      </c>
      <c r="C31" s="1" t="s">
        <v>41</v>
      </c>
      <c r="D31" s="1"/>
      <c r="E31" s="1" t="s">
        <v>30</v>
      </c>
      <c r="F31" s="3">
        <v>2309903191</v>
      </c>
      <c r="G31" s="35" t="s">
        <v>1796</v>
      </c>
      <c r="H31" s="1" t="s">
        <v>1798</v>
      </c>
      <c r="I31" s="6" t="s">
        <v>20</v>
      </c>
      <c r="J31" s="1" t="s">
        <v>31</v>
      </c>
      <c r="K31" s="1" t="s">
        <v>1791</v>
      </c>
      <c r="L31" s="22">
        <v>340</v>
      </c>
      <c r="M31" s="22">
        <f t="shared" si="3"/>
        <v>572</v>
      </c>
      <c r="N31" s="22">
        <v>715</v>
      </c>
      <c r="O31" s="275">
        <v>60.5</v>
      </c>
      <c r="P31" s="9"/>
      <c r="Q31" s="9"/>
      <c r="R31" s="269">
        <v>5032410131147</v>
      </c>
      <c r="S31" s="94">
        <v>1</v>
      </c>
      <c r="T31" s="94">
        <v>0.11</v>
      </c>
      <c r="U31" s="94">
        <f t="shared" si="2"/>
        <v>1.1100000000000001</v>
      </c>
      <c r="V31" s="109">
        <v>60</v>
      </c>
      <c r="W31" s="109">
        <v>260</v>
      </c>
      <c r="X31" s="1">
        <v>140</v>
      </c>
      <c r="Y31" s="6">
        <v>12</v>
      </c>
      <c r="Z31" s="37" t="s">
        <v>4157</v>
      </c>
      <c r="AA31" s="126">
        <v>0.6</v>
      </c>
      <c r="AB31" s="120">
        <f>U31*Y31+AA31</f>
        <v>13.92</v>
      </c>
      <c r="AC31" s="7">
        <v>280</v>
      </c>
      <c r="AD31" s="7">
        <v>300</v>
      </c>
      <c r="AE31" s="158">
        <v>370</v>
      </c>
      <c r="AF31" s="7"/>
      <c r="AG31" s="7"/>
      <c r="AH31" s="7"/>
      <c r="AI31" s="7"/>
      <c r="AJ31" s="7"/>
      <c r="AK31" s="7"/>
      <c r="AL31" s="1"/>
      <c r="AM31" s="1"/>
      <c r="AN31" s="1"/>
      <c r="AO31" s="1"/>
      <c r="AP31" s="1"/>
      <c r="AQ31" s="1"/>
      <c r="AR31" s="1"/>
      <c r="AS31" s="1"/>
      <c r="AT31" s="1"/>
      <c r="AU31" s="242" t="s">
        <v>2794</v>
      </c>
      <c r="AV31" s="243" t="s">
        <v>2630</v>
      </c>
      <c r="AW31" s="132" t="s">
        <v>22</v>
      </c>
      <c r="AX31" s="132" t="s">
        <v>22</v>
      </c>
      <c r="AY31" s="132" t="s">
        <v>4275</v>
      </c>
      <c r="AZ31" s="278" t="s">
        <v>4260</v>
      </c>
      <c r="BA31" t="s">
        <v>4266</v>
      </c>
    </row>
    <row r="32" spans="1:53" ht="15.75">
      <c r="A32" s="1" t="s">
        <v>42</v>
      </c>
      <c r="B32" s="1" t="s">
        <v>1627</v>
      </c>
      <c r="C32" s="1" t="s">
        <v>41</v>
      </c>
      <c r="D32" s="1"/>
      <c r="E32" s="1" t="s">
        <v>30</v>
      </c>
      <c r="F32" s="3">
        <v>2309903191</v>
      </c>
      <c r="G32" s="35" t="s">
        <v>1796</v>
      </c>
      <c r="H32" s="1" t="s">
        <v>1798</v>
      </c>
      <c r="I32" s="6" t="s">
        <v>20</v>
      </c>
      <c r="J32" s="1" t="s">
        <v>61</v>
      </c>
      <c r="K32" s="1" t="s">
        <v>1791</v>
      </c>
      <c r="L32" s="22">
        <v>1520</v>
      </c>
      <c r="M32" s="22">
        <f t="shared" si="3"/>
        <v>2552</v>
      </c>
      <c r="N32" s="22">
        <v>3190</v>
      </c>
      <c r="O32" s="275">
        <v>255</v>
      </c>
      <c r="P32" s="9"/>
      <c r="Q32" s="9"/>
      <c r="R32" s="269">
        <v>5032410131154</v>
      </c>
      <c r="S32" s="94">
        <v>5</v>
      </c>
      <c r="T32" s="94">
        <v>0.2</v>
      </c>
      <c r="U32" s="94">
        <f t="shared" si="2"/>
        <v>5.2</v>
      </c>
      <c r="V32" s="109">
        <v>120</v>
      </c>
      <c r="W32" s="109">
        <v>310</v>
      </c>
      <c r="X32" s="1">
        <v>195</v>
      </c>
      <c r="Y32" s="6">
        <v>2</v>
      </c>
      <c r="Z32" s="37" t="s">
        <v>4158</v>
      </c>
      <c r="AA32" s="126">
        <v>0.4</v>
      </c>
      <c r="AB32" s="120">
        <f>U32*Y32+AA32</f>
        <v>10.8</v>
      </c>
      <c r="AC32" s="7">
        <v>210</v>
      </c>
      <c r="AD32" s="7">
        <v>350</v>
      </c>
      <c r="AE32" s="158">
        <v>290</v>
      </c>
      <c r="AF32" s="7"/>
      <c r="AG32" s="7"/>
      <c r="AH32" s="7"/>
      <c r="AI32" s="7"/>
      <c r="AJ32" s="7"/>
      <c r="AK32" s="7"/>
      <c r="AL32" s="1"/>
      <c r="AM32" s="1"/>
      <c r="AN32" s="1"/>
      <c r="AO32" s="1"/>
      <c r="AP32" s="1"/>
      <c r="AQ32" s="1"/>
      <c r="AR32" s="1"/>
      <c r="AS32" s="1"/>
      <c r="AT32" s="1"/>
      <c r="AU32" s="242" t="s">
        <v>2794</v>
      </c>
      <c r="AV32" s="243" t="s">
        <v>2630</v>
      </c>
      <c r="AW32" s="132" t="s">
        <v>22</v>
      </c>
      <c r="AX32" s="132" t="s">
        <v>22</v>
      </c>
      <c r="AY32" s="132" t="s">
        <v>4275</v>
      </c>
      <c r="AZ32" s="278" t="s">
        <v>4260</v>
      </c>
      <c r="BA32" t="s">
        <v>4266</v>
      </c>
    </row>
    <row r="33" spans="1:53" ht="15.75">
      <c r="A33" s="1" t="s">
        <v>42</v>
      </c>
      <c r="B33" s="1" t="s">
        <v>52</v>
      </c>
      <c r="C33" s="1" t="s">
        <v>53</v>
      </c>
      <c r="D33" s="1"/>
      <c r="E33" s="1" t="s">
        <v>54</v>
      </c>
      <c r="F33" s="3">
        <v>2309903191</v>
      </c>
      <c r="G33" s="35" t="s">
        <v>1796</v>
      </c>
      <c r="H33" s="1" t="s">
        <v>1798</v>
      </c>
      <c r="I33" s="6" t="s">
        <v>55</v>
      </c>
      <c r="J33" s="1" t="s">
        <v>67</v>
      </c>
      <c r="K33" s="1" t="s">
        <v>1791</v>
      </c>
      <c r="L33" s="22">
        <v>1030</v>
      </c>
      <c r="M33" s="22">
        <f t="shared" si="3"/>
        <v>1728</v>
      </c>
      <c r="N33" s="22">
        <v>2160</v>
      </c>
      <c r="O33" s="275">
        <f>177/6</f>
        <v>29.5</v>
      </c>
      <c r="P33" s="9"/>
      <c r="Q33" s="268">
        <v>5032410132700</v>
      </c>
      <c r="R33" s="8">
        <v>5032410131130</v>
      </c>
      <c r="S33" s="94">
        <v>0.1</v>
      </c>
      <c r="T33" s="94">
        <v>1.6E-2</v>
      </c>
      <c r="U33" s="94">
        <f t="shared" si="2"/>
        <v>0.11600000000000001</v>
      </c>
      <c r="V33" s="109">
        <v>35</v>
      </c>
      <c r="W33" s="109">
        <v>235</v>
      </c>
      <c r="X33" s="1">
        <v>130</v>
      </c>
      <c r="Y33" s="6" t="s">
        <v>55</v>
      </c>
      <c r="Z33" s="270">
        <v>65032410131125</v>
      </c>
      <c r="AA33" s="126">
        <v>0.4</v>
      </c>
      <c r="AB33" s="120">
        <v>0.996</v>
      </c>
      <c r="AC33" s="7">
        <v>215</v>
      </c>
      <c r="AD33" s="7">
        <v>240</v>
      </c>
      <c r="AE33" s="158">
        <v>135</v>
      </c>
      <c r="AF33" s="115">
        <v>12</v>
      </c>
      <c r="AG33" s="7"/>
      <c r="AH33" s="7"/>
      <c r="AI33" s="7"/>
      <c r="AJ33" s="7"/>
      <c r="AK33" s="7"/>
      <c r="AL33" s="1"/>
      <c r="AM33" s="1"/>
      <c r="AN33" s="1"/>
      <c r="AO33" s="1"/>
      <c r="AP33" s="1"/>
      <c r="AQ33" s="1"/>
      <c r="AR33" s="1"/>
      <c r="AS33" s="1"/>
      <c r="AT33" s="1"/>
      <c r="AU33" s="242" t="s">
        <v>2795</v>
      </c>
      <c r="AV33" s="243" t="s">
        <v>2631</v>
      </c>
      <c r="AW33" s="132" t="s">
        <v>22</v>
      </c>
      <c r="AX33" s="132" t="s">
        <v>22</v>
      </c>
      <c r="AY33" s="132" t="s">
        <v>4275</v>
      </c>
      <c r="AZ33" s="278" t="s">
        <v>4260</v>
      </c>
      <c r="BA33" t="s">
        <v>4266</v>
      </c>
    </row>
    <row r="34" spans="1:53" ht="15.75">
      <c r="A34" s="1" t="s">
        <v>42</v>
      </c>
      <c r="B34" s="1" t="s">
        <v>56</v>
      </c>
      <c r="C34" s="1" t="s">
        <v>57</v>
      </c>
      <c r="D34" s="1"/>
      <c r="E34" s="1" t="s">
        <v>18</v>
      </c>
      <c r="F34" s="3">
        <v>2309903191</v>
      </c>
      <c r="G34" s="35" t="s">
        <v>1796</v>
      </c>
      <c r="H34" s="1" t="s">
        <v>1798</v>
      </c>
      <c r="I34" s="6" t="s">
        <v>20</v>
      </c>
      <c r="J34" s="1" t="s">
        <v>38</v>
      </c>
      <c r="K34" s="1" t="s">
        <v>1791</v>
      </c>
      <c r="L34" s="22">
        <v>536</v>
      </c>
      <c r="M34" s="22">
        <f t="shared" si="3"/>
        <v>900</v>
      </c>
      <c r="N34" s="22">
        <v>1125</v>
      </c>
      <c r="O34" s="275">
        <v>94.5</v>
      </c>
      <c r="P34" s="9"/>
      <c r="Q34" s="9"/>
      <c r="R34" s="269">
        <v>5032410131208</v>
      </c>
      <c r="S34" s="94">
        <v>1</v>
      </c>
      <c r="T34" s="94">
        <v>0.16</v>
      </c>
      <c r="U34" s="94">
        <f t="shared" si="2"/>
        <v>1.1599999999999999</v>
      </c>
      <c r="V34" s="109">
        <v>200</v>
      </c>
      <c r="W34" s="109">
        <v>145</v>
      </c>
      <c r="X34" s="1">
        <v>200</v>
      </c>
      <c r="Y34" s="6">
        <v>6</v>
      </c>
      <c r="Z34" s="37" t="s">
        <v>4159</v>
      </c>
      <c r="AA34" s="126">
        <v>0.6</v>
      </c>
      <c r="AB34" s="120">
        <f>U34*Y34+AA34</f>
        <v>7.5599999999999987</v>
      </c>
      <c r="AC34" s="7">
        <v>410</v>
      </c>
      <c r="AD34" s="7">
        <v>170</v>
      </c>
      <c r="AE34" s="158">
        <v>610</v>
      </c>
      <c r="AF34" s="7"/>
      <c r="AG34" s="7"/>
      <c r="AH34" s="7"/>
      <c r="AI34" s="7"/>
      <c r="AJ34" s="7"/>
      <c r="AK34" s="7"/>
      <c r="AL34" s="1"/>
      <c r="AM34" s="1"/>
      <c r="AN34" s="1"/>
      <c r="AO34" s="1"/>
      <c r="AP34" s="1"/>
      <c r="AQ34" s="1"/>
      <c r="AR34" s="1"/>
      <c r="AS34" s="1"/>
      <c r="AT34" s="1"/>
      <c r="AU34" s="242" t="s">
        <v>2796</v>
      </c>
      <c r="AV34" s="243" t="s">
        <v>2632</v>
      </c>
      <c r="AW34" s="132" t="s">
        <v>21</v>
      </c>
      <c r="AX34" s="132" t="s">
        <v>22</v>
      </c>
      <c r="AY34" s="132" t="s">
        <v>4275</v>
      </c>
      <c r="AZ34" s="278" t="s">
        <v>4260</v>
      </c>
      <c r="BA34" t="s">
        <v>4266</v>
      </c>
    </row>
    <row r="35" spans="1:53" ht="15.75">
      <c r="A35" s="1" t="s">
        <v>42</v>
      </c>
      <c r="B35" s="1" t="s">
        <v>58</v>
      </c>
      <c r="C35" s="1" t="s">
        <v>59</v>
      </c>
      <c r="D35" s="1"/>
      <c r="E35" s="1" t="s">
        <v>18</v>
      </c>
      <c r="F35" s="3">
        <v>2309903191</v>
      </c>
      <c r="G35" s="35" t="s">
        <v>1796</v>
      </c>
      <c r="H35" s="1" t="s">
        <v>1798</v>
      </c>
      <c r="I35" s="6" t="s">
        <v>20</v>
      </c>
      <c r="J35" s="1" t="s">
        <v>60</v>
      </c>
      <c r="K35" s="1" t="s">
        <v>1791</v>
      </c>
      <c r="L35" s="22">
        <v>298</v>
      </c>
      <c r="M35" s="22">
        <f t="shared" si="3"/>
        <v>500</v>
      </c>
      <c r="N35" s="22">
        <v>625</v>
      </c>
      <c r="O35" s="275">
        <v>52</v>
      </c>
      <c r="P35" s="9"/>
      <c r="Q35" s="9"/>
      <c r="R35" s="269">
        <v>5032410131222</v>
      </c>
      <c r="S35" s="94">
        <v>0.5</v>
      </c>
      <c r="T35" s="94">
        <v>0.12</v>
      </c>
      <c r="U35" s="94">
        <f t="shared" si="2"/>
        <v>0.62</v>
      </c>
      <c r="V35" s="109">
        <v>110</v>
      </c>
      <c r="W35" s="109">
        <v>160</v>
      </c>
      <c r="X35" s="1">
        <v>110</v>
      </c>
      <c r="Y35" s="6">
        <v>6</v>
      </c>
      <c r="Z35" s="37" t="s">
        <v>4160</v>
      </c>
      <c r="AA35" s="126">
        <v>0.4</v>
      </c>
      <c r="AB35" s="120">
        <f>U35*Y35+AA35</f>
        <v>4.12</v>
      </c>
      <c r="AC35" s="7">
        <v>280</v>
      </c>
      <c r="AD35" s="7">
        <v>190</v>
      </c>
      <c r="AE35" s="158">
        <v>390</v>
      </c>
      <c r="AF35" s="7"/>
      <c r="AG35" s="7"/>
      <c r="AH35" s="7"/>
      <c r="AI35" s="7"/>
      <c r="AJ35" s="7"/>
      <c r="AK35" s="7"/>
      <c r="AL35" s="1"/>
      <c r="AM35" s="1"/>
      <c r="AN35" s="1"/>
      <c r="AO35" s="1"/>
      <c r="AP35" s="1"/>
      <c r="AQ35" s="1"/>
      <c r="AR35" s="1"/>
      <c r="AS35" s="1"/>
      <c r="AT35" s="1"/>
      <c r="AU35" s="242" t="s">
        <v>2796</v>
      </c>
      <c r="AV35" s="243" t="s">
        <v>2632</v>
      </c>
      <c r="AW35" s="132" t="s">
        <v>21</v>
      </c>
      <c r="AX35" s="132" t="s">
        <v>22</v>
      </c>
      <c r="AY35" s="132" t="s">
        <v>4275</v>
      </c>
      <c r="AZ35" s="278" t="s">
        <v>4260</v>
      </c>
      <c r="BA35" t="s">
        <v>4266</v>
      </c>
    </row>
    <row r="36" spans="1:53" ht="15.75">
      <c r="A36" s="1"/>
      <c r="B36" s="1" t="s">
        <v>4939</v>
      </c>
      <c r="C36" s="1" t="s">
        <v>59</v>
      </c>
      <c r="D36" s="256" t="s">
        <v>4294</v>
      </c>
      <c r="E36" s="1" t="s">
        <v>18</v>
      </c>
      <c r="F36" s="3">
        <v>2309903191</v>
      </c>
      <c r="G36" s="35" t="s">
        <v>4301</v>
      </c>
      <c r="H36" s="1" t="s">
        <v>1798</v>
      </c>
      <c r="I36" s="6" t="s">
        <v>20</v>
      </c>
      <c r="J36" s="1" t="s">
        <v>4940</v>
      </c>
      <c r="K36" s="1" t="s">
        <v>1791</v>
      </c>
      <c r="L36" s="22">
        <v>1328</v>
      </c>
      <c r="M36" s="22">
        <f t="shared" si="3"/>
        <v>2228</v>
      </c>
      <c r="N36" s="22">
        <v>2785</v>
      </c>
      <c r="O36" s="275">
        <v>232.08333333333334</v>
      </c>
      <c r="P36" s="9"/>
      <c r="Q36" s="9"/>
      <c r="R36" s="269">
        <v>5032410131215</v>
      </c>
      <c r="S36" s="94">
        <v>2.5</v>
      </c>
      <c r="T36" s="94">
        <v>0.22500000000000001</v>
      </c>
      <c r="U36" s="94">
        <f t="shared" si="2"/>
        <v>2.7250000000000001</v>
      </c>
      <c r="V36" s="109">
        <v>200</v>
      </c>
      <c r="W36" s="109">
        <v>200</v>
      </c>
      <c r="X36" s="1">
        <v>200</v>
      </c>
      <c r="Y36" s="6">
        <v>2</v>
      </c>
      <c r="Z36" s="37">
        <v>65032410131217</v>
      </c>
      <c r="AA36" s="126">
        <v>0.6</v>
      </c>
      <c r="AB36" s="120">
        <f>U36*Y36+AA36</f>
        <v>6.05</v>
      </c>
      <c r="AC36" s="7">
        <v>410</v>
      </c>
      <c r="AD36" s="7">
        <v>170</v>
      </c>
      <c r="AE36" s="158">
        <v>610</v>
      </c>
      <c r="AF36" s="7"/>
      <c r="AG36" s="7"/>
      <c r="AH36" s="7"/>
      <c r="AI36" s="7"/>
      <c r="AJ36" s="7"/>
      <c r="AK36" s="7"/>
      <c r="AL36" s="1"/>
      <c r="AM36" s="1"/>
      <c r="AN36" s="1"/>
      <c r="AO36" s="1"/>
      <c r="AP36" s="1"/>
      <c r="AQ36" s="1"/>
      <c r="AR36" s="1"/>
      <c r="AS36" s="1"/>
      <c r="AT36" s="1"/>
      <c r="AU36" s="242" t="s">
        <v>2796</v>
      </c>
      <c r="AV36" s="243" t="s">
        <v>2632</v>
      </c>
      <c r="AW36" s="132" t="s">
        <v>21</v>
      </c>
      <c r="AX36" s="132" t="s">
        <v>22</v>
      </c>
      <c r="AY36" s="132" t="s">
        <v>4275</v>
      </c>
      <c r="AZ36" s="278" t="s">
        <v>4260</v>
      </c>
      <c r="BA36" t="s">
        <v>4266</v>
      </c>
    </row>
    <row r="37" spans="1:53" ht="15.75">
      <c r="A37" s="1" t="s">
        <v>42</v>
      </c>
      <c r="B37" s="1" t="s">
        <v>2457</v>
      </c>
      <c r="C37" s="1" t="s">
        <v>57</v>
      </c>
      <c r="D37" s="1"/>
      <c r="E37" s="1" t="s">
        <v>30</v>
      </c>
      <c r="F37" s="3">
        <v>2309903191</v>
      </c>
      <c r="G37" s="35" t="s">
        <v>1796</v>
      </c>
      <c r="H37" s="1" t="s">
        <v>1798</v>
      </c>
      <c r="I37" s="6" t="s">
        <v>20</v>
      </c>
      <c r="J37" s="1" t="s">
        <v>31</v>
      </c>
      <c r="K37" s="1" t="s">
        <v>1791</v>
      </c>
      <c r="L37" s="22">
        <v>286</v>
      </c>
      <c r="M37" s="22">
        <f t="shared" si="3"/>
        <v>479.20000000000005</v>
      </c>
      <c r="N37" s="22">
        <v>599</v>
      </c>
      <c r="O37" s="275">
        <v>51</v>
      </c>
      <c r="P37" s="9"/>
      <c r="Q37" s="9"/>
      <c r="R37" s="269">
        <v>5032410131246</v>
      </c>
      <c r="S37" s="94">
        <v>1</v>
      </c>
      <c r="T37" s="94">
        <v>0.11</v>
      </c>
      <c r="U37" s="94">
        <f t="shared" si="2"/>
        <v>1.1100000000000001</v>
      </c>
      <c r="V37" s="109">
        <v>60</v>
      </c>
      <c r="W37" s="109">
        <v>260</v>
      </c>
      <c r="X37" s="1">
        <v>140</v>
      </c>
      <c r="Y37" s="6">
        <v>12</v>
      </c>
      <c r="Z37" s="37" t="s">
        <v>4161</v>
      </c>
      <c r="AA37" s="126">
        <v>0.6</v>
      </c>
      <c r="AB37" s="120">
        <f>U37*Y37+AA37</f>
        <v>13.92</v>
      </c>
      <c r="AC37" s="7">
        <v>280</v>
      </c>
      <c r="AD37" s="7">
        <v>300</v>
      </c>
      <c r="AE37" s="158">
        <v>370</v>
      </c>
      <c r="AF37" s="7"/>
      <c r="AG37" s="7"/>
      <c r="AH37" s="7"/>
      <c r="AI37" s="7"/>
      <c r="AJ37" s="7"/>
      <c r="AK37" s="7"/>
      <c r="AL37" s="1"/>
      <c r="AM37" s="1"/>
      <c r="AN37" s="1"/>
      <c r="AO37" s="1"/>
      <c r="AP37" s="1"/>
      <c r="AQ37" s="1"/>
      <c r="AR37" s="1"/>
      <c r="AS37" s="1"/>
      <c r="AT37" s="1"/>
      <c r="AU37" s="242" t="s">
        <v>2796</v>
      </c>
      <c r="AV37" s="243" t="s">
        <v>2630</v>
      </c>
      <c r="AW37" s="132" t="s">
        <v>21</v>
      </c>
      <c r="AX37" s="132" t="s">
        <v>22</v>
      </c>
      <c r="AY37" s="132" t="s">
        <v>4275</v>
      </c>
      <c r="AZ37" s="278" t="s">
        <v>4260</v>
      </c>
      <c r="BA37" t="s">
        <v>4266</v>
      </c>
    </row>
    <row r="38" spans="1:53" ht="15.75">
      <c r="A38" s="1" t="s">
        <v>42</v>
      </c>
      <c r="B38" s="1" t="s">
        <v>2458</v>
      </c>
      <c r="C38" s="1" t="s">
        <v>57</v>
      </c>
      <c r="D38" s="1"/>
      <c r="E38" s="1" t="s">
        <v>30</v>
      </c>
      <c r="F38" s="3">
        <v>2309903191</v>
      </c>
      <c r="G38" s="35" t="s">
        <v>1796</v>
      </c>
      <c r="H38" s="1" t="s">
        <v>1798</v>
      </c>
      <c r="I38" s="6" t="s">
        <v>20</v>
      </c>
      <c r="J38" s="1" t="s">
        <v>61</v>
      </c>
      <c r="K38" s="1" t="s">
        <v>1791</v>
      </c>
      <c r="L38" s="22">
        <v>1210</v>
      </c>
      <c r="M38" s="22">
        <f t="shared" si="3"/>
        <v>2032</v>
      </c>
      <c r="N38" s="22">
        <v>2540</v>
      </c>
      <c r="O38" s="275">
        <v>203</v>
      </c>
      <c r="P38" s="9"/>
      <c r="Q38" s="9"/>
      <c r="R38" s="269">
        <v>5032410131260</v>
      </c>
      <c r="S38" s="94">
        <v>5</v>
      </c>
      <c r="T38" s="94">
        <v>0.2</v>
      </c>
      <c r="U38" s="94">
        <f t="shared" si="2"/>
        <v>5.2</v>
      </c>
      <c r="V38" s="109">
        <v>120</v>
      </c>
      <c r="W38" s="109">
        <v>310</v>
      </c>
      <c r="X38" s="1">
        <v>195</v>
      </c>
      <c r="Y38" s="6">
        <v>2</v>
      </c>
      <c r="Z38" s="37" t="s">
        <v>4162</v>
      </c>
      <c r="AA38" s="126">
        <v>0.4</v>
      </c>
      <c r="AB38" s="120">
        <f>U38*Y38+AA38</f>
        <v>10.8</v>
      </c>
      <c r="AC38" s="7">
        <v>210</v>
      </c>
      <c r="AD38" s="7">
        <v>350</v>
      </c>
      <c r="AE38" s="158">
        <v>290</v>
      </c>
      <c r="AF38" s="7"/>
      <c r="AG38" s="7"/>
      <c r="AH38" s="7"/>
      <c r="AI38" s="7"/>
      <c r="AJ38" s="7"/>
      <c r="AK38" s="7"/>
      <c r="AL38" s="1"/>
      <c r="AM38" s="1"/>
      <c r="AN38" s="1"/>
      <c r="AO38" s="1"/>
      <c r="AP38" s="1"/>
      <c r="AQ38" s="1"/>
      <c r="AR38" s="1"/>
      <c r="AS38" s="1"/>
      <c r="AT38" s="1"/>
      <c r="AU38" s="242" t="s">
        <v>2796</v>
      </c>
      <c r="AV38" s="243" t="s">
        <v>2630</v>
      </c>
      <c r="AW38" s="132" t="s">
        <v>21</v>
      </c>
      <c r="AX38" s="132" t="s">
        <v>22</v>
      </c>
      <c r="AY38" s="132" t="s">
        <v>4275</v>
      </c>
      <c r="AZ38" s="278" t="s">
        <v>4260</v>
      </c>
      <c r="BA38" t="s">
        <v>4266</v>
      </c>
    </row>
    <row r="39" spans="1:53" ht="18.75">
      <c r="A39" s="1"/>
      <c r="B39" s="5" t="s">
        <v>62</v>
      </c>
      <c r="C39" s="1"/>
      <c r="D39" s="1"/>
      <c r="E39" s="1"/>
      <c r="F39" s="1"/>
      <c r="G39" s="6"/>
      <c r="H39" s="1"/>
      <c r="I39" s="6"/>
      <c r="J39" s="1"/>
      <c r="K39" s="1"/>
      <c r="L39" s="22"/>
      <c r="M39" s="22"/>
      <c r="N39" s="22"/>
      <c r="O39" s="275"/>
      <c r="P39" s="3"/>
      <c r="Q39" s="3"/>
      <c r="R39" s="3"/>
      <c r="S39" s="94"/>
      <c r="T39" s="94"/>
      <c r="U39" s="94"/>
      <c r="V39" s="109"/>
      <c r="W39" s="109"/>
      <c r="X39" s="1"/>
      <c r="Y39" s="6"/>
      <c r="Z39" s="7"/>
      <c r="AA39" s="126"/>
      <c r="AB39" s="120"/>
      <c r="AC39" s="7"/>
      <c r="AD39" s="7"/>
      <c r="AE39" s="158"/>
      <c r="AF39" s="7"/>
      <c r="AG39" s="7"/>
      <c r="AH39" s="7"/>
      <c r="AI39" s="7"/>
      <c r="AJ39" s="7"/>
      <c r="AK39" s="7"/>
      <c r="AL39" s="1"/>
      <c r="AM39" s="1"/>
      <c r="AN39" s="1"/>
      <c r="AO39" s="1"/>
      <c r="AP39" s="1"/>
      <c r="AQ39" s="1"/>
      <c r="AR39" s="1"/>
      <c r="AS39" s="1"/>
      <c r="AT39" s="1"/>
      <c r="AU39" s="242"/>
      <c r="AV39" s="242"/>
      <c r="AW39" s="132"/>
      <c r="AX39" s="132"/>
      <c r="AY39" s="132"/>
      <c r="AZ39" s="278"/>
    </row>
    <row r="40" spans="1:53" s="3" customFormat="1" ht="15.75">
      <c r="A40" s="1" t="s">
        <v>63</v>
      </c>
      <c r="B40" s="1" t="s">
        <v>65</v>
      </c>
      <c r="C40" s="1" t="s">
        <v>66</v>
      </c>
      <c r="D40" s="1"/>
      <c r="E40" s="1" t="s">
        <v>54</v>
      </c>
      <c r="F40" s="3">
        <v>2309903191</v>
      </c>
      <c r="G40" s="35">
        <v>23099031</v>
      </c>
      <c r="H40" s="1" t="s">
        <v>1798</v>
      </c>
      <c r="I40" s="6" t="s">
        <v>55</v>
      </c>
      <c r="J40" s="1" t="s">
        <v>67</v>
      </c>
      <c r="K40" s="1" t="s">
        <v>1791</v>
      </c>
      <c r="L40" s="22">
        <v>1460</v>
      </c>
      <c r="M40" s="22">
        <f t="shared" ref="M40:M50" si="4">N40*0.8</f>
        <v>2448</v>
      </c>
      <c r="N40" s="22">
        <v>3060</v>
      </c>
      <c r="O40" s="275">
        <v>41</v>
      </c>
      <c r="P40" s="268">
        <v>5032410114332</v>
      </c>
      <c r="Q40" s="9"/>
      <c r="R40" s="9"/>
      <c r="S40" s="94">
        <v>0.1</v>
      </c>
      <c r="T40" s="94">
        <v>1.6E-2</v>
      </c>
      <c r="U40" s="94">
        <f t="shared" si="2"/>
        <v>0.11600000000000001</v>
      </c>
      <c r="V40" s="109">
        <v>35</v>
      </c>
      <c r="W40" s="109">
        <v>235</v>
      </c>
      <c r="X40" s="1">
        <v>130</v>
      </c>
      <c r="Y40" s="6" t="s">
        <v>55</v>
      </c>
      <c r="Z40" s="9">
        <v>65032410136465</v>
      </c>
      <c r="AA40" s="126">
        <v>0.4</v>
      </c>
      <c r="AB40" s="120">
        <v>0.996</v>
      </c>
      <c r="AC40" s="7">
        <v>210</v>
      </c>
      <c r="AD40" s="7">
        <v>240</v>
      </c>
      <c r="AE40" s="158">
        <v>440</v>
      </c>
      <c r="AF40" s="7"/>
      <c r="AG40" s="7"/>
      <c r="AH40" s="7"/>
      <c r="AI40" s="7"/>
      <c r="AJ40" s="7"/>
      <c r="AK40" s="7"/>
      <c r="AL40" s="1"/>
      <c r="AM40" s="1"/>
      <c r="AN40" s="1"/>
      <c r="AO40" s="1"/>
      <c r="AP40" s="1"/>
      <c r="AQ40" s="1"/>
      <c r="AR40" s="1"/>
      <c r="AS40" s="1"/>
      <c r="AT40" s="1"/>
      <c r="AU40" s="242" t="s">
        <v>2788</v>
      </c>
      <c r="AV40" s="243" t="s">
        <v>2633</v>
      </c>
      <c r="AW40" s="132" t="s">
        <v>22</v>
      </c>
      <c r="AX40" s="132" t="s">
        <v>22</v>
      </c>
      <c r="AY40" s="132" t="s">
        <v>4275</v>
      </c>
      <c r="AZ40" s="278" t="s">
        <v>4260</v>
      </c>
      <c r="BA40" t="s">
        <v>4266</v>
      </c>
    </row>
    <row r="41" spans="1:53" ht="15.75">
      <c r="A41" s="1" t="s">
        <v>63</v>
      </c>
      <c r="B41" s="1" t="s">
        <v>68</v>
      </c>
      <c r="C41" s="1" t="s">
        <v>69</v>
      </c>
      <c r="D41" s="1"/>
      <c r="E41" s="1" t="s">
        <v>30</v>
      </c>
      <c r="F41" s="3">
        <v>2309903191</v>
      </c>
      <c r="G41" s="35">
        <v>23099031</v>
      </c>
      <c r="H41" s="1" t="s">
        <v>1798</v>
      </c>
      <c r="I41" s="6" t="s">
        <v>20</v>
      </c>
      <c r="J41" s="1" t="s">
        <v>70</v>
      </c>
      <c r="K41" s="1" t="s">
        <v>1791</v>
      </c>
      <c r="L41" s="22">
        <v>285</v>
      </c>
      <c r="M41" s="22">
        <f t="shared" si="4"/>
        <v>479.20000000000005</v>
      </c>
      <c r="N41" s="22">
        <v>599</v>
      </c>
      <c r="O41" s="275">
        <v>50.5</v>
      </c>
      <c r="P41" s="9"/>
      <c r="Q41" s="9"/>
      <c r="R41" s="268">
        <v>5032410136630</v>
      </c>
      <c r="S41" s="94">
        <v>2</v>
      </c>
      <c r="T41" s="94">
        <v>0.2</v>
      </c>
      <c r="U41" s="94">
        <f t="shared" si="2"/>
        <v>2.2000000000000002</v>
      </c>
      <c r="V41" s="109">
        <v>95</v>
      </c>
      <c r="W41" s="109">
        <v>235</v>
      </c>
      <c r="X41" s="1">
        <v>160</v>
      </c>
      <c r="Y41" s="6">
        <v>6</v>
      </c>
      <c r="Z41" s="9">
        <v>65032410136632</v>
      </c>
      <c r="AA41" s="126">
        <v>0.6</v>
      </c>
      <c r="AB41" s="120">
        <f>U41*Y41+AA41</f>
        <v>13.8</v>
      </c>
      <c r="AC41" s="7">
        <v>280</v>
      </c>
      <c r="AD41" s="7">
        <v>300</v>
      </c>
      <c r="AE41" s="158">
        <v>370</v>
      </c>
      <c r="AF41" s="7"/>
      <c r="AG41" s="7"/>
      <c r="AH41" s="7"/>
      <c r="AI41" s="7"/>
      <c r="AJ41" s="7"/>
      <c r="AK41" s="7"/>
      <c r="AL41" s="1"/>
      <c r="AM41" s="1"/>
      <c r="AN41" s="1"/>
      <c r="AO41" s="1"/>
      <c r="AP41" s="1"/>
      <c r="AQ41" s="1"/>
      <c r="AR41" s="1"/>
      <c r="AS41" s="1"/>
      <c r="AT41" s="1"/>
      <c r="AU41" s="242" t="s">
        <v>2789</v>
      </c>
      <c r="AV41" s="243" t="s">
        <v>2634</v>
      </c>
      <c r="AW41" s="132" t="s">
        <v>22</v>
      </c>
      <c r="AX41" s="132" t="s">
        <v>22</v>
      </c>
      <c r="AY41" s="132" t="s">
        <v>4275</v>
      </c>
      <c r="AZ41" s="278" t="s">
        <v>4260</v>
      </c>
      <c r="BA41" t="s">
        <v>4266</v>
      </c>
    </row>
    <row r="42" spans="1:53" ht="15.75">
      <c r="A42" s="1" t="s">
        <v>63</v>
      </c>
      <c r="B42" s="1" t="s">
        <v>71</v>
      </c>
      <c r="C42" s="1" t="s">
        <v>69</v>
      </c>
      <c r="D42" s="1"/>
      <c r="E42" s="1" t="s">
        <v>33</v>
      </c>
      <c r="F42" s="3">
        <v>2309903191</v>
      </c>
      <c r="G42" s="35">
        <v>23099031</v>
      </c>
      <c r="H42" s="1" t="s">
        <v>1798</v>
      </c>
      <c r="I42" s="6" t="s">
        <v>20</v>
      </c>
      <c r="J42" s="1" t="s">
        <v>61</v>
      </c>
      <c r="K42" s="1" t="s">
        <v>1791</v>
      </c>
      <c r="L42" s="22">
        <v>599</v>
      </c>
      <c r="M42" s="22">
        <f t="shared" si="4"/>
        <v>1006.4000000000001</v>
      </c>
      <c r="N42" s="22">
        <v>1258</v>
      </c>
      <c r="O42" s="275">
        <v>101</v>
      </c>
      <c r="P42" s="9"/>
      <c r="Q42" s="268">
        <v>5032410133097</v>
      </c>
      <c r="R42" s="9">
        <v>5032410136647</v>
      </c>
      <c r="S42" s="94">
        <v>5</v>
      </c>
      <c r="T42" s="94">
        <v>0.22500000000000001</v>
      </c>
      <c r="U42" s="94">
        <f t="shared" si="2"/>
        <v>5.2249999999999996</v>
      </c>
      <c r="V42" s="109">
        <v>120</v>
      </c>
      <c r="W42" s="109">
        <v>310</v>
      </c>
      <c r="X42" s="1">
        <v>195</v>
      </c>
      <c r="Y42" s="6">
        <v>2</v>
      </c>
      <c r="Z42" s="9">
        <v>65032410133099</v>
      </c>
      <c r="AA42" s="126">
        <v>0.4</v>
      </c>
      <c r="AB42" s="120">
        <f>U42*Y42+AA42</f>
        <v>10.85</v>
      </c>
      <c r="AC42" s="7">
        <v>210</v>
      </c>
      <c r="AD42" s="7">
        <v>350</v>
      </c>
      <c r="AE42" s="158">
        <v>290</v>
      </c>
      <c r="AF42" s="7"/>
      <c r="AG42" s="7"/>
      <c r="AH42" s="7"/>
      <c r="AI42" s="7"/>
      <c r="AJ42" s="7"/>
      <c r="AK42" s="7"/>
      <c r="AL42" s="1"/>
      <c r="AM42" s="1"/>
      <c r="AN42" s="1"/>
      <c r="AO42" s="1"/>
      <c r="AP42" s="1"/>
      <c r="AQ42" s="1"/>
      <c r="AR42" s="1"/>
      <c r="AS42" s="1"/>
      <c r="AT42" s="1"/>
      <c r="AU42" s="242" t="s">
        <v>2789</v>
      </c>
      <c r="AV42" s="243" t="s">
        <v>2634</v>
      </c>
      <c r="AW42" s="132" t="s">
        <v>22</v>
      </c>
      <c r="AX42" s="132" t="s">
        <v>22</v>
      </c>
      <c r="AY42" s="132" t="s">
        <v>4275</v>
      </c>
      <c r="AZ42" s="278" t="s">
        <v>4260</v>
      </c>
      <c r="BA42" t="s">
        <v>4266</v>
      </c>
    </row>
    <row r="43" spans="1:53" ht="15.75">
      <c r="A43" s="1" t="s">
        <v>63</v>
      </c>
      <c r="B43" s="1" t="s">
        <v>72</v>
      </c>
      <c r="C43" s="1" t="s">
        <v>73</v>
      </c>
      <c r="D43" s="1"/>
      <c r="E43" s="1" t="s">
        <v>18</v>
      </c>
      <c r="F43" s="3">
        <v>2309903191</v>
      </c>
      <c r="G43" s="35">
        <v>23099031</v>
      </c>
      <c r="H43" s="1" t="s">
        <v>1798</v>
      </c>
      <c r="I43" s="6" t="s">
        <v>20</v>
      </c>
      <c r="J43" s="1" t="s">
        <v>38</v>
      </c>
      <c r="K43" s="1" t="s">
        <v>1791</v>
      </c>
      <c r="L43" s="22">
        <v>195</v>
      </c>
      <c r="M43" s="22">
        <f t="shared" si="4"/>
        <v>328</v>
      </c>
      <c r="N43" s="22">
        <v>410</v>
      </c>
      <c r="O43" s="275">
        <v>32.5</v>
      </c>
      <c r="P43" s="9"/>
      <c r="Q43" s="9"/>
      <c r="R43" s="268">
        <v>5032410133479</v>
      </c>
      <c r="S43" s="94">
        <v>1</v>
      </c>
      <c r="T43" s="94">
        <v>0.12</v>
      </c>
      <c r="U43" s="94">
        <f t="shared" si="2"/>
        <v>1.1200000000000001</v>
      </c>
      <c r="V43" s="109">
        <v>110</v>
      </c>
      <c r="W43" s="109">
        <v>160</v>
      </c>
      <c r="X43" s="1">
        <v>110</v>
      </c>
      <c r="Y43" s="6">
        <v>12</v>
      </c>
      <c r="Z43" s="270">
        <v>65032410133471</v>
      </c>
      <c r="AA43" s="126">
        <v>0.4</v>
      </c>
      <c r="AB43" s="120">
        <f>U43*Y43+AA43</f>
        <v>13.840000000000002</v>
      </c>
      <c r="AC43" s="7">
        <v>170</v>
      </c>
      <c r="AD43" s="7">
        <v>490</v>
      </c>
      <c r="AE43" s="158">
        <v>340</v>
      </c>
      <c r="AF43" s="7"/>
      <c r="AG43" s="7"/>
      <c r="AH43" s="7"/>
      <c r="AI43" s="7"/>
      <c r="AJ43" s="7"/>
      <c r="AK43" s="7"/>
      <c r="AL43" s="1"/>
      <c r="AM43" s="1"/>
      <c r="AN43" s="1"/>
      <c r="AO43" s="1"/>
      <c r="AP43" s="1"/>
      <c r="AQ43" s="1"/>
      <c r="AR43" s="1"/>
      <c r="AS43" s="1"/>
      <c r="AT43" s="1"/>
      <c r="AU43" s="242" t="s">
        <v>2790</v>
      </c>
      <c r="AV43" s="243" t="s">
        <v>2635</v>
      </c>
      <c r="AW43" s="132" t="s">
        <v>22</v>
      </c>
      <c r="AX43" s="132" t="s">
        <v>22</v>
      </c>
      <c r="AY43" s="132" t="s">
        <v>4275</v>
      </c>
      <c r="AZ43" s="278" t="s">
        <v>4260</v>
      </c>
      <c r="BA43" t="s">
        <v>4266</v>
      </c>
    </row>
    <row r="44" spans="1:53" ht="15.75">
      <c r="A44" s="1" t="s">
        <v>63</v>
      </c>
      <c r="B44" s="1" t="s">
        <v>74</v>
      </c>
      <c r="C44" s="1" t="s">
        <v>73</v>
      </c>
      <c r="D44" s="1"/>
      <c r="E44" s="1" t="s">
        <v>18</v>
      </c>
      <c r="F44" s="3">
        <v>2309903191</v>
      </c>
      <c r="G44" s="35">
        <v>23099031</v>
      </c>
      <c r="H44" s="1" t="s">
        <v>1798</v>
      </c>
      <c r="I44" s="6" t="s">
        <v>20</v>
      </c>
      <c r="J44" s="1" t="s">
        <v>75</v>
      </c>
      <c r="K44" s="1" t="s">
        <v>1791</v>
      </c>
      <c r="L44" s="22">
        <v>647</v>
      </c>
      <c r="M44" s="22">
        <f t="shared" si="4"/>
        <v>1087.2</v>
      </c>
      <c r="N44" s="22">
        <v>1359</v>
      </c>
      <c r="O44" s="275">
        <v>109</v>
      </c>
      <c r="P44" s="9"/>
      <c r="Q44" s="268">
        <v>5032410135046</v>
      </c>
      <c r="R44" s="9">
        <v>5032410133486</v>
      </c>
      <c r="S44" s="94">
        <v>4</v>
      </c>
      <c r="T44" s="94">
        <v>0.22500000000000001</v>
      </c>
      <c r="U44" s="94">
        <f t="shared" si="2"/>
        <v>4.2249999999999996</v>
      </c>
      <c r="V44" s="109">
        <v>200</v>
      </c>
      <c r="W44" s="109">
        <v>200</v>
      </c>
      <c r="X44" s="1">
        <v>200</v>
      </c>
      <c r="Y44" s="6">
        <v>6</v>
      </c>
      <c r="Z44" s="37" t="s">
        <v>4163</v>
      </c>
      <c r="AA44" s="126">
        <v>0.8</v>
      </c>
      <c r="AB44" s="120">
        <f>U44*Y44+AA44</f>
        <v>26.15</v>
      </c>
      <c r="AC44" s="7">
        <v>210</v>
      </c>
      <c r="AD44" s="7">
        <v>240</v>
      </c>
      <c r="AE44" s="158">
        <v>440</v>
      </c>
      <c r="AF44" s="7"/>
      <c r="AG44" s="7"/>
      <c r="AH44" s="7"/>
      <c r="AI44" s="7"/>
      <c r="AJ44" s="7"/>
      <c r="AK44" s="7"/>
      <c r="AL44" s="1"/>
      <c r="AM44" s="1"/>
      <c r="AN44" s="1"/>
      <c r="AO44" s="1"/>
      <c r="AP44" s="1"/>
      <c r="AQ44" s="1"/>
      <c r="AR44" s="1"/>
      <c r="AS44" s="1"/>
      <c r="AT44" s="1"/>
      <c r="AU44" s="242" t="s">
        <v>2790</v>
      </c>
      <c r="AV44" s="243" t="s">
        <v>2635</v>
      </c>
      <c r="AW44" s="132" t="s">
        <v>22</v>
      </c>
      <c r="AX44" s="132" t="s">
        <v>22</v>
      </c>
      <c r="AY44" s="132" t="s">
        <v>4275</v>
      </c>
      <c r="AZ44" s="278" t="s">
        <v>4260</v>
      </c>
      <c r="BA44" t="s">
        <v>4266</v>
      </c>
    </row>
    <row r="45" spans="1:53" ht="15.75">
      <c r="A45" s="1" t="s">
        <v>63</v>
      </c>
      <c r="B45" s="1" t="s">
        <v>77</v>
      </c>
      <c r="C45" s="1" t="s">
        <v>3457</v>
      </c>
      <c r="D45" s="1"/>
      <c r="E45" s="1" t="s">
        <v>30</v>
      </c>
      <c r="F45" s="3">
        <v>2309903191</v>
      </c>
      <c r="G45" s="35">
        <v>23099031</v>
      </c>
      <c r="H45" s="1" t="s">
        <v>1798</v>
      </c>
      <c r="I45" s="6" t="s">
        <v>20</v>
      </c>
      <c r="J45" s="1" t="s">
        <v>31</v>
      </c>
      <c r="K45" s="1" t="s">
        <v>1791</v>
      </c>
      <c r="L45" s="22">
        <v>122</v>
      </c>
      <c r="M45" s="22">
        <f t="shared" si="4"/>
        <v>207.20000000000002</v>
      </c>
      <c r="N45" s="22">
        <v>259</v>
      </c>
      <c r="O45" s="275">
        <v>20.5</v>
      </c>
      <c r="P45" s="9"/>
      <c r="Q45" s="9"/>
      <c r="R45" s="268">
        <v>5032410131512</v>
      </c>
      <c r="S45" s="94">
        <v>1</v>
      </c>
      <c r="T45" s="94">
        <v>0.16</v>
      </c>
      <c r="U45" s="94">
        <f t="shared" si="2"/>
        <v>1.1599999999999999</v>
      </c>
      <c r="V45" s="109">
        <v>60</v>
      </c>
      <c r="W45" s="109">
        <v>260</v>
      </c>
      <c r="X45" s="1">
        <v>130</v>
      </c>
      <c r="Y45" s="6">
        <v>12</v>
      </c>
      <c r="Z45" s="37" t="s">
        <v>4164</v>
      </c>
      <c r="AA45" s="126">
        <v>0.6</v>
      </c>
      <c r="AB45" s="120">
        <f>U45*Y45+AA45</f>
        <v>14.519999999999998</v>
      </c>
      <c r="AC45" s="7">
        <v>280</v>
      </c>
      <c r="AD45" s="7">
        <v>300</v>
      </c>
      <c r="AE45" s="158">
        <v>370</v>
      </c>
      <c r="AF45" s="7"/>
      <c r="AG45" s="7"/>
      <c r="AH45" s="7"/>
      <c r="AI45" s="7"/>
      <c r="AJ45" s="7"/>
      <c r="AK45" s="7"/>
      <c r="AL45" s="1"/>
      <c r="AM45" s="1"/>
      <c r="AN45" s="1"/>
      <c r="AO45" s="1"/>
      <c r="AP45" s="1"/>
      <c r="AQ45" s="1"/>
      <c r="AR45" s="1"/>
      <c r="AS45" s="1"/>
      <c r="AT45" s="1"/>
      <c r="AU45" s="242" t="s">
        <v>2791</v>
      </c>
      <c r="AV45" s="243" t="s">
        <v>2636</v>
      </c>
      <c r="AW45" s="132" t="s">
        <v>22</v>
      </c>
      <c r="AX45" s="132" t="s">
        <v>22</v>
      </c>
      <c r="AY45" s="132" t="s">
        <v>4275</v>
      </c>
      <c r="AZ45" s="278" t="s">
        <v>4260</v>
      </c>
      <c r="BA45" t="s">
        <v>4266</v>
      </c>
    </row>
    <row r="46" spans="1:53" ht="15.75">
      <c r="A46" s="1" t="s">
        <v>63</v>
      </c>
      <c r="B46" s="1" t="s">
        <v>2423</v>
      </c>
      <c r="C46" s="1" t="s">
        <v>3457</v>
      </c>
      <c r="D46" s="1"/>
      <c r="E46" s="1" t="s">
        <v>30</v>
      </c>
      <c r="F46" s="3">
        <v>2309903191</v>
      </c>
      <c r="G46" s="35">
        <v>23099031</v>
      </c>
      <c r="H46" s="1" t="s">
        <v>1798</v>
      </c>
      <c r="I46" s="6" t="s">
        <v>20</v>
      </c>
      <c r="J46" s="1" t="s">
        <v>2298</v>
      </c>
      <c r="K46" s="1" t="s">
        <v>1791</v>
      </c>
      <c r="L46" s="22">
        <v>349</v>
      </c>
      <c r="M46" s="22">
        <f t="shared" si="4"/>
        <v>587.20000000000005</v>
      </c>
      <c r="N46" s="22">
        <v>734</v>
      </c>
      <c r="O46" s="275">
        <v>59</v>
      </c>
      <c r="P46" s="9"/>
      <c r="Q46" s="268">
        <v>5032410133165</v>
      </c>
      <c r="R46" s="9">
        <v>5032410131864</v>
      </c>
      <c r="S46" s="94">
        <v>4</v>
      </c>
      <c r="T46" s="94">
        <v>0.2</v>
      </c>
      <c r="U46" s="94">
        <f t="shared" si="2"/>
        <v>4.2</v>
      </c>
      <c r="V46" s="109">
        <v>120</v>
      </c>
      <c r="W46" s="109">
        <v>310</v>
      </c>
      <c r="X46" s="1">
        <v>180</v>
      </c>
      <c r="Y46" s="6">
        <v>2</v>
      </c>
      <c r="Z46" s="37" t="s">
        <v>4165</v>
      </c>
      <c r="AA46" s="126">
        <v>0.4</v>
      </c>
      <c r="AB46" s="120">
        <v>8.8000000000000007</v>
      </c>
      <c r="AC46" s="7">
        <v>290</v>
      </c>
      <c r="AD46" s="7">
        <v>350</v>
      </c>
      <c r="AE46" s="158">
        <v>210</v>
      </c>
      <c r="AF46" s="7"/>
      <c r="AG46" s="7"/>
      <c r="AH46" s="7"/>
      <c r="AI46" s="7"/>
      <c r="AJ46" s="7"/>
      <c r="AK46" s="7"/>
      <c r="AL46" s="1"/>
      <c r="AM46" s="1"/>
      <c r="AN46" s="1"/>
      <c r="AO46" s="1"/>
      <c r="AP46" s="1"/>
      <c r="AQ46" s="1"/>
      <c r="AR46" s="1"/>
      <c r="AS46" s="1"/>
      <c r="AT46" s="1"/>
      <c r="AU46" s="242" t="s">
        <v>2791</v>
      </c>
      <c r="AV46" s="243" t="s">
        <v>2636</v>
      </c>
      <c r="AW46" s="132" t="s">
        <v>22</v>
      </c>
      <c r="AX46" s="132" t="s">
        <v>22</v>
      </c>
      <c r="AY46" s="132" t="s">
        <v>4275</v>
      </c>
      <c r="AZ46" s="278" t="s">
        <v>4260</v>
      </c>
      <c r="BA46" t="s">
        <v>4266</v>
      </c>
    </row>
    <row r="47" spans="1:53" ht="15.75">
      <c r="A47" s="1" t="s">
        <v>63</v>
      </c>
      <c r="B47" s="1" t="s">
        <v>80</v>
      </c>
      <c r="C47" s="1" t="s">
        <v>81</v>
      </c>
      <c r="D47" s="1"/>
      <c r="E47" s="1" t="s">
        <v>33</v>
      </c>
      <c r="F47" s="3">
        <v>2309903191</v>
      </c>
      <c r="G47" s="35">
        <v>23099031</v>
      </c>
      <c r="H47" s="1" t="s">
        <v>1798</v>
      </c>
      <c r="I47" s="6" t="s">
        <v>20</v>
      </c>
      <c r="J47" s="1" t="s">
        <v>31</v>
      </c>
      <c r="K47" s="1" t="s">
        <v>1791</v>
      </c>
      <c r="L47" s="22">
        <v>236</v>
      </c>
      <c r="M47" s="22">
        <f t="shared" si="4"/>
        <v>396.8</v>
      </c>
      <c r="N47" s="22">
        <v>496</v>
      </c>
      <c r="O47" s="275">
        <v>40</v>
      </c>
      <c r="P47" s="268">
        <v>5032410130515</v>
      </c>
      <c r="Q47" s="9"/>
      <c r="R47" s="9"/>
      <c r="S47" s="94">
        <v>1</v>
      </c>
      <c r="T47" s="94">
        <v>0.16</v>
      </c>
      <c r="U47" s="94">
        <f t="shared" si="2"/>
        <v>1.1599999999999999</v>
      </c>
      <c r="V47" s="109">
        <v>60</v>
      </c>
      <c r="W47" s="109">
        <v>260</v>
      </c>
      <c r="X47" s="1">
        <v>130</v>
      </c>
      <c r="Y47" s="6">
        <v>12</v>
      </c>
      <c r="Z47" s="9">
        <v>65032410135949</v>
      </c>
      <c r="AA47" s="126">
        <v>0.6</v>
      </c>
      <c r="AB47" s="120">
        <f t="shared" ref="AB47:AB50" si="5">U47*Y47+AA47</f>
        <v>14.519999999999998</v>
      </c>
      <c r="AC47" s="7">
        <v>280</v>
      </c>
      <c r="AD47" s="7">
        <v>300</v>
      </c>
      <c r="AE47" s="158">
        <v>370</v>
      </c>
      <c r="AF47" s="7"/>
      <c r="AG47" s="7"/>
      <c r="AH47" s="7"/>
      <c r="AI47" s="7"/>
      <c r="AJ47" s="7"/>
      <c r="AK47" s="7"/>
      <c r="AL47" s="1"/>
      <c r="AM47" s="1"/>
      <c r="AN47" s="1"/>
      <c r="AO47" s="1"/>
      <c r="AP47" s="1"/>
      <c r="AQ47" s="1"/>
      <c r="AR47" s="1"/>
      <c r="AS47" s="1"/>
      <c r="AT47" s="1"/>
      <c r="AU47" s="242" t="s">
        <v>2792</v>
      </c>
      <c r="AV47" s="243" t="s">
        <v>2638</v>
      </c>
      <c r="AW47" s="132" t="s">
        <v>21</v>
      </c>
      <c r="AX47" s="132" t="s">
        <v>22</v>
      </c>
      <c r="AY47" s="132" t="s">
        <v>4275</v>
      </c>
      <c r="AZ47" s="278" t="s">
        <v>4260</v>
      </c>
      <c r="BA47" t="s">
        <v>4266</v>
      </c>
    </row>
    <row r="48" spans="1:53" s="3" customFormat="1" ht="15.75">
      <c r="A48" s="1" t="s">
        <v>63</v>
      </c>
      <c r="B48" s="1" t="s">
        <v>82</v>
      </c>
      <c r="C48" s="1" t="s">
        <v>83</v>
      </c>
      <c r="D48" s="1"/>
      <c r="E48" s="1" t="s">
        <v>3454</v>
      </c>
      <c r="F48" s="3">
        <v>3307900000</v>
      </c>
      <c r="G48" s="35">
        <v>23099031</v>
      </c>
      <c r="H48" s="1" t="s">
        <v>1804</v>
      </c>
      <c r="I48" s="6" t="s">
        <v>20</v>
      </c>
      <c r="J48" s="1" t="s">
        <v>31</v>
      </c>
      <c r="K48" s="1" t="s">
        <v>1791</v>
      </c>
      <c r="L48" s="22">
        <v>147</v>
      </c>
      <c r="M48" s="22">
        <f t="shared" si="4"/>
        <v>247.20000000000002</v>
      </c>
      <c r="N48" s="22">
        <v>309</v>
      </c>
      <c r="O48" s="275">
        <v>27</v>
      </c>
      <c r="P48" s="9"/>
      <c r="Q48" s="268">
        <v>5032410135169</v>
      </c>
      <c r="R48" s="9"/>
      <c r="S48" s="94">
        <v>1</v>
      </c>
      <c r="T48" s="94">
        <v>0.06</v>
      </c>
      <c r="U48" s="94">
        <f t="shared" si="2"/>
        <v>1.06</v>
      </c>
      <c r="V48" s="109">
        <v>85</v>
      </c>
      <c r="W48" s="109">
        <v>245</v>
      </c>
      <c r="X48" s="1">
        <v>85</v>
      </c>
      <c r="Y48" s="6">
        <v>12</v>
      </c>
      <c r="Z48" s="9">
        <v>65032410135161</v>
      </c>
      <c r="AA48" s="126">
        <v>0.6</v>
      </c>
      <c r="AB48" s="120">
        <f t="shared" si="5"/>
        <v>13.32</v>
      </c>
      <c r="AC48" s="7">
        <v>280</v>
      </c>
      <c r="AD48" s="7">
        <v>300</v>
      </c>
      <c r="AE48" s="158">
        <v>370</v>
      </c>
      <c r="AF48" s="7"/>
      <c r="AG48" s="7"/>
      <c r="AH48" s="7"/>
      <c r="AI48" s="7"/>
      <c r="AJ48" s="7"/>
      <c r="AK48" s="7"/>
      <c r="AL48" s="1"/>
      <c r="AM48" s="1"/>
      <c r="AN48" s="1"/>
      <c r="AO48" s="1"/>
      <c r="AP48" s="1"/>
      <c r="AQ48" s="1"/>
      <c r="AR48" s="1"/>
      <c r="AS48" s="1"/>
      <c r="AT48" s="1"/>
      <c r="AU48" s="242" t="s">
        <v>2639</v>
      </c>
      <c r="AV48" s="243" t="s">
        <v>2640</v>
      </c>
      <c r="AW48" s="132" t="s">
        <v>22</v>
      </c>
      <c r="AX48" s="132" t="s">
        <v>22</v>
      </c>
      <c r="AY48" s="132" t="s">
        <v>4275</v>
      </c>
      <c r="AZ48" s="278" t="s">
        <v>4260</v>
      </c>
      <c r="BA48" t="s">
        <v>4266</v>
      </c>
    </row>
    <row r="49" spans="1:53" s="12" customFormat="1" ht="15.75">
      <c r="A49" s="1" t="s">
        <v>63</v>
      </c>
      <c r="B49" s="248" t="s">
        <v>84</v>
      </c>
      <c r="C49" s="1" t="s">
        <v>85</v>
      </c>
      <c r="D49" s="1"/>
      <c r="E49" s="1" t="s">
        <v>86</v>
      </c>
      <c r="F49" s="3">
        <v>3307900000</v>
      </c>
      <c r="G49" s="35">
        <v>33079000</v>
      </c>
      <c r="H49" s="1" t="s">
        <v>1804</v>
      </c>
      <c r="I49" s="6" t="s">
        <v>20</v>
      </c>
      <c r="J49" s="1" t="s">
        <v>47</v>
      </c>
      <c r="K49" s="1" t="s">
        <v>1791</v>
      </c>
      <c r="L49" s="22">
        <v>244</v>
      </c>
      <c r="M49" s="22">
        <f t="shared" si="4"/>
        <v>409.6</v>
      </c>
      <c r="N49" s="22">
        <v>512</v>
      </c>
      <c r="O49" s="275">
        <v>44</v>
      </c>
      <c r="P49" s="268">
        <v>5032410114317</v>
      </c>
      <c r="Q49" s="215"/>
      <c r="R49" s="215"/>
      <c r="S49" s="94">
        <v>3</v>
      </c>
      <c r="T49" s="94">
        <v>0.3</v>
      </c>
      <c r="U49" s="94">
        <f t="shared" si="2"/>
        <v>3.3</v>
      </c>
      <c r="V49" s="109">
        <v>210</v>
      </c>
      <c r="W49" s="109">
        <v>140</v>
      </c>
      <c r="X49" s="1">
        <v>210</v>
      </c>
      <c r="Y49" s="6">
        <v>6</v>
      </c>
      <c r="Z49" s="9" t="s">
        <v>2299</v>
      </c>
      <c r="AA49" s="126">
        <v>0.6</v>
      </c>
      <c r="AB49" s="120">
        <f t="shared" si="5"/>
        <v>20.399999999999999</v>
      </c>
      <c r="AC49" s="7">
        <v>410</v>
      </c>
      <c r="AD49" s="7">
        <v>170</v>
      </c>
      <c r="AE49" s="158">
        <v>610</v>
      </c>
      <c r="AF49" s="7"/>
      <c r="AG49" s="7"/>
      <c r="AH49" s="7"/>
      <c r="AI49" s="7"/>
      <c r="AJ49" s="7"/>
      <c r="AK49" s="7"/>
      <c r="AL49" s="1"/>
      <c r="AM49" s="1"/>
      <c r="AN49" s="1"/>
      <c r="AO49" s="1"/>
      <c r="AP49" s="1"/>
      <c r="AQ49" s="1"/>
      <c r="AR49" s="1"/>
      <c r="AS49" s="1"/>
      <c r="AT49" s="1"/>
      <c r="AU49" s="3" t="s">
        <v>2641</v>
      </c>
      <c r="AV49" s="243" t="s">
        <v>2642</v>
      </c>
      <c r="AW49" s="132" t="s">
        <v>22</v>
      </c>
      <c r="AX49" s="132" t="s">
        <v>22</v>
      </c>
      <c r="AY49" s="132" t="s">
        <v>4275</v>
      </c>
      <c r="AZ49" s="278" t="s">
        <v>4260</v>
      </c>
      <c r="BA49" t="s">
        <v>4266</v>
      </c>
    </row>
    <row r="50" spans="1:53" s="12" customFormat="1" ht="15.75">
      <c r="A50" s="1" t="s">
        <v>63</v>
      </c>
      <c r="B50" s="248" t="s">
        <v>87</v>
      </c>
      <c r="C50" s="1" t="s">
        <v>3437</v>
      </c>
      <c r="D50" s="1"/>
      <c r="E50" s="1" t="s">
        <v>88</v>
      </c>
      <c r="F50" s="3">
        <v>3307900000</v>
      </c>
      <c r="G50" s="35">
        <v>33079000</v>
      </c>
      <c r="H50" s="1" t="s">
        <v>1804</v>
      </c>
      <c r="I50" s="6" t="s">
        <v>20</v>
      </c>
      <c r="J50" s="1" t="s">
        <v>89</v>
      </c>
      <c r="K50" s="1" t="s">
        <v>1791</v>
      </c>
      <c r="L50" s="22">
        <v>331</v>
      </c>
      <c r="M50" s="22">
        <f t="shared" si="4"/>
        <v>556</v>
      </c>
      <c r="N50" s="22">
        <v>695</v>
      </c>
      <c r="O50" s="275">
        <v>60</v>
      </c>
      <c r="P50" s="268">
        <v>5032410127737</v>
      </c>
      <c r="Q50" s="215"/>
      <c r="R50" s="215"/>
      <c r="S50" s="94">
        <v>2.5</v>
      </c>
      <c r="T50" s="94">
        <v>0.3</v>
      </c>
      <c r="U50" s="94">
        <f t="shared" si="2"/>
        <v>2.8</v>
      </c>
      <c r="V50" s="109">
        <v>210</v>
      </c>
      <c r="W50" s="109">
        <v>140</v>
      </c>
      <c r="X50" s="1">
        <v>210</v>
      </c>
      <c r="Y50" s="6">
        <v>6</v>
      </c>
      <c r="Z50" s="9">
        <v>65032410127739</v>
      </c>
      <c r="AA50" s="126">
        <v>0.6</v>
      </c>
      <c r="AB50" s="120">
        <f t="shared" si="5"/>
        <v>17.399999999999999</v>
      </c>
      <c r="AC50" s="7">
        <v>410</v>
      </c>
      <c r="AD50" s="7">
        <v>170</v>
      </c>
      <c r="AE50" s="158">
        <v>610</v>
      </c>
      <c r="AF50" s="7"/>
      <c r="AG50" s="7"/>
      <c r="AH50" s="7"/>
      <c r="AI50" s="7"/>
      <c r="AJ50" s="7"/>
      <c r="AK50" s="7"/>
      <c r="AL50" s="1"/>
      <c r="AM50" s="1"/>
      <c r="AN50" s="1"/>
      <c r="AO50" s="1"/>
      <c r="AP50" s="1"/>
      <c r="AQ50" s="1"/>
      <c r="AR50" s="1"/>
      <c r="AS50" s="1"/>
      <c r="AT50" s="1"/>
      <c r="AU50" s="242" t="s">
        <v>2643</v>
      </c>
      <c r="AV50" s="243" t="s">
        <v>2644</v>
      </c>
      <c r="AW50" s="132" t="s">
        <v>22</v>
      </c>
      <c r="AX50" s="132" t="s">
        <v>22</v>
      </c>
      <c r="AY50" s="132" t="s">
        <v>4275</v>
      </c>
      <c r="AZ50" s="278" t="s">
        <v>4260</v>
      </c>
      <c r="BA50" t="s">
        <v>4266</v>
      </c>
    </row>
    <row r="51" spans="1:53" s="12" customFormat="1" ht="18.75">
      <c r="A51" s="1"/>
      <c r="B51" s="5" t="s">
        <v>5254</v>
      </c>
      <c r="C51" s="1"/>
      <c r="D51" s="1"/>
      <c r="E51" s="1"/>
      <c r="F51" s="3"/>
      <c r="G51" s="35"/>
      <c r="H51" s="1"/>
      <c r="I51" s="6"/>
      <c r="J51" s="1"/>
      <c r="K51" s="1"/>
      <c r="L51" s="22"/>
      <c r="M51" s="22"/>
      <c r="N51" s="22"/>
      <c r="O51" s="275"/>
      <c r="P51" s="268"/>
      <c r="Q51" s="215"/>
      <c r="R51" s="215"/>
      <c r="S51" s="94"/>
      <c r="T51" s="94"/>
      <c r="U51" s="94"/>
      <c r="V51" s="109"/>
      <c r="W51" s="109"/>
      <c r="X51" s="1"/>
      <c r="Y51" s="6"/>
      <c r="Z51" s="9"/>
      <c r="AA51" s="126"/>
      <c r="AB51" s="120"/>
      <c r="AC51" s="7"/>
      <c r="AD51" s="7"/>
      <c r="AE51" s="158"/>
      <c r="AF51" s="7"/>
      <c r="AG51" s="7"/>
      <c r="AH51" s="7"/>
      <c r="AI51" s="7"/>
      <c r="AJ51" s="7"/>
      <c r="AK51" s="7"/>
      <c r="AL51" s="1"/>
      <c r="AM51" s="1"/>
      <c r="AN51" s="1"/>
      <c r="AO51" s="1"/>
      <c r="AP51" s="1"/>
      <c r="AQ51" s="1"/>
      <c r="AR51" s="1"/>
      <c r="AS51" s="1"/>
      <c r="AT51" s="1"/>
      <c r="AU51" s="242"/>
      <c r="AV51" s="243"/>
      <c r="AW51" s="132"/>
      <c r="AX51" s="132"/>
      <c r="AY51" s="132"/>
      <c r="AZ51" s="278"/>
      <c r="BA51"/>
    </row>
    <row r="52" spans="1:53" s="12" customFormat="1" ht="15.75">
      <c r="A52" s="1"/>
      <c r="B52" s="1" t="s">
        <v>78</v>
      </c>
      <c r="C52" s="1" t="s">
        <v>79</v>
      </c>
      <c r="D52" s="256" t="s">
        <v>5260</v>
      </c>
      <c r="E52" s="1" t="s">
        <v>18</v>
      </c>
      <c r="F52" s="3">
        <v>2309903191</v>
      </c>
      <c r="G52" s="35">
        <v>23099031</v>
      </c>
      <c r="H52" s="1" t="s">
        <v>1798</v>
      </c>
      <c r="I52" s="6" t="s">
        <v>20</v>
      </c>
      <c r="J52" s="1" t="s">
        <v>32</v>
      </c>
      <c r="K52" s="1" t="s">
        <v>1791</v>
      </c>
      <c r="L52" s="22">
        <v>475</v>
      </c>
      <c r="M52" s="22">
        <f t="shared" ref="M52:M54" si="6">N52*0.8</f>
        <v>798.40000000000009</v>
      </c>
      <c r="N52" s="22">
        <v>998</v>
      </c>
      <c r="O52" s="275">
        <v>86.95</v>
      </c>
      <c r="P52" s="351"/>
      <c r="Q52" s="9"/>
      <c r="R52" s="268">
        <v>5032410131505</v>
      </c>
      <c r="S52" s="94">
        <v>0.9</v>
      </c>
      <c r="T52" s="94">
        <v>0.13</v>
      </c>
      <c r="U52" s="94">
        <f t="shared" ref="U52:U54" si="7">S52+T52</f>
        <v>1.03</v>
      </c>
      <c r="V52" s="109">
        <v>200</v>
      </c>
      <c r="W52" s="109">
        <v>145</v>
      </c>
      <c r="X52" s="1">
        <v>200</v>
      </c>
      <c r="Y52" s="6">
        <v>6</v>
      </c>
      <c r="Z52" s="37" t="s">
        <v>4166</v>
      </c>
      <c r="AA52" s="126">
        <v>0.4</v>
      </c>
      <c r="AB52" s="120">
        <f t="shared" ref="AB52:AB53" si="8">U52*Y52+AA52</f>
        <v>6.58</v>
      </c>
      <c r="AC52" s="7">
        <v>280</v>
      </c>
      <c r="AD52" s="7">
        <v>190</v>
      </c>
      <c r="AE52" s="158">
        <v>390</v>
      </c>
      <c r="AF52" s="7"/>
      <c r="AG52" s="7"/>
      <c r="AH52" s="7"/>
      <c r="AI52" s="7"/>
      <c r="AJ52" s="7"/>
      <c r="AK52" s="7"/>
      <c r="AL52" s="1"/>
      <c r="AM52" s="1"/>
      <c r="AN52" s="1"/>
      <c r="AO52" s="1"/>
      <c r="AP52" s="1"/>
      <c r="AQ52" s="1"/>
      <c r="AR52" s="1"/>
      <c r="AS52" s="1"/>
      <c r="AT52" s="1"/>
      <c r="AU52" s="242"/>
      <c r="AV52" s="243" t="s">
        <v>2637</v>
      </c>
      <c r="AW52" s="132" t="s">
        <v>22</v>
      </c>
      <c r="AX52" s="132" t="s">
        <v>22</v>
      </c>
      <c r="AY52" s="132" t="s">
        <v>4275</v>
      </c>
      <c r="AZ52" s="278" t="s">
        <v>4260</v>
      </c>
      <c r="BA52" t="s">
        <v>4266</v>
      </c>
    </row>
    <row r="53" spans="1:53" s="12" customFormat="1" ht="15.75">
      <c r="A53" s="1"/>
      <c r="B53" s="1" t="s">
        <v>5255</v>
      </c>
      <c r="C53" s="1" t="s">
        <v>79</v>
      </c>
      <c r="D53" s="256" t="s">
        <v>5260</v>
      </c>
      <c r="E53" s="1" t="s">
        <v>18</v>
      </c>
      <c r="F53" s="3">
        <v>2309903191</v>
      </c>
      <c r="G53" s="35">
        <v>23099031</v>
      </c>
      <c r="H53" s="1" t="s">
        <v>1798</v>
      </c>
      <c r="I53" s="6" t="s">
        <v>20</v>
      </c>
      <c r="J53" s="1" t="s">
        <v>98</v>
      </c>
      <c r="K53" s="1" t="s">
        <v>1791</v>
      </c>
      <c r="L53" s="22">
        <v>909</v>
      </c>
      <c r="M53" s="22">
        <f t="shared" si="6"/>
        <v>1519.2</v>
      </c>
      <c r="N53" s="22">
        <v>1899</v>
      </c>
      <c r="O53" s="275">
        <v>157.5</v>
      </c>
      <c r="P53" s="351"/>
      <c r="Q53" s="9"/>
      <c r="R53" s="268">
        <v>5032410139273</v>
      </c>
      <c r="S53" s="94">
        <v>1.8</v>
      </c>
      <c r="T53" s="94">
        <v>0.2</v>
      </c>
      <c r="U53" s="94">
        <f t="shared" si="7"/>
        <v>2</v>
      </c>
      <c r="V53" s="109">
        <v>200</v>
      </c>
      <c r="W53" s="109">
        <v>145</v>
      </c>
      <c r="X53" s="1">
        <v>200</v>
      </c>
      <c r="Y53" s="6">
        <v>2</v>
      </c>
      <c r="Z53" s="9">
        <v>65032410132962</v>
      </c>
      <c r="AA53" s="126">
        <v>0.8</v>
      </c>
      <c r="AB53" s="120">
        <f t="shared" si="8"/>
        <v>4.8</v>
      </c>
      <c r="AC53" s="7">
        <v>410</v>
      </c>
      <c r="AD53" s="7">
        <v>220</v>
      </c>
      <c r="AE53" s="158">
        <v>620</v>
      </c>
      <c r="AF53" s="7"/>
      <c r="AG53" s="7"/>
      <c r="AH53" s="7"/>
      <c r="AI53" s="7"/>
      <c r="AJ53" s="7"/>
      <c r="AK53" s="7"/>
      <c r="AL53" s="1"/>
      <c r="AM53" s="1"/>
      <c r="AN53" s="1"/>
      <c r="AO53" s="1"/>
      <c r="AP53" s="1"/>
      <c r="AQ53" s="1"/>
      <c r="AR53" s="1"/>
      <c r="AS53" s="1"/>
      <c r="AT53" s="1"/>
      <c r="AU53" s="242"/>
      <c r="AV53" s="243" t="s">
        <v>2637</v>
      </c>
      <c r="AW53" s="132" t="s">
        <v>22</v>
      </c>
      <c r="AX53" s="132" t="s">
        <v>22</v>
      </c>
      <c r="AY53" s="132" t="s">
        <v>4275</v>
      </c>
      <c r="AZ53" s="278" t="s">
        <v>4260</v>
      </c>
      <c r="BA53" t="s">
        <v>4266</v>
      </c>
    </row>
    <row r="54" spans="1:53" s="12" customFormat="1" ht="15.75">
      <c r="A54" s="1"/>
      <c r="B54" s="1" t="s">
        <v>5256</v>
      </c>
      <c r="C54" s="1" t="s">
        <v>5257</v>
      </c>
      <c r="D54" s="256" t="s">
        <v>5261</v>
      </c>
      <c r="E54" s="1" t="s">
        <v>18</v>
      </c>
      <c r="F54" s="3">
        <v>2309903191</v>
      </c>
      <c r="G54" s="35">
        <v>23099031</v>
      </c>
      <c r="H54" s="1" t="s">
        <v>1798</v>
      </c>
      <c r="I54" s="6" t="s">
        <v>20</v>
      </c>
      <c r="J54" s="1" t="s">
        <v>3453</v>
      </c>
      <c r="K54" s="1" t="s">
        <v>1791</v>
      </c>
      <c r="L54" s="22">
        <v>473</v>
      </c>
      <c r="M54" s="22">
        <f t="shared" si="6"/>
        <v>794.40000000000009</v>
      </c>
      <c r="N54" s="22">
        <v>993</v>
      </c>
      <c r="O54" s="275">
        <v>81.99</v>
      </c>
      <c r="P54" s="351"/>
      <c r="Q54" s="9"/>
      <c r="R54" s="268">
        <v>5032410139297</v>
      </c>
      <c r="S54" s="94">
        <v>0.6</v>
      </c>
      <c r="T54" s="94">
        <v>0.16</v>
      </c>
      <c r="U54" s="94">
        <f t="shared" si="7"/>
        <v>0.76</v>
      </c>
      <c r="V54" s="109">
        <v>130</v>
      </c>
      <c r="W54" s="109">
        <v>165</v>
      </c>
      <c r="X54" s="1">
        <v>130</v>
      </c>
      <c r="Y54" s="6">
        <v>6</v>
      </c>
      <c r="Z54" s="9"/>
      <c r="AA54" s="126"/>
      <c r="AB54" s="120"/>
      <c r="AC54" s="7"/>
      <c r="AD54" s="7"/>
      <c r="AE54" s="158"/>
      <c r="AF54" s="7"/>
      <c r="AG54" s="7"/>
      <c r="AH54" s="7"/>
      <c r="AI54" s="7"/>
      <c r="AJ54" s="7"/>
      <c r="AK54" s="7"/>
      <c r="AL54" s="1"/>
      <c r="AM54" s="1"/>
      <c r="AN54" s="1"/>
      <c r="AO54" s="1"/>
      <c r="AP54" s="1"/>
      <c r="AQ54" s="1"/>
      <c r="AR54" s="1"/>
      <c r="AS54" s="1"/>
      <c r="AT54" s="1"/>
      <c r="AU54" s="242"/>
      <c r="AV54" s="243"/>
      <c r="AW54" s="132"/>
      <c r="AX54" s="132"/>
      <c r="AY54" s="132" t="s">
        <v>4275</v>
      </c>
      <c r="AZ54" s="278" t="s">
        <v>4260</v>
      </c>
      <c r="BA54" t="s">
        <v>4266</v>
      </c>
    </row>
    <row r="55" spans="1:53" ht="18.75">
      <c r="A55" s="1"/>
      <c r="B55" s="5" t="s">
        <v>2163</v>
      </c>
      <c r="C55" s="1"/>
      <c r="D55" s="1"/>
      <c r="E55" s="1"/>
      <c r="F55" s="1"/>
      <c r="G55" s="6"/>
      <c r="H55" s="1"/>
      <c r="I55" s="6"/>
      <c r="J55" s="1"/>
      <c r="K55" s="1"/>
      <c r="L55" s="22"/>
      <c r="M55" s="22"/>
      <c r="N55" s="22"/>
      <c r="O55" s="275"/>
      <c r="P55" s="3"/>
      <c r="Q55" s="3"/>
      <c r="R55" s="3"/>
      <c r="S55" s="94"/>
      <c r="T55" s="94"/>
      <c r="U55" s="94"/>
      <c r="V55" s="109"/>
      <c r="W55" s="109"/>
      <c r="X55" s="1"/>
      <c r="Y55" s="6"/>
      <c r="Z55" s="3"/>
      <c r="AA55" s="126"/>
      <c r="AB55" s="120"/>
      <c r="AC55" s="7"/>
      <c r="AD55" s="7"/>
      <c r="AE55" s="158"/>
      <c r="AF55" s="7"/>
      <c r="AG55" s="7"/>
      <c r="AH55" s="7"/>
      <c r="AI55" s="7"/>
      <c r="AJ55" s="7"/>
      <c r="AK55" s="7"/>
      <c r="AL55" s="1"/>
      <c r="AM55" s="1"/>
      <c r="AN55" s="1"/>
      <c r="AO55" s="1"/>
      <c r="AP55" s="1"/>
      <c r="AQ55" s="1"/>
      <c r="AR55" s="1"/>
      <c r="AS55" s="1"/>
      <c r="AT55" s="1"/>
      <c r="AU55" s="242"/>
      <c r="AV55" s="242"/>
      <c r="AW55" s="132"/>
      <c r="AX55" s="132"/>
      <c r="AY55" s="132"/>
      <c r="AZ55" s="278"/>
    </row>
    <row r="56" spans="1:53" ht="15.75">
      <c r="A56" s="1" t="s">
        <v>2164</v>
      </c>
      <c r="B56" s="1" t="s">
        <v>90</v>
      </c>
      <c r="C56" s="1" t="s">
        <v>91</v>
      </c>
      <c r="D56" s="1"/>
      <c r="E56" s="1" t="s">
        <v>18</v>
      </c>
      <c r="F56" s="3">
        <v>2309904189</v>
      </c>
      <c r="G56" s="35">
        <v>23099041</v>
      </c>
      <c r="H56" s="1" t="s">
        <v>1798</v>
      </c>
      <c r="I56" s="6" t="s">
        <v>20</v>
      </c>
      <c r="J56" s="1" t="s">
        <v>92</v>
      </c>
      <c r="K56" s="1" t="s">
        <v>1791</v>
      </c>
      <c r="L56" s="22">
        <v>282</v>
      </c>
      <c r="M56" s="22">
        <f t="shared" ref="M56:M69" si="9">N56*0.8</f>
        <v>474.40000000000003</v>
      </c>
      <c r="N56" s="22">
        <v>593</v>
      </c>
      <c r="O56" s="275">
        <v>47.5</v>
      </c>
      <c r="P56" s="9"/>
      <c r="Q56" s="268">
        <v>5032410132434</v>
      </c>
      <c r="R56" s="268" t="s">
        <v>3909</v>
      </c>
      <c r="S56" s="94">
        <v>0.7</v>
      </c>
      <c r="T56" s="94">
        <v>0.12</v>
      </c>
      <c r="U56" s="94">
        <f t="shared" si="2"/>
        <v>0.82</v>
      </c>
      <c r="V56" s="109">
        <v>110</v>
      </c>
      <c r="W56" s="109">
        <v>160</v>
      </c>
      <c r="X56" s="1">
        <v>110</v>
      </c>
      <c r="Y56" s="6">
        <v>6</v>
      </c>
      <c r="Z56" s="37" t="s">
        <v>4167</v>
      </c>
      <c r="AA56" s="126">
        <v>0.4</v>
      </c>
      <c r="AB56" s="120">
        <f>U56*Y56+AA56</f>
        <v>5.32</v>
      </c>
      <c r="AC56" s="7">
        <v>280</v>
      </c>
      <c r="AD56" s="7">
        <v>190</v>
      </c>
      <c r="AE56" s="158">
        <v>390</v>
      </c>
      <c r="AF56" s="7"/>
      <c r="AG56" s="7"/>
      <c r="AH56" s="7"/>
      <c r="AI56" s="7"/>
      <c r="AJ56" s="7"/>
      <c r="AK56" s="7"/>
      <c r="AL56" s="1"/>
      <c r="AM56" s="1"/>
      <c r="AN56" s="1"/>
      <c r="AO56" s="1"/>
      <c r="AP56" s="1"/>
      <c r="AQ56" s="1"/>
      <c r="AR56" s="1"/>
      <c r="AS56" s="1"/>
      <c r="AT56" s="1"/>
      <c r="AU56" s="242" t="s">
        <v>2780</v>
      </c>
      <c r="AV56" s="243" t="s">
        <v>2645</v>
      </c>
      <c r="AW56" s="132" t="s">
        <v>22</v>
      </c>
      <c r="AX56" s="132" t="s">
        <v>22</v>
      </c>
      <c r="AY56" s="132" t="s">
        <v>4275</v>
      </c>
      <c r="AZ56" s="278" t="s">
        <v>4260</v>
      </c>
      <c r="BA56" t="s">
        <v>4266</v>
      </c>
    </row>
    <row r="57" spans="1:53" ht="15.75">
      <c r="A57" s="1" t="s">
        <v>2164</v>
      </c>
      <c r="B57" s="1" t="s">
        <v>93</v>
      </c>
      <c r="C57" s="1" t="s">
        <v>91</v>
      </c>
      <c r="D57" s="1"/>
      <c r="E57" s="1" t="s">
        <v>18</v>
      </c>
      <c r="F57" s="3">
        <v>2309904189</v>
      </c>
      <c r="G57" s="35" t="s">
        <v>1799</v>
      </c>
      <c r="H57" s="1" t="s">
        <v>1798</v>
      </c>
      <c r="I57" s="6" t="s">
        <v>20</v>
      </c>
      <c r="J57" s="1" t="s">
        <v>94</v>
      </c>
      <c r="K57" s="1" t="s">
        <v>1791</v>
      </c>
      <c r="L57" s="22">
        <v>477</v>
      </c>
      <c r="M57" s="22">
        <f t="shared" si="9"/>
        <v>799.2</v>
      </c>
      <c r="N57" s="22">
        <v>999</v>
      </c>
      <c r="O57" s="275">
        <v>80</v>
      </c>
      <c r="P57" s="9"/>
      <c r="Q57" s="9"/>
      <c r="R57" s="268" t="s">
        <v>3910</v>
      </c>
      <c r="S57" s="94">
        <v>1.4</v>
      </c>
      <c r="T57" s="94">
        <v>0.16</v>
      </c>
      <c r="U57" s="94">
        <f t="shared" si="2"/>
        <v>1.5599999999999998</v>
      </c>
      <c r="V57" s="109">
        <v>200</v>
      </c>
      <c r="W57" s="109">
        <v>145</v>
      </c>
      <c r="X57" s="1">
        <v>200</v>
      </c>
      <c r="Y57" s="6">
        <v>6</v>
      </c>
      <c r="Z57" s="37">
        <v>65032410133990</v>
      </c>
      <c r="AA57" s="126">
        <v>0.6</v>
      </c>
      <c r="AB57" s="120">
        <f>U57*Y57+AA57</f>
        <v>9.9599999999999991</v>
      </c>
      <c r="AC57" s="7">
        <v>410</v>
      </c>
      <c r="AD57" s="7">
        <v>170</v>
      </c>
      <c r="AE57" s="158">
        <v>610</v>
      </c>
      <c r="AF57" s="7"/>
      <c r="AG57" s="7"/>
      <c r="AH57" s="7"/>
      <c r="AI57" s="7"/>
      <c r="AJ57" s="7"/>
      <c r="AK57" s="7"/>
      <c r="AL57" s="1"/>
      <c r="AM57" s="1"/>
      <c r="AN57" s="1"/>
      <c r="AO57" s="1"/>
      <c r="AP57" s="1"/>
      <c r="AQ57" s="1"/>
      <c r="AR57" s="1"/>
      <c r="AS57" s="1"/>
      <c r="AT57" s="1"/>
      <c r="AU57" s="242" t="s">
        <v>2780</v>
      </c>
      <c r="AV57" s="243" t="s">
        <v>2645</v>
      </c>
      <c r="AW57" s="132" t="s">
        <v>22</v>
      </c>
      <c r="AX57" s="132" t="s">
        <v>22</v>
      </c>
      <c r="AY57" s="132" t="s">
        <v>4275</v>
      </c>
      <c r="AZ57" s="278" t="s">
        <v>4260</v>
      </c>
      <c r="BA57" t="s">
        <v>4266</v>
      </c>
    </row>
    <row r="58" spans="1:53" ht="15.75">
      <c r="A58" s="1" t="s">
        <v>2164</v>
      </c>
      <c r="B58" s="1" t="s">
        <v>95</v>
      </c>
      <c r="C58" s="1" t="s">
        <v>91</v>
      </c>
      <c r="D58" s="1"/>
      <c r="E58" s="1" t="s">
        <v>18</v>
      </c>
      <c r="F58" s="3">
        <v>2309904189</v>
      </c>
      <c r="G58" s="35" t="s">
        <v>1799</v>
      </c>
      <c r="H58" s="1" t="s">
        <v>1798</v>
      </c>
      <c r="I58" s="6" t="s">
        <v>20</v>
      </c>
      <c r="J58" s="1" t="s">
        <v>76</v>
      </c>
      <c r="K58" s="1" t="s">
        <v>1791</v>
      </c>
      <c r="L58" s="22">
        <v>2677</v>
      </c>
      <c r="M58" s="22">
        <f t="shared" si="9"/>
        <v>4496</v>
      </c>
      <c r="N58" s="22">
        <v>5620</v>
      </c>
      <c r="O58" s="275">
        <v>450</v>
      </c>
      <c r="P58" s="9"/>
      <c r="Q58" s="9"/>
      <c r="R58" s="268" t="s">
        <v>3911</v>
      </c>
      <c r="S58" s="94">
        <v>10</v>
      </c>
      <c r="T58" s="94">
        <v>0.8</v>
      </c>
      <c r="U58" s="94">
        <f t="shared" si="2"/>
        <v>10.8</v>
      </c>
      <c r="V58" s="109">
        <v>330</v>
      </c>
      <c r="W58" s="109">
        <v>280</v>
      </c>
      <c r="X58" s="1">
        <v>330</v>
      </c>
      <c r="Y58" s="6" t="s">
        <v>50</v>
      </c>
      <c r="Z58" s="37" t="s">
        <v>4168</v>
      </c>
      <c r="AA58" s="126">
        <v>0.8</v>
      </c>
      <c r="AB58" s="120">
        <v>10.8</v>
      </c>
      <c r="AC58" s="7">
        <v>340</v>
      </c>
      <c r="AD58" s="7">
        <v>280</v>
      </c>
      <c r="AE58" s="158">
        <v>340</v>
      </c>
      <c r="AF58" s="7"/>
      <c r="AG58" s="7"/>
      <c r="AH58" s="7"/>
      <c r="AI58" s="7"/>
      <c r="AJ58" s="7"/>
      <c r="AK58" s="7"/>
      <c r="AL58" s="1"/>
      <c r="AM58" s="1"/>
      <c r="AN58" s="1"/>
      <c r="AO58" s="1"/>
      <c r="AP58" s="1"/>
      <c r="AQ58" s="1"/>
      <c r="AR58" s="1"/>
      <c r="AS58" s="1"/>
      <c r="AT58" s="1"/>
      <c r="AU58" s="242" t="s">
        <v>2780</v>
      </c>
      <c r="AV58" s="243" t="s">
        <v>2645</v>
      </c>
      <c r="AW58" s="132" t="s">
        <v>22</v>
      </c>
      <c r="AX58" s="132" t="s">
        <v>22</v>
      </c>
      <c r="AY58" s="132" t="s">
        <v>4275</v>
      </c>
      <c r="AZ58" s="278" t="s">
        <v>4260</v>
      </c>
      <c r="BA58" t="s">
        <v>4266</v>
      </c>
    </row>
    <row r="59" spans="1:53" ht="15.75">
      <c r="A59" s="1" t="s">
        <v>2164</v>
      </c>
      <c r="B59" s="1" t="s">
        <v>4196</v>
      </c>
      <c r="C59" s="1" t="s">
        <v>96</v>
      </c>
      <c r="D59" s="1"/>
      <c r="E59" s="1" t="s">
        <v>18</v>
      </c>
      <c r="F59" s="3">
        <v>2309904159</v>
      </c>
      <c r="G59" s="35" t="s">
        <v>1799</v>
      </c>
      <c r="H59" s="1" t="s">
        <v>1798</v>
      </c>
      <c r="I59" s="6" t="s">
        <v>20</v>
      </c>
      <c r="J59" s="1" t="s">
        <v>32</v>
      </c>
      <c r="K59" s="1" t="s">
        <v>1791</v>
      </c>
      <c r="L59" s="22">
        <v>292</v>
      </c>
      <c r="M59" s="22">
        <f t="shared" si="9"/>
        <v>490.40000000000003</v>
      </c>
      <c r="N59" s="22">
        <v>613</v>
      </c>
      <c r="O59" s="275">
        <v>49</v>
      </c>
      <c r="P59" s="9"/>
      <c r="Q59" s="268">
        <v>5032410134036</v>
      </c>
      <c r="R59" s="9" t="s">
        <v>3912</v>
      </c>
      <c r="S59" s="94">
        <v>0.9</v>
      </c>
      <c r="T59" s="94">
        <v>0.13</v>
      </c>
      <c r="U59" s="94">
        <f t="shared" si="2"/>
        <v>1.03</v>
      </c>
      <c r="V59" s="109">
        <v>130</v>
      </c>
      <c r="W59" s="109">
        <v>165</v>
      </c>
      <c r="X59" s="1">
        <v>130</v>
      </c>
      <c r="Y59" s="6">
        <v>6</v>
      </c>
      <c r="Z59" s="37" t="s">
        <v>4169</v>
      </c>
      <c r="AA59" s="126">
        <v>0.4</v>
      </c>
      <c r="AB59" s="120">
        <f t="shared" ref="AB59:AB64" si="10">U59*Y59+AA59</f>
        <v>6.58</v>
      </c>
      <c r="AC59" s="7">
        <v>280</v>
      </c>
      <c r="AD59" s="7">
        <v>190</v>
      </c>
      <c r="AE59" s="158">
        <v>390</v>
      </c>
      <c r="AF59" s="7"/>
      <c r="AG59" s="7"/>
      <c r="AH59" s="7"/>
      <c r="AI59" s="7"/>
      <c r="AJ59" s="7"/>
      <c r="AK59" s="7"/>
      <c r="AL59" s="1"/>
      <c r="AM59" s="1"/>
      <c r="AN59" s="1"/>
      <c r="AO59" s="1"/>
      <c r="AP59" s="1"/>
      <c r="AQ59" s="1"/>
      <c r="AR59" s="1"/>
      <c r="AS59" s="1"/>
      <c r="AT59" s="1"/>
      <c r="AU59" s="242" t="s">
        <v>2781</v>
      </c>
      <c r="AV59" s="243" t="s">
        <v>2646</v>
      </c>
      <c r="AW59" s="132" t="s">
        <v>21</v>
      </c>
      <c r="AX59" s="132" t="s">
        <v>22</v>
      </c>
      <c r="AY59" s="132" t="s">
        <v>4275</v>
      </c>
      <c r="AZ59" s="278" t="s">
        <v>4260</v>
      </c>
      <c r="BA59" t="s">
        <v>4266</v>
      </c>
    </row>
    <row r="60" spans="1:53" ht="15.75">
      <c r="A60" s="1" t="s">
        <v>2164</v>
      </c>
      <c r="B60" s="1" t="s">
        <v>97</v>
      </c>
      <c r="C60" s="1" t="s">
        <v>96</v>
      </c>
      <c r="D60" s="1"/>
      <c r="E60" s="1" t="s">
        <v>18</v>
      </c>
      <c r="F60" s="3">
        <v>2309904159</v>
      </c>
      <c r="G60" s="35" t="s">
        <v>1799</v>
      </c>
      <c r="H60" s="1" t="s">
        <v>1798</v>
      </c>
      <c r="I60" s="6" t="s">
        <v>20</v>
      </c>
      <c r="J60" s="1" t="s">
        <v>98</v>
      </c>
      <c r="K60" s="1" t="s">
        <v>1791</v>
      </c>
      <c r="L60" s="22">
        <v>564</v>
      </c>
      <c r="M60" s="22">
        <f t="shared" si="9"/>
        <v>948</v>
      </c>
      <c r="N60" s="22">
        <v>1185</v>
      </c>
      <c r="O60" s="275">
        <v>95</v>
      </c>
      <c r="P60" s="9"/>
      <c r="Q60" s="9"/>
      <c r="R60" s="268" t="s">
        <v>3913</v>
      </c>
      <c r="S60" s="94">
        <v>1.8</v>
      </c>
      <c r="T60" s="94">
        <v>0.16</v>
      </c>
      <c r="U60" s="94">
        <f t="shared" si="2"/>
        <v>1.96</v>
      </c>
      <c r="V60" s="109">
        <v>200</v>
      </c>
      <c r="W60" s="109">
        <v>145</v>
      </c>
      <c r="X60" s="1">
        <v>200</v>
      </c>
      <c r="Y60" s="6">
        <v>6</v>
      </c>
      <c r="Z60" s="37" t="s">
        <v>4170</v>
      </c>
      <c r="AA60" s="126">
        <v>0.6</v>
      </c>
      <c r="AB60" s="120">
        <f t="shared" si="10"/>
        <v>12.36</v>
      </c>
      <c r="AC60" s="7">
        <v>410</v>
      </c>
      <c r="AD60" s="7">
        <v>170</v>
      </c>
      <c r="AE60" s="158">
        <v>610</v>
      </c>
      <c r="AF60" s="7"/>
      <c r="AG60" s="7"/>
      <c r="AH60" s="7"/>
      <c r="AI60" s="7"/>
      <c r="AJ60" s="7"/>
      <c r="AK60" s="7"/>
      <c r="AL60" s="1"/>
      <c r="AM60" s="1"/>
      <c r="AN60" s="1"/>
      <c r="AO60" s="1"/>
      <c r="AP60" s="1"/>
      <c r="AQ60" s="1"/>
      <c r="AR60" s="1"/>
      <c r="AS60" s="1"/>
      <c r="AT60" s="1"/>
      <c r="AU60" s="242" t="s">
        <v>2781</v>
      </c>
      <c r="AV60" s="243" t="s">
        <v>2646</v>
      </c>
      <c r="AW60" s="132" t="s">
        <v>21</v>
      </c>
      <c r="AX60" s="132" t="s">
        <v>22</v>
      </c>
      <c r="AY60" s="132" t="s">
        <v>4275</v>
      </c>
      <c r="AZ60" s="278" t="s">
        <v>4260</v>
      </c>
      <c r="BA60" t="s">
        <v>4266</v>
      </c>
    </row>
    <row r="61" spans="1:53" ht="15.75">
      <c r="A61" s="1" t="s">
        <v>2164</v>
      </c>
      <c r="B61" s="1" t="s">
        <v>99</v>
      </c>
      <c r="C61" s="1" t="s">
        <v>3227</v>
      </c>
      <c r="D61" s="1"/>
      <c r="E61" s="1" t="s">
        <v>18</v>
      </c>
      <c r="F61" s="3">
        <v>2309904191</v>
      </c>
      <c r="G61" s="35">
        <v>23099031</v>
      </c>
      <c r="H61" s="1" t="s">
        <v>1798</v>
      </c>
      <c r="I61" s="6" t="s">
        <v>20</v>
      </c>
      <c r="J61" s="1" t="s">
        <v>98</v>
      </c>
      <c r="K61" s="1" t="s">
        <v>1791</v>
      </c>
      <c r="L61" s="22">
        <v>314</v>
      </c>
      <c r="M61" s="22">
        <f t="shared" si="9"/>
        <v>527.20000000000005</v>
      </c>
      <c r="N61" s="22">
        <v>659</v>
      </c>
      <c r="O61" s="275">
        <v>55.5</v>
      </c>
      <c r="P61" s="9"/>
      <c r="Q61" s="9"/>
      <c r="R61" s="268">
        <v>5032410137460</v>
      </c>
      <c r="S61" s="94">
        <v>1.8</v>
      </c>
      <c r="T61" s="94">
        <v>0.16</v>
      </c>
      <c r="U61" s="94">
        <f t="shared" si="2"/>
        <v>1.96</v>
      </c>
      <c r="V61" s="109">
        <v>200</v>
      </c>
      <c r="W61" s="109">
        <v>145</v>
      </c>
      <c r="X61" s="1">
        <v>200</v>
      </c>
      <c r="Y61" s="6">
        <v>6</v>
      </c>
      <c r="Z61" s="37" t="s">
        <v>4171</v>
      </c>
      <c r="AA61" s="126">
        <v>0.6</v>
      </c>
      <c r="AB61" s="120">
        <f t="shared" si="10"/>
        <v>12.36</v>
      </c>
      <c r="AC61" s="7">
        <v>410</v>
      </c>
      <c r="AD61" s="7">
        <v>170</v>
      </c>
      <c r="AE61" s="158">
        <v>610</v>
      </c>
      <c r="AF61" s="7"/>
      <c r="AG61" s="7"/>
      <c r="AH61" s="7"/>
      <c r="AI61" s="7"/>
      <c r="AJ61" s="7"/>
      <c r="AK61" s="7"/>
      <c r="AL61" s="1"/>
      <c r="AM61" s="1"/>
      <c r="AN61" s="1"/>
      <c r="AO61" s="1"/>
      <c r="AP61" s="1"/>
      <c r="AQ61" s="1"/>
      <c r="AR61" s="1"/>
      <c r="AS61" s="1"/>
      <c r="AT61" s="1"/>
      <c r="AU61" s="242" t="s">
        <v>2782</v>
      </c>
      <c r="AV61" s="243" t="s">
        <v>2647</v>
      </c>
      <c r="AW61" s="132" t="s">
        <v>22</v>
      </c>
      <c r="AX61" s="132" t="s">
        <v>22</v>
      </c>
      <c r="AY61" s="132" t="s">
        <v>4275</v>
      </c>
      <c r="AZ61" s="278" t="s">
        <v>4260</v>
      </c>
      <c r="BA61" t="s">
        <v>4266</v>
      </c>
    </row>
    <row r="62" spans="1:53" ht="15.75">
      <c r="A62" s="1" t="s">
        <v>2164</v>
      </c>
      <c r="B62" s="1" t="s">
        <v>100</v>
      </c>
      <c r="C62" s="1" t="s">
        <v>3227</v>
      </c>
      <c r="D62" s="1"/>
      <c r="E62" s="1" t="s">
        <v>18</v>
      </c>
      <c r="F62" s="3">
        <v>2309904191</v>
      </c>
      <c r="G62" s="35">
        <v>23099031</v>
      </c>
      <c r="H62" s="1" t="s">
        <v>1798</v>
      </c>
      <c r="I62" s="6" t="s">
        <v>20</v>
      </c>
      <c r="J62" s="1" t="s">
        <v>101</v>
      </c>
      <c r="K62" s="1" t="s">
        <v>1791</v>
      </c>
      <c r="L62" s="22">
        <v>529</v>
      </c>
      <c r="M62" s="22">
        <f t="shared" si="9"/>
        <v>888</v>
      </c>
      <c r="N62" s="22">
        <v>1110</v>
      </c>
      <c r="O62" s="275">
        <v>91.5</v>
      </c>
      <c r="P62" s="9"/>
      <c r="Q62" s="268">
        <v>5032410132861</v>
      </c>
      <c r="R62" s="9" t="s">
        <v>3914</v>
      </c>
      <c r="S62" s="94">
        <v>3.6</v>
      </c>
      <c r="T62" s="94">
        <v>0.22500000000000001</v>
      </c>
      <c r="U62" s="94">
        <f t="shared" si="2"/>
        <v>3.8250000000000002</v>
      </c>
      <c r="V62" s="109">
        <v>200</v>
      </c>
      <c r="W62" s="109">
        <v>200</v>
      </c>
      <c r="X62" s="1">
        <v>200</v>
      </c>
      <c r="Y62" s="6">
        <v>2</v>
      </c>
      <c r="Z62" s="9">
        <v>65032410132863</v>
      </c>
      <c r="AA62" s="126">
        <v>0.8</v>
      </c>
      <c r="AB62" s="120">
        <f t="shared" si="10"/>
        <v>8.4500000000000011</v>
      </c>
      <c r="AC62" s="7">
        <v>410</v>
      </c>
      <c r="AD62" s="7">
        <v>220</v>
      </c>
      <c r="AE62" s="158">
        <v>620</v>
      </c>
      <c r="AF62" s="7"/>
      <c r="AG62" s="7"/>
      <c r="AH62" s="7"/>
      <c r="AI62" s="7"/>
      <c r="AJ62" s="7"/>
      <c r="AK62" s="7"/>
      <c r="AL62" s="1"/>
      <c r="AM62" s="1"/>
      <c r="AN62" s="1"/>
      <c r="AO62" s="1"/>
      <c r="AP62" s="1"/>
      <c r="AQ62" s="1"/>
      <c r="AR62" s="1"/>
      <c r="AS62" s="1"/>
      <c r="AT62" s="1"/>
      <c r="AU62" s="242" t="s">
        <v>2782</v>
      </c>
      <c r="AV62" s="243" t="s">
        <v>2647</v>
      </c>
      <c r="AW62" s="132" t="s">
        <v>22</v>
      </c>
      <c r="AX62" s="132" t="s">
        <v>22</v>
      </c>
      <c r="AY62" s="132" t="s">
        <v>4275</v>
      </c>
      <c r="AZ62" s="278" t="s">
        <v>4260</v>
      </c>
      <c r="BA62" t="s">
        <v>4266</v>
      </c>
    </row>
    <row r="63" spans="1:53" ht="15.75">
      <c r="A63" s="1" t="s">
        <v>2164</v>
      </c>
      <c r="B63" s="1" t="s">
        <v>102</v>
      </c>
      <c r="C63" s="1" t="s">
        <v>103</v>
      </c>
      <c r="D63" s="1"/>
      <c r="E63" s="1" t="s">
        <v>18</v>
      </c>
      <c r="F63" s="3">
        <v>2309903191</v>
      </c>
      <c r="G63" s="35">
        <v>23099031</v>
      </c>
      <c r="H63" s="1" t="s">
        <v>1798</v>
      </c>
      <c r="I63" s="6" t="s">
        <v>20</v>
      </c>
      <c r="J63" s="1" t="s">
        <v>98</v>
      </c>
      <c r="K63" s="1" t="s">
        <v>1791</v>
      </c>
      <c r="L63" s="22">
        <v>389</v>
      </c>
      <c r="M63" s="22">
        <f t="shared" si="9"/>
        <v>652</v>
      </c>
      <c r="N63" s="22">
        <v>815</v>
      </c>
      <c r="O63" s="275">
        <v>68.5</v>
      </c>
      <c r="P63" s="9"/>
      <c r="Q63" s="9"/>
      <c r="R63" s="268">
        <v>5032410131093</v>
      </c>
      <c r="S63" s="94">
        <v>1.8</v>
      </c>
      <c r="T63" s="94">
        <v>0.16</v>
      </c>
      <c r="U63" s="94">
        <f t="shared" si="2"/>
        <v>1.96</v>
      </c>
      <c r="V63" s="109">
        <v>200</v>
      </c>
      <c r="W63" s="109">
        <v>145</v>
      </c>
      <c r="X63" s="1">
        <v>200</v>
      </c>
      <c r="Y63" s="6">
        <v>6</v>
      </c>
      <c r="Z63" s="166" t="s">
        <v>4172</v>
      </c>
      <c r="AA63" s="126">
        <v>0.6</v>
      </c>
      <c r="AB63" s="120">
        <f t="shared" si="10"/>
        <v>12.36</v>
      </c>
      <c r="AC63" s="7">
        <v>410</v>
      </c>
      <c r="AD63" s="7">
        <v>170</v>
      </c>
      <c r="AE63" s="158">
        <v>610</v>
      </c>
      <c r="AF63" s="7"/>
      <c r="AG63" s="7"/>
      <c r="AH63" s="7"/>
      <c r="AI63" s="7"/>
      <c r="AJ63" s="7"/>
      <c r="AK63" s="7"/>
      <c r="AL63" s="1"/>
      <c r="AM63" s="1"/>
      <c r="AN63" s="1"/>
      <c r="AO63" s="1"/>
      <c r="AP63" s="1"/>
      <c r="AQ63" s="1"/>
      <c r="AR63" s="1"/>
      <c r="AS63" s="1"/>
      <c r="AT63" s="1"/>
      <c r="AU63" s="242" t="s">
        <v>2783</v>
      </c>
      <c r="AV63" s="243" t="s">
        <v>2648</v>
      </c>
      <c r="AW63" s="132" t="s">
        <v>22</v>
      </c>
      <c r="AX63" s="132" t="s">
        <v>22</v>
      </c>
      <c r="AY63" s="132" t="s">
        <v>4275</v>
      </c>
      <c r="AZ63" s="278" t="s">
        <v>4260</v>
      </c>
      <c r="BA63" t="s">
        <v>4266</v>
      </c>
    </row>
    <row r="64" spans="1:53" ht="15.75">
      <c r="A64" s="1" t="s">
        <v>2164</v>
      </c>
      <c r="B64" s="1" t="s">
        <v>104</v>
      </c>
      <c r="C64" s="1" t="s">
        <v>103</v>
      </c>
      <c r="D64" s="1"/>
      <c r="E64" s="1" t="s">
        <v>18</v>
      </c>
      <c r="F64" s="3">
        <v>2309903191</v>
      </c>
      <c r="G64" s="35" t="s">
        <v>1796</v>
      </c>
      <c r="H64" s="1" t="s">
        <v>1798</v>
      </c>
      <c r="I64" s="6" t="s">
        <v>20</v>
      </c>
      <c r="J64" s="1" t="s">
        <v>101</v>
      </c>
      <c r="K64" s="1" t="s">
        <v>1791</v>
      </c>
      <c r="L64" s="22">
        <v>712</v>
      </c>
      <c r="M64" s="22">
        <f t="shared" si="9"/>
        <v>1196</v>
      </c>
      <c r="N64" s="22">
        <v>1495</v>
      </c>
      <c r="O64" s="275">
        <v>126</v>
      </c>
      <c r="P64" s="9"/>
      <c r="Q64" s="9"/>
      <c r="R64" s="268">
        <v>5032410131116</v>
      </c>
      <c r="S64" s="94">
        <v>3.6</v>
      </c>
      <c r="T64" s="94">
        <v>0.22500000000000001</v>
      </c>
      <c r="U64" s="94">
        <f t="shared" si="2"/>
        <v>3.8250000000000002</v>
      </c>
      <c r="V64" s="109">
        <v>200</v>
      </c>
      <c r="W64" s="109">
        <v>200</v>
      </c>
      <c r="X64" s="1">
        <v>200</v>
      </c>
      <c r="Y64" s="6">
        <v>6</v>
      </c>
      <c r="Z64" s="166" t="s">
        <v>4173</v>
      </c>
      <c r="AA64" s="126">
        <v>0.8</v>
      </c>
      <c r="AB64" s="120">
        <f t="shared" si="10"/>
        <v>23.750000000000004</v>
      </c>
      <c r="AC64" s="7">
        <v>410</v>
      </c>
      <c r="AD64" s="7">
        <v>220</v>
      </c>
      <c r="AE64" s="158">
        <v>620</v>
      </c>
      <c r="AF64" s="7"/>
      <c r="AG64" s="7"/>
      <c r="AH64" s="7"/>
      <c r="AI64" s="7"/>
      <c r="AJ64" s="7"/>
      <c r="AK64" s="7"/>
      <c r="AL64" s="1"/>
      <c r="AM64" s="1"/>
      <c r="AN64" s="1"/>
      <c r="AO64" s="1"/>
      <c r="AP64" s="1"/>
      <c r="AQ64" s="1"/>
      <c r="AR64" s="1"/>
      <c r="AS64" s="1"/>
      <c r="AT64" s="1"/>
      <c r="AU64" s="242" t="s">
        <v>2783</v>
      </c>
      <c r="AV64" s="243" t="s">
        <v>2648</v>
      </c>
      <c r="AW64" s="132" t="s">
        <v>22</v>
      </c>
      <c r="AX64" s="132" t="s">
        <v>22</v>
      </c>
      <c r="AY64" s="132" t="s">
        <v>4275</v>
      </c>
      <c r="AZ64" s="278" t="s">
        <v>4260</v>
      </c>
      <c r="BA64" t="s">
        <v>4266</v>
      </c>
    </row>
    <row r="65" spans="1:53" s="12" customFormat="1" ht="15.75">
      <c r="A65" s="1" t="s">
        <v>2164</v>
      </c>
      <c r="B65" s="1" t="s">
        <v>2454</v>
      </c>
      <c r="C65" s="1" t="s">
        <v>103</v>
      </c>
      <c r="D65" s="1"/>
      <c r="E65" s="1" t="s">
        <v>18</v>
      </c>
      <c r="F65" s="3">
        <v>2309903191</v>
      </c>
      <c r="G65" s="35" t="s">
        <v>1796</v>
      </c>
      <c r="H65" s="1" t="s">
        <v>1798</v>
      </c>
      <c r="I65" s="6" t="s">
        <v>20</v>
      </c>
      <c r="J65" s="1" t="s">
        <v>76</v>
      </c>
      <c r="K65" s="1" t="s">
        <v>1791</v>
      </c>
      <c r="L65" s="22">
        <v>2034</v>
      </c>
      <c r="M65" s="22">
        <f t="shared" si="9"/>
        <v>3417.6000000000004</v>
      </c>
      <c r="N65" s="22">
        <v>4272</v>
      </c>
      <c r="O65" s="275">
        <v>347</v>
      </c>
      <c r="P65" s="9"/>
      <c r="Q65" s="9"/>
      <c r="R65" s="268" t="s">
        <v>3915</v>
      </c>
      <c r="S65" s="94">
        <v>10</v>
      </c>
      <c r="T65" s="94">
        <v>0.8</v>
      </c>
      <c r="U65" s="94">
        <f t="shared" si="2"/>
        <v>10.8</v>
      </c>
      <c r="V65" s="109">
        <v>330</v>
      </c>
      <c r="W65" s="109">
        <v>280</v>
      </c>
      <c r="X65" s="1">
        <v>330</v>
      </c>
      <c r="Y65" s="6" t="s">
        <v>50</v>
      </c>
      <c r="Z65" s="166" t="s">
        <v>4174</v>
      </c>
      <c r="AA65" s="126">
        <v>0.8</v>
      </c>
      <c r="AB65" s="120">
        <v>10.8</v>
      </c>
      <c r="AC65" s="7">
        <v>340</v>
      </c>
      <c r="AD65" s="7">
        <v>280</v>
      </c>
      <c r="AE65" s="158">
        <v>340</v>
      </c>
      <c r="AF65" s="7"/>
      <c r="AG65" s="7"/>
      <c r="AH65" s="7"/>
      <c r="AI65" s="7"/>
      <c r="AJ65" s="7"/>
      <c r="AK65" s="7"/>
      <c r="AL65" s="1"/>
      <c r="AM65" s="1"/>
      <c r="AN65" s="1"/>
      <c r="AO65" s="1"/>
      <c r="AP65" s="1"/>
      <c r="AQ65" s="1"/>
      <c r="AR65" s="1"/>
      <c r="AS65" s="1"/>
      <c r="AT65" s="1"/>
      <c r="AU65" s="242" t="s">
        <v>2783</v>
      </c>
      <c r="AV65" s="243" t="s">
        <v>2648</v>
      </c>
      <c r="AW65" s="132" t="s">
        <v>22</v>
      </c>
      <c r="AX65" s="132" t="s">
        <v>22</v>
      </c>
      <c r="AY65" s="132" t="s">
        <v>4275</v>
      </c>
      <c r="AZ65" s="278" t="s">
        <v>4260</v>
      </c>
      <c r="BA65" t="s">
        <v>4266</v>
      </c>
    </row>
    <row r="66" spans="1:53" ht="15.75">
      <c r="A66" s="1" t="s">
        <v>2164</v>
      </c>
      <c r="B66" s="1" t="s">
        <v>3088</v>
      </c>
      <c r="C66" s="1" t="s">
        <v>3436</v>
      </c>
      <c r="D66" s="1"/>
      <c r="E66" s="1" t="s">
        <v>109</v>
      </c>
      <c r="F66" s="3">
        <v>2309903191</v>
      </c>
      <c r="G66" s="35">
        <v>23099031</v>
      </c>
      <c r="H66" s="1" t="s">
        <v>1798</v>
      </c>
      <c r="I66" s="6" t="s">
        <v>20</v>
      </c>
      <c r="J66" s="1" t="s">
        <v>3199</v>
      </c>
      <c r="K66" s="1" t="s">
        <v>1791</v>
      </c>
      <c r="L66" s="22">
        <v>389</v>
      </c>
      <c r="M66" s="22">
        <f t="shared" si="9"/>
        <v>655.20000000000005</v>
      </c>
      <c r="N66" s="22">
        <v>819</v>
      </c>
      <c r="O66" s="275">
        <v>65.5</v>
      </c>
      <c r="P66" s="9"/>
      <c r="Q66" s="9"/>
      <c r="R66" s="268">
        <v>5032410137927</v>
      </c>
      <c r="S66" s="94">
        <v>1.3</v>
      </c>
      <c r="T66" s="94">
        <v>0.13</v>
      </c>
      <c r="U66" s="94">
        <f t="shared" si="2"/>
        <v>1.4300000000000002</v>
      </c>
      <c r="V66" s="109">
        <v>130</v>
      </c>
      <c r="W66" s="109">
        <v>165</v>
      </c>
      <c r="X66" s="1">
        <v>130</v>
      </c>
      <c r="Y66" s="6">
        <v>6</v>
      </c>
      <c r="Z66" s="9">
        <v>65032410137721</v>
      </c>
      <c r="AA66" s="126">
        <v>0.4</v>
      </c>
      <c r="AB66" s="120">
        <f>U66*Y66+AA66</f>
        <v>8.9800000000000022</v>
      </c>
      <c r="AC66" s="7">
        <v>280</v>
      </c>
      <c r="AD66" s="7">
        <v>190</v>
      </c>
      <c r="AE66" s="158">
        <v>390</v>
      </c>
      <c r="AF66" s="7"/>
      <c r="AG66" s="7"/>
      <c r="AH66" s="7"/>
      <c r="AI66" s="7"/>
      <c r="AJ66" s="7"/>
      <c r="AK66" s="7"/>
      <c r="AL66" s="1"/>
      <c r="AM66" s="1"/>
      <c r="AN66" s="1"/>
      <c r="AO66" s="1"/>
      <c r="AP66" s="1"/>
      <c r="AQ66" s="1"/>
      <c r="AR66" s="1"/>
      <c r="AS66" s="1"/>
      <c r="AT66" s="1"/>
      <c r="AU66" s="242" t="s">
        <v>2784</v>
      </c>
      <c r="AV66" s="243" t="s">
        <v>2649</v>
      </c>
      <c r="AW66" s="132" t="s">
        <v>21</v>
      </c>
      <c r="AX66" s="132" t="s">
        <v>22</v>
      </c>
      <c r="AY66" s="132" t="s">
        <v>4275</v>
      </c>
      <c r="AZ66" s="278" t="s">
        <v>4260</v>
      </c>
      <c r="BA66" t="s">
        <v>4266</v>
      </c>
    </row>
    <row r="67" spans="1:53" ht="15.75">
      <c r="A67" s="1" t="s">
        <v>2164</v>
      </c>
      <c r="B67" s="1" t="s">
        <v>2160</v>
      </c>
      <c r="C67" s="1" t="s">
        <v>2161</v>
      </c>
      <c r="D67" s="1"/>
      <c r="E67" s="1" t="s">
        <v>54</v>
      </c>
      <c r="F67" s="3">
        <v>2309903191</v>
      </c>
      <c r="G67" s="35">
        <v>23099031</v>
      </c>
      <c r="H67" s="1" t="s">
        <v>1798</v>
      </c>
      <c r="I67" s="6" t="s">
        <v>20</v>
      </c>
      <c r="J67" s="1" t="s">
        <v>2162</v>
      </c>
      <c r="K67" s="1" t="s">
        <v>1791</v>
      </c>
      <c r="L67" s="22">
        <v>117</v>
      </c>
      <c r="M67" s="22">
        <f t="shared" si="9"/>
        <v>196</v>
      </c>
      <c r="N67" s="22">
        <v>245</v>
      </c>
      <c r="O67" s="275">
        <v>19.5</v>
      </c>
      <c r="Q67" s="268">
        <v>5032410134452</v>
      </c>
      <c r="R67" s="9">
        <v>5032410134353</v>
      </c>
      <c r="S67" s="94">
        <v>0.1</v>
      </c>
      <c r="T67" s="94">
        <v>0.03</v>
      </c>
      <c r="U67" s="94">
        <f t="shared" si="2"/>
        <v>0.13</v>
      </c>
      <c r="V67" s="109">
        <v>240</v>
      </c>
      <c r="W67" s="109">
        <v>31</v>
      </c>
      <c r="X67" s="1">
        <v>46</v>
      </c>
      <c r="Y67" s="6">
        <v>9</v>
      </c>
      <c r="Z67" s="9">
        <v>65032410134454</v>
      </c>
      <c r="AA67" s="126">
        <v>0.15</v>
      </c>
      <c r="AB67" s="120">
        <f>U67*Y67+AA67</f>
        <v>1.3199999999999998</v>
      </c>
      <c r="AC67" s="7">
        <v>270</v>
      </c>
      <c r="AD67" s="7">
        <v>130</v>
      </c>
      <c r="AE67" s="158">
        <v>240</v>
      </c>
      <c r="AF67" s="7"/>
      <c r="AG67" s="7"/>
      <c r="AH67" s="7"/>
      <c r="AI67" s="7"/>
      <c r="AJ67" s="7"/>
      <c r="AK67" s="7"/>
      <c r="AL67" s="1"/>
      <c r="AM67" s="1"/>
      <c r="AN67" s="1"/>
      <c r="AO67" s="1"/>
      <c r="AP67" s="1"/>
      <c r="AQ67" s="1"/>
      <c r="AR67" s="1"/>
      <c r="AS67" s="1"/>
      <c r="AT67" s="1"/>
      <c r="AU67" s="242" t="s">
        <v>2785</v>
      </c>
      <c r="AV67" s="243" t="s">
        <v>2650</v>
      </c>
      <c r="AW67" s="132" t="s">
        <v>22</v>
      </c>
      <c r="AX67" s="132" t="s">
        <v>22</v>
      </c>
      <c r="AY67" s="132" t="s">
        <v>4275</v>
      </c>
      <c r="AZ67" s="278" t="s">
        <v>4260</v>
      </c>
      <c r="BA67" t="s">
        <v>4266</v>
      </c>
    </row>
    <row r="68" spans="1:53" ht="15.75">
      <c r="A68" s="1" t="s">
        <v>2164</v>
      </c>
      <c r="B68" s="1" t="s">
        <v>105</v>
      </c>
      <c r="C68" s="1" t="s">
        <v>106</v>
      </c>
      <c r="D68" s="1"/>
      <c r="E68" s="1" t="s">
        <v>18</v>
      </c>
      <c r="F68" s="3">
        <v>2309903590</v>
      </c>
      <c r="G68" s="35">
        <v>23099031</v>
      </c>
      <c r="H68" s="1" t="s">
        <v>1798</v>
      </c>
      <c r="I68" s="6" t="s">
        <v>20</v>
      </c>
      <c r="J68" s="1" t="s">
        <v>36</v>
      </c>
      <c r="K68" s="1" t="s">
        <v>1791</v>
      </c>
      <c r="L68" s="22">
        <v>209</v>
      </c>
      <c r="M68" s="22">
        <f t="shared" si="9"/>
        <v>351.20000000000005</v>
      </c>
      <c r="N68" s="22">
        <v>439</v>
      </c>
      <c r="O68" s="275">
        <v>35</v>
      </c>
      <c r="P68" s="9"/>
      <c r="Q68" s="9"/>
      <c r="R68" s="268">
        <v>5032410134063</v>
      </c>
      <c r="S68" s="94">
        <v>0.3</v>
      </c>
      <c r="T68" s="94">
        <v>0.08</v>
      </c>
      <c r="U68" s="94">
        <f t="shared" si="2"/>
        <v>0.38</v>
      </c>
      <c r="V68" s="109">
        <v>100</v>
      </c>
      <c r="W68" s="109">
        <v>125</v>
      </c>
      <c r="X68" s="1">
        <v>100</v>
      </c>
      <c r="Y68" s="6">
        <v>6</v>
      </c>
      <c r="Z68" s="9">
        <v>65032410134065</v>
      </c>
      <c r="AA68" s="126">
        <v>0.6</v>
      </c>
      <c r="AB68" s="120">
        <f>U68*Y68+AA68</f>
        <v>2.8800000000000003</v>
      </c>
      <c r="AC68" s="7">
        <v>280</v>
      </c>
      <c r="AD68" s="7">
        <v>300</v>
      </c>
      <c r="AE68" s="158">
        <v>370</v>
      </c>
      <c r="AF68" s="7"/>
      <c r="AG68" s="7"/>
      <c r="AH68" s="7"/>
      <c r="AI68" s="7"/>
      <c r="AJ68" s="7"/>
      <c r="AK68" s="7"/>
      <c r="AL68" s="1"/>
      <c r="AM68" s="1"/>
      <c r="AN68" s="1"/>
      <c r="AO68" s="1"/>
      <c r="AP68" s="1"/>
      <c r="AQ68" s="1"/>
      <c r="AR68" s="1"/>
      <c r="AS68" s="1"/>
      <c r="AT68" s="1"/>
      <c r="AU68" s="242" t="s">
        <v>2786</v>
      </c>
      <c r="AV68" s="243" t="s">
        <v>2651</v>
      </c>
      <c r="AW68" s="132" t="s">
        <v>22</v>
      </c>
      <c r="AX68" s="132" t="s">
        <v>22</v>
      </c>
      <c r="AY68" s="132" t="s">
        <v>4275</v>
      </c>
      <c r="AZ68" s="278" t="s">
        <v>4260</v>
      </c>
      <c r="BA68" t="s">
        <v>4266</v>
      </c>
    </row>
    <row r="69" spans="1:53" ht="15.75">
      <c r="A69" s="1" t="s">
        <v>2164</v>
      </c>
      <c r="B69" s="1" t="s">
        <v>107</v>
      </c>
      <c r="C69" s="1" t="s">
        <v>108</v>
      </c>
      <c r="D69" s="1"/>
      <c r="E69" s="1" t="s">
        <v>109</v>
      </c>
      <c r="F69" s="3">
        <v>2309903191</v>
      </c>
      <c r="G69" s="35" t="s">
        <v>1796</v>
      </c>
      <c r="H69" s="1" t="s">
        <v>1798</v>
      </c>
      <c r="I69" s="6" t="s">
        <v>20</v>
      </c>
      <c r="J69" s="1" t="s">
        <v>110</v>
      </c>
      <c r="K69" s="1" t="s">
        <v>1791</v>
      </c>
      <c r="L69" s="22">
        <v>395</v>
      </c>
      <c r="M69" s="22">
        <f t="shared" si="9"/>
        <v>663.2</v>
      </c>
      <c r="N69" s="22">
        <v>829</v>
      </c>
      <c r="O69" s="275">
        <v>70.5</v>
      </c>
      <c r="P69" s="9"/>
      <c r="Q69" s="9"/>
      <c r="R69" s="268">
        <v>5032410136760</v>
      </c>
      <c r="S69" s="94">
        <v>3.3</v>
      </c>
      <c r="T69" s="94">
        <v>0.22500000000000001</v>
      </c>
      <c r="U69" s="94">
        <f t="shared" si="2"/>
        <v>3.5249999999999999</v>
      </c>
      <c r="V69" s="109">
        <v>200</v>
      </c>
      <c r="W69" s="109">
        <v>200</v>
      </c>
      <c r="X69" s="1">
        <v>200</v>
      </c>
      <c r="Y69" s="6">
        <v>6</v>
      </c>
      <c r="Z69" s="9">
        <v>65032410133143</v>
      </c>
      <c r="AA69" s="126">
        <v>0.8</v>
      </c>
      <c r="AB69" s="120">
        <f>U69*Y69+AA69</f>
        <v>21.95</v>
      </c>
      <c r="AC69" s="7">
        <v>410</v>
      </c>
      <c r="AD69" s="7">
        <v>220</v>
      </c>
      <c r="AE69" s="158">
        <v>620</v>
      </c>
      <c r="AF69" s="7"/>
      <c r="AG69" s="7"/>
      <c r="AH69" s="7"/>
      <c r="AI69" s="7"/>
      <c r="AJ69" s="7"/>
      <c r="AK69" s="7"/>
      <c r="AL69" s="1"/>
      <c r="AM69" s="1"/>
      <c r="AN69" s="1"/>
      <c r="AO69" s="1"/>
      <c r="AP69" s="1"/>
      <c r="AQ69" s="1"/>
      <c r="AR69" s="1"/>
      <c r="AS69" s="1"/>
      <c r="AT69" s="1"/>
      <c r="AU69" s="242" t="s">
        <v>2787</v>
      </c>
      <c r="AV69" s="243" t="s">
        <v>2652</v>
      </c>
      <c r="AW69" s="132" t="s">
        <v>21</v>
      </c>
      <c r="AX69" s="132" t="s">
        <v>22</v>
      </c>
      <c r="AY69" s="132" t="s">
        <v>4275</v>
      </c>
      <c r="AZ69" s="278" t="s">
        <v>4260</v>
      </c>
      <c r="BA69" t="s">
        <v>4266</v>
      </c>
    </row>
    <row r="70" spans="1:53" ht="18.75">
      <c r="A70" s="1"/>
      <c r="B70" s="5" t="s">
        <v>112</v>
      </c>
      <c r="C70" s="1"/>
      <c r="D70" s="1"/>
      <c r="E70" s="1"/>
      <c r="F70" s="1"/>
      <c r="G70" s="6"/>
      <c r="H70" s="1"/>
      <c r="I70" s="6"/>
      <c r="J70" s="1"/>
      <c r="K70" s="1"/>
      <c r="L70" s="22"/>
      <c r="M70" s="22"/>
      <c r="N70" s="22"/>
      <c r="O70" s="275"/>
      <c r="P70" s="3"/>
      <c r="Q70" s="3"/>
      <c r="R70" s="3"/>
      <c r="S70" s="94"/>
      <c r="T70" s="94"/>
      <c r="U70" s="94"/>
      <c r="V70" s="109"/>
      <c r="W70" s="109"/>
      <c r="X70" s="1"/>
      <c r="Y70" s="6"/>
      <c r="Z70" s="3"/>
      <c r="AA70" s="126"/>
      <c r="AB70" s="120"/>
      <c r="AC70" s="7"/>
      <c r="AD70" s="7"/>
      <c r="AE70" s="158"/>
      <c r="AF70" s="7"/>
      <c r="AG70" s="7"/>
      <c r="AH70" s="7"/>
      <c r="AI70" s="7"/>
      <c r="AJ70" s="7"/>
      <c r="AK70" s="7"/>
      <c r="AL70" s="1"/>
      <c r="AM70" s="1"/>
      <c r="AN70" s="1"/>
      <c r="AO70" s="1"/>
      <c r="AP70" s="1"/>
      <c r="AQ70" s="1"/>
      <c r="AR70" s="1"/>
      <c r="AS70" s="1"/>
      <c r="AT70" s="1"/>
      <c r="AU70" s="242"/>
      <c r="AV70" s="242"/>
      <c r="AW70" s="132"/>
      <c r="AX70" s="132"/>
      <c r="AY70" s="132" t="s">
        <v>4275</v>
      </c>
      <c r="AZ70" s="278" t="s">
        <v>4260</v>
      </c>
      <c r="BA70" t="s">
        <v>4266</v>
      </c>
    </row>
    <row r="71" spans="1:53" ht="15.75">
      <c r="A71" s="1" t="s">
        <v>112</v>
      </c>
      <c r="B71" s="1" t="s">
        <v>2165</v>
      </c>
      <c r="C71" s="1" t="s">
        <v>2166</v>
      </c>
      <c r="D71" s="1"/>
      <c r="E71" s="1" t="s">
        <v>18</v>
      </c>
      <c r="F71" s="3">
        <v>2309903191</v>
      </c>
      <c r="G71" s="35">
        <v>23099031</v>
      </c>
      <c r="H71" s="1" t="s">
        <v>1798</v>
      </c>
      <c r="I71" s="6" t="s">
        <v>20</v>
      </c>
      <c r="J71" s="1" t="s">
        <v>2167</v>
      </c>
      <c r="K71" s="1" t="s">
        <v>1791</v>
      </c>
      <c r="L71" s="22">
        <v>584</v>
      </c>
      <c r="M71" s="22">
        <f>N71*0.8</f>
        <v>980.80000000000007</v>
      </c>
      <c r="N71" s="22">
        <v>1226</v>
      </c>
      <c r="O71" s="275">
        <v>98</v>
      </c>
      <c r="P71" s="268">
        <v>5032410131680</v>
      </c>
      <c r="Q71" s="9"/>
      <c r="R71" s="9">
        <v>5032410131734</v>
      </c>
      <c r="S71" s="94">
        <v>1.62</v>
      </c>
      <c r="T71" s="94">
        <v>0.16</v>
      </c>
      <c r="U71" s="94">
        <f>S71+T71</f>
        <v>1.78</v>
      </c>
      <c r="V71" s="109">
        <v>200</v>
      </c>
      <c r="W71" s="109">
        <v>145</v>
      </c>
      <c r="X71" s="1">
        <v>200</v>
      </c>
      <c r="Y71" s="6">
        <v>6</v>
      </c>
      <c r="Z71" s="9">
        <v>50324101317244</v>
      </c>
      <c r="AA71" s="126">
        <v>0.6</v>
      </c>
      <c r="AB71" s="120">
        <f>U71*Y71+AA71</f>
        <v>11.28</v>
      </c>
      <c r="AC71" s="7">
        <v>410</v>
      </c>
      <c r="AD71" s="7">
        <v>170</v>
      </c>
      <c r="AE71" s="158">
        <v>610</v>
      </c>
      <c r="AF71" s="7"/>
      <c r="AG71" s="7"/>
      <c r="AH71" s="7"/>
      <c r="AI71" s="7"/>
      <c r="AJ71" s="7"/>
      <c r="AK71" s="7"/>
      <c r="AL71" s="1"/>
      <c r="AM71" s="1"/>
      <c r="AN71" s="1"/>
      <c r="AO71" s="1"/>
      <c r="AP71" s="1"/>
      <c r="AQ71" s="1"/>
      <c r="AR71" s="1"/>
      <c r="AS71" s="1"/>
      <c r="AT71" s="1"/>
      <c r="AU71" s="242" t="s">
        <v>2777</v>
      </c>
      <c r="AV71" s="243" t="s">
        <v>2655</v>
      </c>
      <c r="AW71" s="132" t="s">
        <v>21</v>
      </c>
      <c r="AX71" s="132" t="s">
        <v>22</v>
      </c>
      <c r="AY71" s="132" t="s">
        <v>4275</v>
      </c>
      <c r="AZ71" s="278" t="s">
        <v>4260</v>
      </c>
      <c r="BA71" t="s">
        <v>4266</v>
      </c>
    </row>
    <row r="72" spans="1:53" ht="15.75">
      <c r="A72" s="1" t="s">
        <v>112</v>
      </c>
      <c r="B72" s="1" t="s">
        <v>116</v>
      </c>
      <c r="C72" s="1" t="s">
        <v>117</v>
      </c>
      <c r="D72" s="1"/>
      <c r="E72" s="1" t="s">
        <v>18</v>
      </c>
      <c r="F72" s="3">
        <v>2309903191</v>
      </c>
      <c r="G72" s="35">
        <v>23099031</v>
      </c>
      <c r="H72" s="1" t="s">
        <v>1798</v>
      </c>
      <c r="I72" s="6" t="s">
        <v>20</v>
      </c>
      <c r="J72" s="1" t="s">
        <v>38</v>
      </c>
      <c r="K72" s="1" t="s">
        <v>1791</v>
      </c>
      <c r="L72" s="22">
        <v>516</v>
      </c>
      <c r="M72" s="22">
        <f>N72*0.8</f>
        <v>866.40000000000009</v>
      </c>
      <c r="N72" s="22">
        <v>1083</v>
      </c>
      <c r="O72" s="275">
        <v>86.5</v>
      </c>
      <c r="P72" s="268">
        <v>5032410123319</v>
      </c>
      <c r="Q72" s="9"/>
      <c r="R72" s="9">
        <v>5032410136548</v>
      </c>
      <c r="S72" s="94">
        <v>1</v>
      </c>
      <c r="T72" s="94">
        <v>0.16</v>
      </c>
      <c r="U72" s="94">
        <f t="shared" ref="U72:U143" si="11">S72+T72</f>
        <v>1.1599999999999999</v>
      </c>
      <c r="V72" s="109">
        <v>200</v>
      </c>
      <c r="W72" s="109">
        <v>145</v>
      </c>
      <c r="X72" s="1">
        <v>200</v>
      </c>
      <c r="Y72" s="6">
        <v>6</v>
      </c>
      <c r="Z72" s="9" t="s">
        <v>2300</v>
      </c>
      <c r="AA72" s="126">
        <v>0.6</v>
      </c>
      <c r="AB72" s="120">
        <f>U72*Y72+AA72</f>
        <v>7.5599999999999987</v>
      </c>
      <c r="AC72" s="7">
        <v>410</v>
      </c>
      <c r="AD72" s="7">
        <v>170</v>
      </c>
      <c r="AE72" s="158">
        <v>610</v>
      </c>
      <c r="AF72" s="7"/>
      <c r="AG72" s="7"/>
      <c r="AH72" s="7"/>
      <c r="AI72" s="7"/>
      <c r="AJ72" s="7"/>
      <c r="AK72" s="7"/>
      <c r="AL72" s="1"/>
      <c r="AM72" s="1"/>
      <c r="AN72" s="1"/>
      <c r="AO72" s="1"/>
      <c r="AP72" s="1"/>
      <c r="AQ72" s="1"/>
      <c r="AR72" s="1"/>
      <c r="AS72" s="1"/>
      <c r="AT72" s="1"/>
      <c r="AU72" s="242" t="s">
        <v>2776</v>
      </c>
      <c r="AV72" s="243" t="s">
        <v>2654</v>
      </c>
      <c r="AW72" s="132" t="s">
        <v>21</v>
      </c>
      <c r="AX72" s="132" t="s">
        <v>22</v>
      </c>
      <c r="AY72" s="132" t="s">
        <v>4275</v>
      </c>
      <c r="AZ72" s="278" t="s">
        <v>4260</v>
      </c>
      <c r="BA72" t="s">
        <v>4266</v>
      </c>
    </row>
    <row r="73" spans="1:53" ht="18.75">
      <c r="A73" s="1"/>
      <c r="B73" s="5" t="s">
        <v>3220</v>
      </c>
      <c r="C73" s="1"/>
      <c r="D73" s="1"/>
      <c r="E73" s="1"/>
      <c r="F73" s="3"/>
      <c r="G73" s="35"/>
      <c r="H73" s="1"/>
      <c r="I73" s="6"/>
      <c r="J73" s="1"/>
      <c r="K73" s="1"/>
      <c r="L73" s="22"/>
      <c r="M73" s="22"/>
      <c r="N73" s="22"/>
      <c r="O73" s="275"/>
      <c r="P73" s="9"/>
      <c r="Q73" s="9"/>
      <c r="R73" s="9"/>
      <c r="S73" s="94"/>
      <c r="T73" s="94"/>
      <c r="U73" s="94"/>
      <c r="V73" s="109"/>
      <c r="W73" s="109"/>
      <c r="X73" s="1"/>
      <c r="Y73" s="6"/>
      <c r="Z73" s="9"/>
      <c r="AA73" s="126"/>
      <c r="AB73" s="120"/>
      <c r="AC73" s="7"/>
      <c r="AD73" s="7"/>
      <c r="AE73" s="158"/>
      <c r="AF73" s="7"/>
      <c r="AG73" s="7"/>
      <c r="AH73" s="7"/>
      <c r="AI73" s="7"/>
      <c r="AJ73" s="7"/>
      <c r="AK73" s="7"/>
      <c r="AL73" s="1"/>
      <c r="AM73" s="1"/>
      <c r="AN73" s="1"/>
      <c r="AO73" s="1"/>
      <c r="AP73" s="1"/>
      <c r="AQ73" s="1"/>
      <c r="AR73" s="1"/>
      <c r="AS73" s="1"/>
      <c r="AT73" s="1"/>
      <c r="AU73" s="242"/>
      <c r="AV73" s="243"/>
      <c r="AW73" s="132"/>
      <c r="AX73" s="132"/>
      <c r="AY73" s="132"/>
      <c r="AZ73" s="278"/>
    </row>
    <row r="74" spans="1:53" ht="17.25" customHeight="1">
      <c r="A74" s="1" t="s">
        <v>3220</v>
      </c>
      <c r="B74" s="1" t="s">
        <v>3219</v>
      </c>
      <c r="C74" s="1" t="s">
        <v>3193</v>
      </c>
      <c r="D74" s="1"/>
      <c r="E74" s="1" t="s">
        <v>33</v>
      </c>
      <c r="F74" s="3">
        <v>2309903191</v>
      </c>
      <c r="G74" s="35">
        <v>23099031</v>
      </c>
      <c r="H74" s="1" t="s">
        <v>1798</v>
      </c>
      <c r="I74" s="6" t="s">
        <v>20</v>
      </c>
      <c r="J74" s="1" t="s">
        <v>31</v>
      </c>
      <c r="K74" s="1" t="s">
        <v>1791</v>
      </c>
      <c r="L74" s="22">
        <v>475</v>
      </c>
      <c r="M74" s="22">
        <f>N74*0.8</f>
        <v>796.80000000000007</v>
      </c>
      <c r="N74" s="22">
        <v>996</v>
      </c>
      <c r="O74" s="275">
        <v>80</v>
      </c>
      <c r="P74" s="304"/>
      <c r="Q74" s="9"/>
      <c r="R74" s="268" t="s">
        <v>3916</v>
      </c>
      <c r="S74" s="94">
        <v>1</v>
      </c>
      <c r="T74" s="94">
        <v>0.11</v>
      </c>
      <c r="U74" s="94">
        <f>S74+T74</f>
        <v>1.1100000000000001</v>
      </c>
      <c r="V74" s="109">
        <v>60</v>
      </c>
      <c r="W74" s="109">
        <v>260</v>
      </c>
      <c r="X74" s="1">
        <v>140</v>
      </c>
      <c r="Y74" s="6">
        <v>12</v>
      </c>
      <c r="Z74" s="9">
        <v>65032410137783</v>
      </c>
      <c r="AA74" s="126">
        <v>0.6</v>
      </c>
      <c r="AB74" s="120">
        <f>U74*Y74+AA74</f>
        <v>13.92</v>
      </c>
      <c r="AC74" s="7">
        <v>200</v>
      </c>
      <c r="AD74" s="7">
        <v>270</v>
      </c>
      <c r="AE74" s="158">
        <v>300</v>
      </c>
      <c r="AF74" s="7"/>
      <c r="AG74" s="7"/>
      <c r="AH74" s="7"/>
      <c r="AI74" s="7"/>
      <c r="AJ74" s="7"/>
      <c r="AK74" s="7"/>
      <c r="AL74" s="1"/>
      <c r="AM74" s="1"/>
      <c r="AN74" s="1"/>
      <c r="AO74" s="1"/>
      <c r="AP74" s="1"/>
      <c r="AQ74" s="1"/>
      <c r="AR74" s="1"/>
      <c r="AS74" s="1"/>
      <c r="AT74" s="1"/>
      <c r="AU74" s="250" t="s">
        <v>3217</v>
      </c>
      <c r="AV74" s="243" t="s">
        <v>3474</v>
      </c>
      <c r="AW74" s="132" t="s">
        <v>22</v>
      </c>
      <c r="AX74" s="132" t="s">
        <v>22</v>
      </c>
      <c r="AY74" s="132" t="s">
        <v>4275</v>
      </c>
      <c r="AZ74" s="278" t="s">
        <v>4260</v>
      </c>
      <c r="BA74" t="s">
        <v>4266</v>
      </c>
    </row>
    <row r="75" spans="1:53" ht="17.25" customHeight="1">
      <c r="A75" s="1" t="s">
        <v>3220</v>
      </c>
      <c r="B75" s="1" t="s">
        <v>4315</v>
      </c>
      <c r="C75" s="1" t="s">
        <v>3193</v>
      </c>
      <c r="D75" s="256" t="s">
        <v>4294</v>
      </c>
      <c r="E75" s="1" t="s">
        <v>33</v>
      </c>
      <c r="F75" s="3">
        <v>2309903191</v>
      </c>
      <c r="G75" s="35">
        <v>23099031</v>
      </c>
      <c r="H75" s="1" t="s">
        <v>1798</v>
      </c>
      <c r="I75" s="6" t="s">
        <v>20</v>
      </c>
      <c r="J75" s="1" t="s">
        <v>64</v>
      </c>
      <c r="K75" s="1" t="s">
        <v>1791</v>
      </c>
      <c r="L75" s="22">
        <v>262</v>
      </c>
      <c r="M75" s="22">
        <f>N75*0.8</f>
        <v>439.20000000000005</v>
      </c>
      <c r="N75" s="22">
        <v>549</v>
      </c>
      <c r="O75" s="275">
        <v>44</v>
      </c>
      <c r="P75" s="9"/>
      <c r="Q75" s="9"/>
      <c r="R75" s="268">
        <v>5032410139259</v>
      </c>
      <c r="S75" s="94">
        <v>0.5</v>
      </c>
      <c r="T75" s="94">
        <v>0.105</v>
      </c>
      <c r="U75" s="94">
        <f>S75+T75</f>
        <v>0.60499999999999998</v>
      </c>
      <c r="V75" s="109">
        <v>95</v>
      </c>
      <c r="W75" s="109">
        <v>235</v>
      </c>
      <c r="X75" s="1">
        <v>160</v>
      </c>
      <c r="Y75" s="6">
        <v>6</v>
      </c>
      <c r="Z75" s="9">
        <v>65032410139251</v>
      </c>
      <c r="AA75" s="126">
        <v>0.6</v>
      </c>
      <c r="AB75" s="120">
        <f>U75*Y75+AA75</f>
        <v>4.2299999999999995</v>
      </c>
      <c r="AC75" s="7">
        <v>280</v>
      </c>
      <c r="AD75" s="7">
        <v>300</v>
      </c>
      <c r="AE75" s="158">
        <v>370</v>
      </c>
      <c r="AF75" s="7"/>
      <c r="AG75" s="7"/>
      <c r="AH75" s="7"/>
      <c r="AI75" s="7"/>
      <c r="AJ75" s="7"/>
      <c r="AK75" s="7"/>
      <c r="AL75" s="1"/>
      <c r="AM75" s="1"/>
      <c r="AN75" s="1"/>
      <c r="AO75" s="1"/>
      <c r="AP75" s="1"/>
      <c r="AQ75" s="1"/>
      <c r="AR75" s="1"/>
      <c r="AS75" s="1"/>
      <c r="AT75" s="1"/>
      <c r="AU75" s="250" t="s">
        <v>4316</v>
      </c>
      <c r="AV75" s="243" t="s">
        <v>3474</v>
      </c>
      <c r="AW75" s="132" t="s">
        <v>22</v>
      </c>
      <c r="AX75" s="132" t="s">
        <v>22</v>
      </c>
      <c r="AY75" s="132" t="s">
        <v>4275</v>
      </c>
      <c r="AZ75" s="278" t="s">
        <v>4260</v>
      </c>
      <c r="BA75" t="s">
        <v>4266</v>
      </c>
    </row>
    <row r="76" spans="1:53" ht="16.5" customHeight="1">
      <c r="A76" s="1" t="s">
        <v>3220</v>
      </c>
      <c r="B76" s="1" t="s">
        <v>3190</v>
      </c>
      <c r="C76" s="1" t="s">
        <v>3191</v>
      </c>
      <c r="D76" s="1"/>
      <c r="E76" s="1" t="s">
        <v>54</v>
      </c>
      <c r="F76" s="3">
        <v>2309903191</v>
      </c>
      <c r="G76" s="35">
        <v>23099031</v>
      </c>
      <c r="H76" s="1" t="s">
        <v>1798</v>
      </c>
      <c r="I76" s="6" t="s">
        <v>3192</v>
      </c>
      <c r="J76" s="1" t="s">
        <v>67</v>
      </c>
      <c r="K76" s="1" t="s">
        <v>1791</v>
      </c>
      <c r="L76" s="22">
        <v>813</v>
      </c>
      <c r="M76" s="22">
        <f t="shared" ref="M76:M140" si="12">N76*0.8</f>
        <v>1365.6000000000001</v>
      </c>
      <c r="N76" s="22">
        <v>1707</v>
      </c>
      <c r="O76" s="275">
        <v>46.95</v>
      </c>
      <c r="P76" s="9"/>
      <c r="Q76" s="9"/>
      <c r="R76" s="268" t="s">
        <v>3917</v>
      </c>
      <c r="S76" s="94">
        <v>0.1</v>
      </c>
      <c r="T76" s="94">
        <v>1.6E-2</v>
      </c>
      <c r="U76" s="94">
        <f>S76+T76</f>
        <v>0.11600000000000001</v>
      </c>
      <c r="V76" s="109">
        <v>35</v>
      </c>
      <c r="W76" s="109">
        <v>235</v>
      </c>
      <c r="X76" s="1">
        <v>130</v>
      </c>
      <c r="Y76" s="6" t="s">
        <v>3192</v>
      </c>
      <c r="Z76" s="3">
        <v>65032410137837</v>
      </c>
      <c r="AA76" s="126">
        <v>0.4</v>
      </c>
      <c r="AB76" s="120">
        <v>0.996</v>
      </c>
      <c r="AC76" s="7">
        <v>215</v>
      </c>
      <c r="AD76" s="7">
        <v>240</v>
      </c>
      <c r="AE76" s="158">
        <v>135</v>
      </c>
      <c r="AF76" s="115">
        <v>12</v>
      </c>
      <c r="AG76" s="7"/>
      <c r="AH76" s="7"/>
      <c r="AI76" s="7"/>
      <c r="AJ76" s="7"/>
      <c r="AK76" s="7"/>
      <c r="AL76" s="1"/>
      <c r="AM76" s="1"/>
      <c r="AN76" s="1"/>
      <c r="AO76" s="1"/>
      <c r="AP76" s="1"/>
      <c r="AQ76" s="1"/>
      <c r="AR76" s="1"/>
      <c r="AS76" s="1"/>
      <c r="AT76" s="1"/>
      <c r="AU76" s="250" t="s">
        <v>3217</v>
      </c>
      <c r="AV76" s="243" t="s">
        <v>3474</v>
      </c>
      <c r="AW76" s="132" t="s">
        <v>22</v>
      </c>
      <c r="AX76" s="132" t="s">
        <v>22</v>
      </c>
      <c r="AY76" s="132" t="s">
        <v>4275</v>
      </c>
      <c r="AZ76" s="278" t="s">
        <v>4260</v>
      </c>
      <c r="BA76" t="s">
        <v>4266</v>
      </c>
    </row>
    <row r="77" spans="1:53" ht="15.75">
      <c r="A77" s="1" t="s">
        <v>3220</v>
      </c>
      <c r="B77" s="1" t="s">
        <v>113</v>
      </c>
      <c r="C77" s="1" t="s">
        <v>114</v>
      </c>
      <c r="D77" s="1"/>
      <c r="E77" s="1" t="s">
        <v>109</v>
      </c>
      <c r="F77" s="3">
        <v>2309903191</v>
      </c>
      <c r="G77" s="35">
        <v>23099031</v>
      </c>
      <c r="H77" s="1" t="s">
        <v>1798</v>
      </c>
      <c r="I77" s="6" t="s">
        <v>20</v>
      </c>
      <c r="J77" s="1" t="s">
        <v>115</v>
      </c>
      <c r="K77" s="1" t="s">
        <v>1791</v>
      </c>
      <c r="L77" s="22">
        <v>584</v>
      </c>
      <c r="M77" s="22">
        <f t="shared" si="12"/>
        <v>980.80000000000007</v>
      </c>
      <c r="N77" s="22">
        <v>1226</v>
      </c>
      <c r="O77" s="275">
        <v>98</v>
      </c>
      <c r="P77" s="9"/>
      <c r="Q77" s="9"/>
      <c r="R77" s="268">
        <v>5032410136197</v>
      </c>
      <c r="S77" s="94">
        <v>2</v>
      </c>
      <c r="T77" s="94">
        <v>0.16</v>
      </c>
      <c r="U77" s="94">
        <f>S77+T77</f>
        <v>2.16</v>
      </c>
      <c r="V77" s="109">
        <v>200</v>
      </c>
      <c r="W77" s="109">
        <v>145</v>
      </c>
      <c r="X77" s="1">
        <v>200</v>
      </c>
      <c r="Y77" s="6">
        <v>6</v>
      </c>
      <c r="Z77" s="37" t="s">
        <v>4175</v>
      </c>
      <c r="AA77" s="126">
        <v>0.6</v>
      </c>
      <c r="AB77" s="120">
        <f>U77*Y77+AA77</f>
        <v>13.56</v>
      </c>
      <c r="AC77" s="7">
        <v>410</v>
      </c>
      <c r="AD77" s="7">
        <v>170</v>
      </c>
      <c r="AE77" s="158">
        <v>610</v>
      </c>
      <c r="AF77" s="7"/>
      <c r="AG77" s="7"/>
      <c r="AH77" s="7"/>
      <c r="AI77" s="7"/>
      <c r="AJ77" s="7"/>
      <c r="AK77" s="7"/>
      <c r="AL77" s="1"/>
      <c r="AM77" s="1"/>
      <c r="AN77" s="1"/>
      <c r="AO77" s="1"/>
      <c r="AP77" s="1"/>
      <c r="AQ77" s="1"/>
      <c r="AR77" s="1"/>
      <c r="AS77" s="1"/>
      <c r="AT77" s="1"/>
      <c r="AU77" s="242" t="s">
        <v>2779</v>
      </c>
      <c r="AV77" s="243" t="s">
        <v>2653</v>
      </c>
      <c r="AW77" s="132" t="s">
        <v>21</v>
      </c>
      <c r="AX77" s="132" t="s">
        <v>22</v>
      </c>
      <c r="AY77" s="132" t="s">
        <v>4275</v>
      </c>
      <c r="AZ77" s="278" t="s">
        <v>4260</v>
      </c>
      <c r="BA77" t="s">
        <v>4266</v>
      </c>
    </row>
    <row r="78" spans="1:53" ht="15.75">
      <c r="A78" s="1" t="s">
        <v>3220</v>
      </c>
      <c r="B78" s="1" t="s">
        <v>2578</v>
      </c>
      <c r="C78" s="1" t="s">
        <v>114</v>
      </c>
      <c r="D78" s="1"/>
      <c r="E78" s="1" t="s">
        <v>109</v>
      </c>
      <c r="F78" s="3">
        <v>2309903191</v>
      </c>
      <c r="G78" s="35">
        <v>23099031</v>
      </c>
      <c r="H78" s="1" t="s">
        <v>1798</v>
      </c>
      <c r="I78" s="6" t="s">
        <v>20</v>
      </c>
      <c r="J78" s="1" t="s">
        <v>2579</v>
      </c>
      <c r="K78" s="1" t="s">
        <v>1791</v>
      </c>
      <c r="L78" s="22">
        <v>1071</v>
      </c>
      <c r="M78" s="22">
        <f t="shared" si="12"/>
        <v>1799.2</v>
      </c>
      <c r="N78" s="22">
        <v>2249</v>
      </c>
      <c r="O78" s="275">
        <v>180</v>
      </c>
      <c r="P78" s="9"/>
      <c r="Q78" s="9"/>
      <c r="R78" s="268" t="s">
        <v>3918</v>
      </c>
      <c r="S78" s="94">
        <v>4</v>
      </c>
      <c r="T78" s="94">
        <v>0.22500000000000001</v>
      </c>
      <c r="U78" s="94">
        <v>4.2249999999999996</v>
      </c>
      <c r="V78" s="109">
        <v>200</v>
      </c>
      <c r="W78" s="109">
        <v>200</v>
      </c>
      <c r="X78" s="109">
        <v>200</v>
      </c>
      <c r="Y78" s="6">
        <v>2</v>
      </c>
      <c r="Z78" s="37" t="s">
        <v>4176</v>
      </c>
      <c r="AA78" s="126">
        <v>0.6</v>
      </c>
      <c r="AB78" s="120">
        <f>U78*Y78+AA78</f>
        <v>9.0499999999999989</v>
      </c>
      <c r="AC78" s="7">
        <v>410</v>
      </c>
      <c r="AD78" s="7">
        <v>170</v>
      </c>
      <c r="AE78" s="158">
        <v>610</v>
      </c>
      <c r="AF78" s="7"/>
      <c r="AG78" s="7"/>
      <c r="AH78" s="7"/>
      <c r="AI78" s="7"/>
      <c r="AJ78" s="7"/>
      <c r="AK78" s="7"/>
      <c r="AL78" s="1"/>
      <c r="AM78" s="1"/>
      <c r="AN78" s="1"/>
      <c r="AO78" s="1"/>
      <c r="AP78" s="1"/>
      <c r="AQ78" s="1"/>
      <c r="AR78" s="1"/>
      <c r="AS78" s="1"/>
      <c r="AT78" s="1"/>
      <c r="AU78" s="242" t="s">
        <v>2779</v>
      </c>
      <c r="AV78" s="243" t="s">
        <v>2653</v>
      </c>
      <c r="AW78" s="132" t="s">
        <v>21</v>
      </c>
      <c r="AX78" s="132" t="s">
        <v>22</v>
      </c>
      <c r="AY78" s="132" t="s">
        <v>4275</v>
      </c>
      <c r="AZ78" s="278" t="s">
        <v>4260</v>
      </c>
      <c r="BA78" t="s">
        <v>4266</v>
      </c>
    </row>
    <row r="79" spans="1:53" s="12" customFormat="1" ht="15.75">
      <c r="A79" s="1" t="s">
        <v>3220</v>
      </c>
      <c r="B79" s="1" t="s">
        <v>3222</v>
      </c>
      <c r="C79" s="249" t="s">
        <v>3221</v>
      </c>
      <c r="D79" s="1"/>
      <c r="E79" s="1" t="s">
        <v>109</v>
      </c>
      <c r="F79" s="3">
        <v>2309903191</v>
      </c>
      <c r="G79" s="35">
        <v>23099031</v>
      </c>
      <c r="H79" s="1" t="s">
        <v>1798</v>
      </c>
      <c r="I79" s="6" t="s">
        <v>20</v>
      </c>
      <c r="J79" s="1" t="s">
        <v>43</v>
      </c>
      <c r="K79" s="1" t="s">
        <v>1791</v>
      </c>
      <c r="L79" s="22">
        <v>380</v>
      </c>
      <c r="M79" s="22">
        <f t="shared" si="12"/>
        <v>639.20000000000005</v>
      </c>
      <c r="N79" s="22">
        <v>799</v>
      </c>
      <c r="O79" s="275">
        <v>66</v>
      </c>
      <c r="P79" s="215"/>
      <c r="Q79" s="268">
        <v>5032410138078</v>
      </c>
      <c r="R79" s="215"/>
      <c r="S79" s="94">
        <v>0.75</v>
      </c>
      <c r="T79" s="94">
        <v>0.13</v>
      </c>
      <c r="U79" s="94">
        <f>T79+S79</f>
        <v>0.88</v>
      </c>
      <c r="V79" s="109">
        <v>130</v>
      </c>
      <c r="W79" s="109">
        <v>165</v>
      </c>
      <c r="X79" s="109">
        <v>130</v>
      </c>
      <c r="Y79" s="6">
        <v>6</v>
      </c>
      <c r="Z79" s="9">
        <v>65032410138070</v>
      </c>
      <c r="AA79" s="166">
        <v>0.6</v>
      </c>
      <c r="AB79" s="120">
        <f>U79*Y79+AA79</f>
        <v>5.88</v>
      </c>
      <c r="AC79" s="7">
        <v>280</v>
      </c>
      <c r="AD79" s="7">
        <v>190</v>
      </c>
      <c r="AE79" s="158">
        <v>390</v>
      </c>
      <c r="AF79" s="3"/>
      <c r="AG79" s="3"/>
      <c r="AH79" s="3"/>
      <c r="AI79" s="3"/>
      <c r="AJ79" s="3"/>
      <c r="AK79" s="3"/>
      <c r="AL79" s="3"/>
      <c r="AM79" s="3"/>
      <c r="AN79" s="3"/>
      <c r="AO79" s="3"/>
      <c r="AP79" s="3"/>
      <c r="AQ79" s="3"/>
      <c r="AR79" s="3"/>
      <c r="AS79" s="3"/>
      <c r="AT79" s="3"/>
      <c r="AU79" s="3" t="s">
        <v>3472</v>
      </c>
      <c r="AV79" s="243" t="s">
        <v>3473</v>
      </c>
      <c r="AW79" s="132" t="s">
        <v>21</v>
      </c>
      <c r="AX79" s="132" t="s">
        <v>22</v>
      </c>
      <c r="AY79" s="132" t="s">
        <v>4275</v>
      </c>
      <c r="AZ79" s="278" t="s">
        <v>4260</v>
      </c>
      <c r="BA79" t="s">
        <v>4266</v>
      </c>
    </row>
    <row r="80" spans="1:53" s="12" customFormat="1" ht="15.75">
      <c r="A80" s="1" t="s">
        <v>3220</v>
      </c>
      <c r="B80" s="1" t="s">
        <v>3223</v>
      </c>
      <c r="C80" s="249" t="s">
        <v>3221</v>
      </c>
      <c r="D80" s="249"/>
      <c r="E80" s="1" t="s">
        <v>109</v>
      </c>
      <c r="F80" s="3">
        <v>2309903191</v>
      </c>
      <c r="G80" s="35">
        <v>23099031</v>
      </c>
      <c r="H80" s="1" t="s">
        <v>1798</v>
      </c>
      <c r="I80" s="6" t="s">
        <v>20</v>
      </c>
      <c r="J80" s="1" t="s">
        <v>47</v>
      </c>
      <c r="K80" s="1" t="s">
        <v>1791</v>
      </c>
      <c r="L80" s="22">
        <v>1256</v>
      </c>
      <c r="M80" s="22">
        <f t="shared" si="12"/>
        <v>2111.2000000000003</v>
      </c>
      <c r="N80" s="22">
        <v>2639</v>
      </c>
      <c r="O80" s="275">
        <v>211</v>
      </c>
      <c r="P80" s="215"/>
      <c r="Q80" s="268">
        <v>5032410138085</v>
      </c>
      <c r="R80" s="215"/>
      <c r="S80" s="94">
        <v>3</v>
      </c>
      <c r="T80" s="94">
        <v>0.22500000000000001</v>
      </c>
      <c r="U80" s="94">
        <f>T80+S80</f>
        <v>3.2250000000000001</v>
      </c>
      <c r="V80" s="109">
        <v>200</v>
      </c>
      <c r="W80" s="109">
        <v>200</v>
      </c>
      <c r="X80" s="109">
        <v>200</v>
      </c>
      <c r="Y80" s="6">
        <v>6</v>
      </c>
      <c r="Z80" s="9">
        <v>65032410138087</v>
      </c>
      <c r="AA80" s="166">
        <v>0.4</v>
      </c>
      <c r="AB80" s="120">
        <f>U80*Y80+AA80</f>
        <v>19.75</v>
      </c>
      <c r="AC80" s="7">
        <v>410</v>
      </c>
      <c r="AD80" s="7">
        <v>170</v>
      </c>
      <c r="AE80" s="158">
        <v>610</v>
      </c>
      <c r="AF80" s="3"/>
      <c r="AG80" s="3"/>
      <c r="AH80" s="3"/>
      <c r="AI80" s="3"/>
      <c r="AJ80" s="3"/>
      <c r="AK80" s="3"/>
      <c r="AL80" s="3"/>
      <c r="AM80" s="3"/>
      <c r="AN80" s="3"/>
      <c r="AO80" s="3"/>
      <c r="AP80" s="3"/>
      <c r="AQ80" s="3"/>
      <c r="AR80" s="3"/>
      <c r="AS80" s="3"/>
      <c r="AT80" s="3"/>
      <c r="AU80" s="3" t="s">
        <v>3472</v>
      </c>
      <c r="AV80" s="243" t="s">
        <v>3473</v>
      </c>
      <c r="AW80" s="132" t="s">
        <v>21</v>
      </c>
      <c r="AX80" s="132" t="s">
        <v>22</v>
      </c>
      <c r="AY80" s="132" t="s">
        <v>4275</v>
      </c>
      <c r="AZ80" s="278" t="s">
        <v>4260</v>
      </c>
      <c r="BA80" t="s">
        <v>4266</v>
      </c>
    </row>
    <row r="81" spans="1:53" ht="15.75">
      <c r="A81" s="1" t="s">
        <v>3220</v>
      </c>
      <c r="B81" s="1" t="s">
        <v>2576</v>
      </c>
      <c r="C81" s="1" t="s">
        <v>2577</v>
      </c>
      <c r="D81" s="1"/>
      <c r="E81" s="1" t="s">
        <v>33</v>
      </c>
      <c r="F81" s="3">
        <v>2309903191</v>
      </c>
      <c r="G81" s="35">
        <v>23099031</v>
      </c>
      <c r="H81" s="1" t="s">
        <v>1798</v>
      </c>
      <c r="I81" s="6" t="s">
        <v>20</v>
      </c>
      <c r="J81" s="1" t="s">
        <v>31</v>
      </c>
      <c r="K81" s="1" t="s">
        <v>1791</v>
      </c>
      <c r="L81" s="22">
        <v>356</v>
      </c>
      <c r="M81" s="22">
        <f t="shared" si="12"/>
        <v>599.20000000000005</v>
      </c>
      <c r="N81" s="22">
        <v>749</v>
      </c>
      <c r="O81" s="275">
        <v>59.5</v>
      </c>
      <c r="P81" s="9"/>
      <c r="Q81" s="268">
        <v>5032410136791</v>
      </c>
      <c r="R81" s="9">
        <v>5032410136777</v>
      </c>
      <c r="S81" s="94">
        <v>1</v>
      </c>
      <c r="T81" s="94">
        <v>0.11</v>
      </c>
      <c r="U81" s="94">
        <f>S81+T81</f>
        <v>1.1100000000000001</v>
      </c>
      <c r="V81" s="109">
        <v>60</v>
      </c>
      <c r="W81" s="109">
        <v>260</v>
      </c>
      <c r="X81" s="1">
        <v>140</v>
      </c>
      <c r="Y81" s="6">
        <v>12</v>
      </c>
      <c r="Z81" s="9">
        <v>65032410136779</v>
      </c>
      <c r="AA81" s="126">
        <v>0.6</v>
      </c>
      <c r="AB81" s="120">
        <f>U81*Y81+AA81</f>
        <v>13.92</v>
      </c>
      <c r="AC81" s="7">
        <v>200</v>
      </c>
      <c r="AD81" s="7">
        <v>270</v>
      </c>
      <c r="AE81" s="158">
        <v>300</v>
      </c>
      <c r="AF81" s="7"/>
      <c r="AG81" s="7"/>
      <c r="AH81" s="7"/>
      <c r="AI81" s="7"/>
      <c r="AJ81" s="7"/>
      <c r="AK81" s="7"/>
      <c r="AL81" s="1"/>
      <c r="AM81" s="1"/>
      <c r="AN81" s="1"/>
      <c r="AO81" s="1"/>
      <c r="AP81" s="1"/>
      <c r="AQ81" s="1"/>
      <c r="AR81" s="1"/>
      <c r="AS81" s="1"/>
      <c r="AT81" s="1"/>
      <c r="AU81" s="242" t="s">
        <v>2778</v>
      </c>
      <c r="AV81" s="243" t="s">
        <v>2656</v>
      </c>
      <c r="AW81" s="132" t="s">
        <v>21</v>
      </c>
      <c r="AX81" s="132" t="s">
        <v>22</v>
      </c>
      <c r="AY81" s="132" t="s">
        <v>4275</v>
      </c>
      <c r="AZ81" s="278" t="s">
        <v>4260</v>
      </c>
      <c r="BA81" t="s">
        <v>4266</v>
      </c>
    </row>
    <row r="82" spans="1:53" ht="15.75">
      <c r="A82" s="1"/>
      <c r="B82" s="1" t="s">
        <v>5258</v>
      </c>
      <c r="C82" s="1" t="s">
        <v>5259</v>
      </c>
      <c r="D82" s="256" t="s">
        <v>4294</v>
      </c>
      <c r="E82" s="1" t="s">
        <v>18</v>
      </c>
      <c r="F82" s="3">
        <v>2309903191</v>
      </c>
      <c r="G82" s="35">
        <v>23099031</v>
      </c>
      <c r="H82" s="1" t="s">
        <v>1798</v>
      </c>
      <c r="I82" s="6" t="s">
        <v>20</v>
      </c>
      <c r="J82" s="1" t="s">
        <v>32</v>
      </c>
      <c r="K82" s="1" t="s">
        <v>1791</v>
      </c>
      <c r="L82" s="22">
        <v>425</v>
      </c>
      <c r="M82" s="22">
        <f t="shared" si="12"/>
        <v>712</v>
      </c>
      <c r="N82" s="22">
        <v>890</v>
      </c>
      <c r="O82" s="275">
        <v>73.95</v>
      </c>
      <c r="P82" s="9"/>
      <c r="Q82" s="268"/>
      <c r="R82" s="9">
        <v>5032410139235</v>
      </c>
      <c r="S82" s="94">
        <v>0.9</v>
      </c>
      <c r="T82" s="94">
        <v>0.16</v>
      </c>
      <c r="U82" s="94">
        <f>S82+T82</f>
        <v>1.06</v>
      </c>
      <c r="V82" s="109"/>
      <c r="W82" s="109"/>
      <c r="X82" s="1"/>
      <c r="Y82" s="6">
        <v>6</v>
      </c>
      <c r="Z82" s="9"/>
      <c r="AA82" s="126"/>
      <c r="AB82" s="120"/>
      <c r="AC82" s="7"/>
      <c r="AD82" s="7"/>
      <c r="AE82" s="158"/>
      <c r="AF82" s="7"/>
      <c r="AG82" s="7"/>
      <c r="AH82" s="7"/>
      <c r="AI82" s="7"/>
      <c r="AJ82" s="7"/>
      <c r="AK82" s="7"/>
      <c r="AL82" s="1"/>
      <c r="AM82" s="1"/>
      <c r="AN82" s="1"/>
      <c r="AO82" s="1"/>
      <c r="AP82" s="1"/>
      <c r="AQ82" s="1"/>
      <c r="AR82" s="1"/>
      <c r="AS82" s="1"/>
      <c r="AT82" s="1"/>
      <c r="AU82" s="242"/>
      <c r="AV82" s="243"/>
      <c r="AW82" s="132"/>
      <c r="AX82" s="132"/>
      <c r="AY82" s="132"/>
      <c r="AZ82" s="278"/>
    </row>
    <row r="83" spans="1:53" ht="17.25" customHeight="1">
      <c r="A83" s="1"/>
      <c r="B83" s="5" t="s">
        <v>118</v>
      </c>
      <c r="C83" s="1"/>
      <c r="D83" s="1"/>
      <c r="E83" s="1"/>
      <c r="F83" s="1"/>
      <c r="G83" s="6"/>
      <c r="H83" s="1"/>
      <c r="I83" s="6"/>
      <c r="J83" s="1"/>
      <c r="K83" s="1"/>
      <c r="L83" s="22"/>
      <c r="M83" s="22"/>
      <c r="N83" s="22"/>
      <c r="O83" s="275"/>
      <c r="P83" s="3"/>
      <c r="Q83" s="3"/>
      <c r="R83" s="3"/>
      <c r="S83" s="94"/>
      <c r="T83" s="94"/>
      <c r="U83" s="94"/>
      <c r="V83" s="109"/>
      <c r="W83" s="109"/>
      <c r="X83" s="1"/>
      <c r="Y83" s="6"/>
      <c r="Z83" s="3"/>
      <c r="AA83" s="126"/>
      <c r="AB83" s="120"/>
      <c r="AC83" s="7"/>
      <c r="AD83" s="7"/>
      <c r="AE83" s="158"/>
      <c r="AF83" s="7"/>
      <c r="AG83" s="7"/>
      <c r="AH83" s="7"/>
      <c r="AI83" s="7"/>
      <c r="AJ83" s="7"/>
      <c r="AK83" s="7"/>
      <c r="AL83" s="1"/>
      <c r="AM83" s="1"/>
      <c r="AN83" s="1"/>
      <c r="AO83" s="1"/>
      <c r="AP83" s="1"/>
      <c r="AQ83" s="1"/>
      <c r="AR83" s="1"/>
      <c r="AS83" s="1"/>
      <c r="AT83" s="1"/>
      <c r="AU83" s="242"/>
      <c r="AV83" s="242"/>
      <c r="AW83" s="132"/>
      <c r="AX83" s="132"/>
      <c r="AY83" s="132"/>
      <c r="AZ83" s="278"/>
    </row>
    <row r="84" spans="1:53" ht="15.75">
      <c r="A84" s="1" t="s">
        <v>121</v>
      </c>
      <c r="B84" s="1" t="s">
        <v>119</v>
      </c>
      <c r="C84" s="1" t="s">
        <v>120</v>
      </c>
      <c r="D84" s="1"/>
      <c r="E84" s="1" t="s">
        <v>18</v>
      </c>
      <c r="F84" s="3">
        <v>2309903191</v>
      </c>
      <c r="G84" s="35" t="s">
        <v>1796</v>
      </c>
      <c r="H84" s="1" t="s">
        <v>1798</v>
      </c>
      <c r="I84" s="6" t="s">
        <v>20</v>
      </c>
      <c r="J84" s="1" t="s">
        <v>60</v>
      </c>
      <c r="K84" s="1" t="s">
        <v>1791</v>
      </c>
      <c r="L84" s="22">
        <v>340</v>
      </c>
      <c r="M84" s="22">
        <f t="shared" si="12"/>
        <v>572</v>
      </c>
      <c r="N84" s="22">
        <v>715</v>
      </c>
      <c r="O84" s="275">
        <v>57</v>
      </c>
      <c r="P84" s="9"/>
      <c r="Q84" s="268">
        <v>5032410016710</v>
      </c>
      <c r="R84" s="268">
        <v>5032410136173</v>
      </c>
      <c r="S84" s="94">
        <v>0.5</v>
      </c>
      <c r="T84" s="94">
        <v>0.12</v>
      </c>
      <c r="U84" s="94">
        <f t="shared" si="11"/>
        <v>0.62</v>
      </c>
      <c r="V84" s="109">
        <v>100</v>
      </c>
      <c r="W84" s="109">
        <v>125</v>
      </c>
      <c r="X84" s="1">
        <v>100</v>
      </c>
      <c r="Y84" s="6">
        <v>6</v>
      </c>
      <c r="Z84" s="9">
        <v>65032410136175</v>
      </c>
      <c r="AA84" s="126">
        <v>0.4</v>
      </c>
      <c r="AB84" s="120">
        <f>U84*Y84+AA84</f>
        <v>4.12</v>
      </c>
      <c r="AC84" s="7">
        <v>280</v>
      </c>
      <c r="AD84" s="7">
        <v>190</v>
      </c>
      <c r="AE84" s="158">
        <v>390</v>
      </c>
      <c r="AF84" s="7"/>
      <c r="AG84" s="7"/>
      <c r="AH84" s="7"/>
      <c r="AI84" s="7"/>
      <c r="AJ84" s="7"/>
      <c r="AK84" s="7"/>
      <c r="AL84" s="1"/>
      <c r="AM84" s="1"/>
      <c r="AN84" s="1"/>
      <c r="AO84" s="1"/>
      <c r="AP84" s="1"/>
      <c r="AQ84" s="1"/>
      <c r="AR84" s="1"/>
      <c r="AS84" s="1"/>
      <c r="AT84" s="1"/>
      <c r="AU84" s="242" t="s">
        <v>2773</v>
      </c>
      <c r="AV84" s="243" t="s">
        <v>2657</v>
      </c>
      <c r="AW84" s="132" t="s">
        <v>21</v>
      </c>
      <c r="AX84" s="132" t="s">
        <v>22</v>
      </c>
      <c r="AY84" s="132" t="s">
        <v>4275</v>
      </c>
      <c r="AZ84" s="278" t="s">
        <v>4260</v>
      </c>
      <c r="BA84" t="s">
        <v>4266</v>
      </c>
    </row>
    <row r="85" spans="1:53" s="12" customFormat="1" ht="15.75">
      <c r="A85" s="1" t="s">
        <v>121</v>
      </c>
      <c r="B85" s="350" t="s">
        <v>122</v>
      </c>
      <c r="C85" s="350" t="s">
        <v>123</v>
      </c>
      <c r="D85" s="350" t="s">
        <v>5709</v>
      </c>
      <c r="E85" s="350" t="s">
        <v>124</v>
      </c>
      <c r="F85" s="3">
        <v>2309903191</v>
      </c>
      <c r="G85" s="35">
        <v>23099031</v>
      </c>
      <c r="H85" s="1" t="s">
        <v>1798</v>
      </c>
      <c r="I85" s="6" t="s">
        <v>20</v>
      </c>
      <c r="J85" s="1" t="s">
        <v>60</v>
      </c>
      <c r="K85" s="1" t="s">
        <v>1791</v>
      </c>
      <c r="L85" s="22">
        <v>389</v>
      </c>
      <c r="M85" s="22">
        <f t="shared" si="12"/>
        <v>655.20000000000005</v>
      </c>
      <c r="N85" s="22">
        <v>819</v>
      </c>
      <c r="O85" s="275">
        <v>65.5</v>
      </c>
      <c r="P85" s="268">
        <v>5032410110913</v>
      </c>
      <c r="Q85" s="215"/>
      <c r="R85" s="215"/>
      <c r="S85" s="94">
        <v>0.5</v>
      </c>
      <c r="T85" s="94">
        <v>0.12</v>
      </c>
      <c r="U85" s="94">
        <f t="shared" si="11"/>
        <v>0.62</v>
      </c>
      <c r="V85" s="109">
        <v>100</v>
      </c>
      <c r="W85" s="109">
        <v>125</v>
      </c>
      <c r="X85" s="1">
        <v>100</v>
      </c>
      <c r="Y85" s="6">
        <v>6</v>
      </c>
      <c r="Z85" s="9">
        <v>65032410110915</v>
      </c>
      <c r="AA85" s="126">
        <v>0.4</v>
      </c>
      <c r="AB85" s="120">
        <f>U85*Y85+AA85</f>
        <v>4.12</v>
      </c>
      <c r="AC85" s="7">
        <v>280</v>
      </c>
      <c r="AD85" s="7">
        <v>190</v>
      </c>
      <c r="AE85" s="158">
        <v>390</v>
      </c>
      <c r="AF85" s="7"/>
      <c r="AG85" s="7"/>
      <c r="AH85" s="7"/>
      <c r="AI85" s="7"/>
      <c r="AJ85" s="7"/>
      <c r="AK85" s="7"/>
      <c r="AL85" s="1"/>
      <c r="AM85" s="1"/>
      <c r="AN85" s="1"/>
      <c r="AO85" s="1"/>
      <c r="AP85" s="1"/>
      <c r="AQ85" s="1"/>
      <c r="AR85" s="1"/>
      <c r="AS85" s="1"/>
      <c r="AT85" s="1"/>
      <c r="AU85" s="242" t="s">
        <v>2774</v>
      </c>
      <c r="AV85" s="243" t="s">
        <v>2658</v>
      </c>
      <c r="AW85" s="132" t="s">
        <v>21</v>
      </c>
      <c r="AX85" s="132" t="s">
        <v>22</v>
      </c>
      <c r="AY85" s="132" t="s">
        <v>4275</v>
      </c>
      <c r="AZ85" s="278" t="s">
        <v>4260</v>
      </c>
      <c r="BA85" t="s">
        <v>4266</v>
      </c>
    </row>
    <row r="86" spans="1:53" ht="15.75">
      <c r="A86" s="1" t="s">
        <v>121</v>
      </c>
      <c r="B86" s="1" t="s">
        <v>125</v>
      </c>
      <c r="C86" s="1" t="s">
        <v>126</v>
      </c>
      <c r="D86" s="1"/>
      <c r="E86" s="1" t="s">
        <v>30</v>
      </c>
      <c r="F86" s="3">
        <v>2309903191</v>
      </c>
      <c r="G86" s="35" t="s">
        <v>1796</v>
      </c>
      <c r="H86" s="1" t="s">
        <v>1798</v>
      </c>
      <c r="I86" s="6" t="s">
        <v>20</v>
      </c>
      <c r="J86" s="1" t="s">
        <v>31</v>
      </c>
      <c r="K86" s="1" t="s">
        <v>1791</v>
      </c>
      <c r="L86" s="22">
        <v>292</v>
      </c>
      <c r="M86" s="22">
        <f t="shared" si="12"/>
        <v>490.40000000000003</v>
      </c>
      <c r="N86" s="22">
        <v>613</v>
      </c>
      <c r="O86" s="275">
        <v>49</v>
      </c>
      <c r="P86" s="9"/>
      <c r="Q86" s="9"/>
      <c r="R86" s="268">
        <v>5032410136623</v>
      </c>
      <c r="S86" s="94">
        <v>1</v>
      </c>
      <c r="T86" s="94">
        <v>0.11</v>
      </c>
      <c r="U86" s="94">
        <f t="shared" si="11"/>
        <v>1.1100000000000001</v>
      </c>
      <c r="V86" s="109">
        <v>60</v>
      </c>
      <c r="W86" s="109">
        <v>260</v>
      </c>
      <c r="X86" s="1">
        <v>140</v>
      </c>
      <c r="Y86" s="6">
        <v>12</v>
      </c>
      <c r="Z86" s="9">
        <v>65032410136625</v>
      </c>
      <c r="AA86" s="126">
        <v>0.6</v>
      </c>
      <c r="AB86" s="120">
        <f>U86*Y86+AA86</f>
        <v>13.92</v>
      </c>
      <c r="AC86" s="7">
        <v>280</v>
      </c>
      <c r="AD86" s="7">
        <v>300</v>
      </c>
      <c r="AE86" s="158">
        <v>370</v>
      </c>
      <c r="AF86" s="7"/>
      <c r="AG86" s="7"/>
      <c r="AH86" s="7"/>
      <c r="AI86" s="7"/>
      <c r="AJ86" s="7"/>
      <c r="AK86" s="7"/>
      <c r="AL86" s="1"/>
      <c r="AM86" s="1"/>
      <c r="AN86" s="1"/>
      <c r="AO86" s="1"/>
      <c r="AP86" s="1"/>
      <c r="AQ86" s="1"/>
      <c r="AR86" s="1"/>
      <c r="AS86" s="1"/>
      <c r="AT86" s="1"/>
      <c r="AU86" s="242" t="s">
        <v>2775</v>
      </c>
      <c r="AV86" s="243" t="s">
        <v>2659</v>
      </c>
      <c r="AW86" s="132" t="s">
        <v>21</v>
      </c>
      <c r="AX86" s="132" t="s">
        <v>22</v>
      </c>
      <c r="AY86" s="132" t="s">
        <v>4275</v>
      </c>
      <c r="AZ86" s="278" t="s">
        <v>4260</v>
      </c>
      <c r="BA86" t="s">
        <v>4266</v>
      </c>
    </row>
    <row r="87" spans="1:53" ht="18.75">
      <c r="A87" s="1"/>
      <c r="B87" s="5" t="s">
        <v>127</v>
      </c>
      <c r="C87" s="1"/>
      <c r="D87" s="1"/>
      <c r="E87" s="1"/>
      <c r="F87" s="1"/>
      <c r="G87" s="6"/>
      <c r="H87" s="1"/>
      <c r="I87" s="6"/>
      <c r="J87" s="1"/>
      <c r="K87" s="1"/>
      <c r="L87" s="22"/>
      <c r="M87" s="22"/>
      <c r="N87" s="22"/>
      <c r="O87" s="275"/>
      <c r="P87" s="1"/>
      <c r="Q87" s="1"/>
      <c r="R87" s="1"/>
      <c r="S87" s="94"/>
      <c r="T87" s="94"/>
      <c r="U87" s="94"/>
      <c r="V87" s="109"/>
      <c r="W87" s="109"/>
      <c r="X87" s="1"/>
      <c r="Y87" s="6"/>
      <c r="Z87" s="1"/>
      <c r="AA87" s="126"/>
      <c r="AB87" s="120"/>
      <c r="AC87" s="7"/>
      <c r="AD87" s="7"/>
      <c r="AE87" s="158"/>
      <c r="AF87" s="7"/>
      <c r="AG87" s="7"/>
      <c r="AH87" s="7"/>
      <c r="AI87" s="7"/>
      <c r="AJ87" s="7"/>
      <c r="AK87" s="7"/>
      <c r="AL87" s="1"/>
      <c r="AM87" s="1"/>
      <c r="AN87" s="1"/>
      <c r="AO87" s="1"/>
      <c r="AP87" s="1"/>
      <c r="AQ87" s="1"/>
      <c r="AR87" s="1"/>
      <c r="AS87" s="1"/>
      <c r="AT87" s="1"/>
      <c r="AU87" s="242"/>
      <c r="AV87" s="242"/>
      <c r="AW87" s="132"/>
      <c r="AX87" s="132"/>
      <c r="AY87" s="132"/>
      <c r="AZ87" s="278"/>
    </row>
    <row r="88" spans="1:53" ht="15.75">
      <c r="A88" s="1" t="s">
        <v>130</v>
      </c>
      <c r="B88" s="1" t="s">
        <v>128</v>
      </c>
      <c r="C88" s="1" t="s">
        <v>129</v>
      </c>
      <c r="D88" s="1"/>
      <c r="E88" s="1" t="s">
        <v>30</v>
      </c>
      <c r="F88" s="3">
        <v>2309903191</v>
      </c>
      <c r="G88" s="35">
        <v>23099031</v>
      </c>
      <c r="H88" s="1" t="s">
        <v>1798</v>
      </c>
      <c r="I88" s="6" t="s">
        <v>20</v>
      </c>
      <c r="J88" s="1" t="s">
        <v>64</v>
      </c>
      <c r="K88" s="1" t="s">
        <v>1791</v>
      </c>
      <c r="L88" s="22">
        <v>208</v>
      </c>
      <c r="M88" s="22">
        <f t="shared" si="12"/>
        <v>351.20000000000005</v>
      </c>
      <c r="N88" s="22">
        <v>439</v>
      </c>
      <c r="O88" s="275">
        <v>35</v>
      </c>
      <c r="P88" s="9"/>
      <c r="Q88" s="9"/>
      <c r="R88" s="268">
        <v>5032410131376</v>
      </c>
      <c r="S88" s="94">
        <v>0.5</v>
      </c>
      <c r="T88" s="94">
        <v>0.105</v>
      </c>
      <c r="U88" s="94">
        <f t="shared" si="11"/>
        <v>0.60499999999999998</v>
      </c>
      <c r="V88" s="109">
        <v>95</v>
      </c>
      <c r="W88" s="109">
        <v>235</v>
      </c>
      <c r="X88" s="1">
        <v>160</v>
      </c>
      <c r="Y88" s="6">
        <v>6</v>
      </c>
      <c r="Z88" s="37" t="s">
        <v>4177</v>
      </c>
      <c r="AA88" s="126">
        <v>0.6</v>
      </c>
      <c r="AB88" s="120">
        <f>U88*Y88+AA88</f>
        <v>4.2299999999999995</v>
      </c>
      <c r="AC88" s="7">
        <v>280</v>
      </c>
      <c r="AD88" s="7">
        <v>300</v>
      </c>
      <c r="AE88" s="158">
        <v>370</v>
      </c>
      <c r="AF88" s="7"/>
      <c r="AG88" s="7"/>
      <c r="AH88" s="7"/>
      <c r="AI88" s="7"/>
      <c r="AJ88" s="7"/>
      <c r="AK88" s="7"/>
      <c r="AL88" s="1"/>
      <c r="AM88" s="1"/>
      <c r="AN88" s="1"/>
      <c r="AO88" s="1"/>
      <c r="AP88" s="1"/>
      <c r="AQ88" s="1"/>
      <c r="AR88" s="1"/>
      <c r="AS88" s="1"/>
      <c r="AT88" s="1"/>
      <c r="AU88" s="242" t="s">
        <v>2770</v>
      </c>
      <c r="AV88" s="243" t="s">
        <v>2660</v>
      </c>
      <c r="AW88" s="132" t="s">
        <v>21</v>
      </c>
      <c r="AX88" s="132" t="s">
        <v>22</v>
      </c>
      <c r="AY88" s="132" t="s">
        <v>4275</v>
      </c>
      <c r="AZ88" s="278" t="s">
        <v>4260</v>
      </c>
      <c r="BA88" t="s">
        <v>4266</v>
      </c>
    </row>
    <row r="89" spans="1:53" ht="15.75">
      <c r="A89" s="1" t="s">
        <v>130</v>
      </c>
      <c r="B89" s="1" t="s">
        <v>131</v>
      </c>
      <c r="C89" s="1" t="s">
        <v>129</v>
      </c>
      <c r="D89" s="1"/>
      <c r="E89" s="1" t="s">
        <v>30</v>
      </c>
      <c r="F89" s="3">
        <v>2309903191</v>
      </c>
      <c r="G89" s="35" t="s">
        <v>1796</v>
      </c>
      <c r="H89" s="1" t="s">
        <v>1798</v>
      </c>
      <c r="I89" s="6" t="s">
        <v>20</v>
      </c>
      <c r="J89" s="1" t="s">
        <v>31</v>
      </c>
      <c r="K89" s="1" t="s">
        <v>1791</v>
      </c>
      <c r="L89" s="22">
        <v>336</v>
      </c>
      <c r="M89" s="22">
        <f t="shared" si="12"/>
        <v>559.20000000000005</v>
      </c>
      <c r="N89" s="22">
        <v>699</v>
      </c>
      <c r="O89" s="275">
        <v>60.5</v>
      </c>
      <c r="P89" s="9"/>
      <c r="Q89" s="9"/>
      <c r="R89" s="268">
        <v>5032410131352</v>
      </c>
      <c r="S89" s="94">
        <v>1</v>
      </c>
      <c r="T89" s="94">
        <v>0.11</v>
      </c>
      <c r="U89" s="94">
        <f t="shared" si="11"/>
        <v>1.1100000000000001</v>
      </c>
      <c r="V89" s="109">
        <v>60</v>
      </c>
      <c r="W89" s="109">
        <v>260</v>
      </c>
      <c r="X89" s="1">
        <v>140</v>
      </c>
      <c r="Y89" s="6">
        <v>6</v>
      </c>
      <c r="Z89" s="37" t="s">
        <v>4178</v>
      </c>
      <c r="AA89" s="126">
        <v>0.6</v>
      </c>
      <c r="AB89" s="120">
        <f>U89*Y89+AA89</f>
        <v>7.26</v>
      </c>
      <c r="AC89" s="7">
        <v>200</v>
      </c>
      <c r="AD89" s="7">
        <v>270</v>
      </c>
      <c r="AE89" s="158">
        <v>300</v>
      </c>
      <c r="AF89" s="7"/>
      <c r="AG89" s="7"/>
      <c r="AH89" s="7"/>
      <c r="AI89" s="7"/>
      <c r="AJ89" s="7"/>
      <c r="AK89" s="7"/>
      <c r="AL89" s="1"/>
      <c r="AM89" s="1"/>
      <c r="AN89" s="1"/>
      <c r="AO89" s="1"/>
      <c r="AP89" s="1"/>
      <c r="AQ89" s="1"/>
      <c r="AR89" s="1"/>
      <c r="AS89" s="1"/>
      <c r="AT89" s="1"/>
      <c r="AU89" s="242" t="s">
        <v>2770</v>
      </c>
      <c r="AV89" s="243" t="s">
        <v>2660</v>
      </c>
      <c r="AW89" s="132" t="s">
        <v>21</v>
      </c>
      <c r="AX89" s="132" t="s">
        <v>22</v>
      </c>
      <c r="AY89" s="132" t="s">
        <v>4275</v>
      </c>
      <c r="AZ89" s="278" t="s">
        <v>4260</v>
      </c>
      <c r="BA89" t="s">
        <v>4266</v>
      </c>
    </row>
    <row r="90" spans="1:53" ht="15.75">
      <c r="A90" s="1" t="s">
        <v>130</v>
      </c>
      <c r="B90" s="1" t="s">
        <v>1736</v>
      </c>
      <c r="C90" s="1" t="s">
        <v>129</v>
      </c>
      <c r="D90" s="1"/>
      <c r="E90" s="1" t="s">
        <v>30</v>
      </c>
      <c r="F90" s="3">
        <v>2309903191</v>
      </c>
      <c r="G90" s="35" t="s">
        <v>1796</v>
      </c>
      <c r="H90" s="1" t="s">
        <v>1798</v>
      </c>
      <c r="I90" s="6"/>
      <c r="J90" s="1" t="s">
        <v>61</v>
      </c>
      <c r="K90" s="1" t="s">
        <v>1791</v>
      </c>
      <c r="L90" s="22">
        <v>1446</v>
      </c>
      <c r="M90" s="22">
        <f t="shared" si="12"/>
        <v>2429.6</v>
      </c>
      <c r="N90" s="22">
        <v>3037</v>
      </c>
      <c r="O90" s="275">
        <v>243</v>
      </c>
      <c r="P90" s="9"/>
      <c r="Q90" s="9"/>
      <c r="R90" s="268" t="s">
        <v>3919</v>
      </c>
      <c r="S90" s="94">
        <v>5</v>
      </c>
      <c r="T90" s="94">
        <v>0.11</v>
      </c>
      <c r="U90" s="94">
        <f t="shared" si="11"/>
        <v>5.1100000000000003</v>
      </c>
      <c r="V90" s="109">
        <v>120</v>
      </c>
      <c r="W90" s="109">
        <v>310</v>
      </c>
      <c r="X90" s="1">
        <v>195</v>
      </c>
      <c r="Y90" s="6">
        <v>2</v>
      </c>
      <c r="Z90" s="37" t="s">
        <v>4179</v>
      </c>
      <c r="AA90" s="126">
        <v>0.4</v>
      </c>
      <c r="AB90" s="120">
        <f>U90*Y90+AA90</f>
        <v>10.620000000000001</v>
      </c>
      <c r="AC90" s="7">
        <v>210</v>
      </c>
      <c r="AD90" s="7">
        <v>350</v>
      </c>
      <c r="AE90" s="158">
        <v>290</v>
      </c>
      <c r="AF90" s="7"/>
      <c r="AG90" s="7"/>
      <c r="AH90" s="7"/>
      <c r="AI90" s="7"/>
      <c r="AJ90" s="7"/>
      <c r="AK90" s="7"/>
      <c r="AL90" s="1"/>
      <c r="AM90" s="1"/>
      <c r="AN90" s="1"/>
      <c r="AO90" s="1"/>
      <c r="AP90" s="1"/>
      <c r="AQ90" s="1"/>
      <c r="AR90" s="1"/>
      <c r="AS90" s="1"/>
      <c r="AT90" s="1"/>
      <c r="AU90" s="242" t="s">
        <v>2770</v>
      </c>
      <c r="AV90" s="243" t="s">
        <v>2660</v>
      </c>
      <c r="AW90" s="132" t="s">
        <v>21</v>
      </c>
      <c r="AX90" s="132" t="s">
        <v>22</v>
      </c>
      <c r="AY90" s="132" t="s">
        <v>4275</v>
      </c>
      <c r="AZ90" s="278" t="s">
        <v>4260</v>
      </c>
      <c r="BA90" t="s">
        <v>4266</v>
      </c>
    </row>
    <row r="91" spans="1:53" ht="15" customHeight="1">
      <c r="A91" s="1" t="s">
        <v>130</v>
      </c>
      <c r="B91" s="249" t="s">
        <v>132</v>
      </c>
      <c r="C91" s="1" t="s">
        <v>133</v>
      </c>
      <c r="D91" s="1"/>
      <c r="E91" s="1" t="s">
        <v>18</v>
      </c>
      <c r="F91" s="3">
        <v>2309903191</v>
      </c>
      <c r="G91" s="35" t="s">
        <v>1796</v>
      </c>
      <c r="H91" s="1" t="s">
        <v>1798</v>
      </c>
      <c r="I91" s="6" t="s">
        <v>20</v>
      </c>
      <c r="J91" s="1" t="s">
        <v>38</v>
      </c>
      <c r="K91" s="1" t="s">
        <v>1791</v>
      </c>
      <c r="L91" s="22">
        <v>579</v>
      </c>
      <c r="M91" s="22">
        <f t="shared" si="12"/>
        <v>971.2</v>
      </c>
      <c r="N91" s="22">
        <v>1214</v>
      </c>
      <c r="O91" s="275">
        <v>97</v>
      </c>
      <c r="P91" s="353"/>
      <c r="Q91" s="9"/>
      <c r="R91" s="268" t="s">
        <v>3920</v>
      </c>
      <c r="S91" s="94">
        <v>1</v>
      </c>
      <c r="T91" s="94">
        <v>0.16</v>
      </c>
      <c r="U91" s="94">
        <f t="shared" si="11"/>
        <v>1.1599999999999999</v>
      </c>
      <c r="V91" s="109">
        <v>200</v>
      </c>
      <c r="W91" s="109">
        <v>145</v>
      </c>
      <c r="X91" s="1">
        <v>200</v>
      </c>
      <c r="Y91" s="6">
        <v>6</v>
      </c>
      <c r="Z91" s="37">
        <v>65032410131330</v>
      </c>
      <c r="AA91" s="126">
        <v>0.6</v>
      </c>
      <c r="AB91" s="120">
        <f>U91*Y91+AA91</f>
        <v>7.5599999999999987</v>
      </c>
      <c r="AC91" s="7">
        <v>410</v>
      </c>
      <c r="AD91" s="7">
        <v>170</v>
      </c>
      <c r="AE91" s="158">
        <v>610</v>
      </c>
      <c r="AF91" s="7"/>
      <c r="AG91" s="7"/>
      <c r="AH91" s="7"/>
      <c r="AI91" s="7"/>
      <c r="AJ91" s="7"/>
      <c r="AK91" s="7"/>
      <c r="AL91" s="1"/>
      <c r="AM91" s="1"/>
      <c r="AN91" s="1"/>
      <c r="AO91" s="1"/>
      <c r="AP91" s="1"/>
      <c r="AQ91" s="1"/>
      <c r="AR91" s="1"/>
      <c r="AS91" s="1"/>
      <c r="AT91" s="1"/>
      <c r="AU91" s="242" t="s">
        <v>2771</v>
      </c>
      <c r="AV91" s="243" t="s">
        <v>2661</v>
      </c>
      <c r="AW91" s="132" t="s">
        <v>21</v>
      </c>
      <c r="AX91" s="132" t="s">
        <v>22</v>
      </c>
      <c r="AY91" s="132" t="s">
        <v>4275</v>
      </c>
      <c r="AZ91" s="278" t="s">
        <v>4260</v>
      </c>
      <c r="BA91" t="s">
        <v>4266</v>
      </c>
    </row>
    <row r="92" spans="1:53" ht="15.75">
      <c r="A92" s="1" t="s">
        <v>130</v>
      </c>
      <c r="B92" s="1" t="s">
        <v>134</v>
      </c>
      <c r="C92" s="1" t="s">
        <v>135</v>
      </c>
      <c r="D92" s="1"/>
      <c r="E92" s="1" t="s">
        <v>33</v>
      </c>
      <c r="F92" s="3">
        <v>2309903191</v>
      </c>
      <c r="G92" s="35" t="s">
        <v>1796</v>
      </c>
      <c r="H92" s="1" t="s">
        <v>1798</v>
      </c>
      <c r="I92" s="6" t="s">
        <v>20</v>
      </c>
      <c r="J92" s="1" t="s">
        <v>31</v>
      </c>
      <c r="K92" s="1" t="s">
        <v>1791</v>
      </c>
      <c r="L92" s="22">
        <v>312</v>
      </c>
      <c r="M92" s="22">
        <f t="shared" si="12"/>
        <v>524</v>
      </c>
      <c r="N92" s="22">
        <v>655</v>
      </c>
      <c r="O92" s="275">
        <v>55.5</v>
      </c>
      <c r="P92" s="353"/>
      <c r="Q92" s="9"/>
      <c r="R92" s="268">
        <v>5032410136562</v>
      </c>
      <c r="S92" s="94">
        <v>1</v>
      </c>
      <c r="T92" s="94">
        <v>0.11</v>
      </c>
      <c r="U92" s="94">
        <f t="shared" si="11"/>
        <v>1.1100000000000001</v>
      </c>
      <c r="V92" s="109">
        <v>60</v>
      </c>
      <c r="W92" s="109">
        <v>260</v>
      </c>
      <c r="X92" s="1">
        <v>140</v>
      </c>
      <c r="Y92" s="6">
        <v>12</v>
      </c>
      <c r="Z92" s="37" t="s">
        <v>4180</v>
      </c>
      <c r="AA92" s="126">
        <v>0.6</v>
      </c>
      <c r="AB92" s="120">
        <f>U92*Y92+AA92</f>
        <v>13.92</v>
      </c>
      <c r="AC92" s="7">
        <v>200</v>
      </c>
      <c r="AD92" s="7">
        <v>270</v>
      </c>
      <c r="AE92" s="158">
        <v>300</v>
      </c>
      <c r="AF92" s="7"/>
      <c r="AG92" s="7"/>
      <c r="AH92" s="7"/>
      <c r="AI92" s="7"/>
      <c r="AJ92" s="7"/>
      <c r="AK92" s="7"/>
      <c r="AL92" s="1"/>
      <c r="AM92" s="1"/>
      <c r="AN92" s="1"/>
      <c r="AO92" s="1"/>
      <c r="AP92" s="1"/>
      <c r="AQ92" s="1"/>
      <c r="AR92" s="1"/>
      <c r="AS92" s="1"/>
      <c r="AT92" s="1"/>
      <c r="AU92" s="242" t="s">
        <v>2772</v>
      </c>
      <c r="AV92" s="243" t="s">
        <v>2662</v>
      </c>
      <c r="AW92" s="132" t="s">
        <v>22</v>
      </c>
      <c r="AX92" s="132" t="s">
        <v>22</v>
      </c>
      <c r="AY92" s="132" t="s">
        <v>4275</v>
      </c>
      <c r="AZ92" s="278" t="s">
        <v>4260</v>
      </c>
      <c r="BA92" t="s">
        <v>4266</v>
      </c>
    </row>
    <row r="93" spans="1:53" ht="15.75">
      <c r="A93" s="1"/>
      <c r="B93" s="1" t="s">
        <v>4299</v>
      </c>
      <c r="C93" s="1" t="s">
        <v>4300</v>
      </c>
      <c r="D93" s="256" t="s">
        <v>4294</v>
      </c>
      <c r="E93" s="1" t="s">
        <v>18</v>
      </c>
      <c r="F93" s="3">
        <v>2309903192</v>
      </c>
      <c r="G93" s="35" t="s">
        <v>4301</v>
      </c>
      <c r="H93" s="1" t="s">
        <v>1798</v>
      </c>
      <c r="I93" s="6" t="s">
        <v>20</v>
      </c>
      <c r="J93" s="1" t="s">
        <v>38</v>
      </c>
      <c r="K93" s="1" t="s">
        <v>1791</v>
      </c>
      <c r="L93" s="22">
        <v>331</v>
      </c>
      <c r="M93" s="22">
        <f t="shared" si="12"/>
        <v>556</v>
      </c>
      <c r="N93" s="22">
        <v>695</v>
      </c>
      <c r="O93" s="275">
        <v>58</v>
      </c>
      <c r="P93" s="353"/>
      <c r="Q93" s="9"/>
      <c r="R93" s="268">
        <v>5032410136739</v>
      </c>
      <c r="S93" s="94"/>
      <c r="T93" s="94"/>
      <c r="U93" s="94"/>
      <c r="V93" s="109"/>
      <c r="W93" s="109"/>
      <c r="X93" s="1"/>
      <c r="Y93" s="6">
        <v>6</v>
      </c>
      <c r="Z93" s="37">
        <v>65032410139107</v>
      </c>
      <c r="AA93" s="126"/>
      <c r="AB93" s="120"/>
      <c r="AC93" s="7"/>
      <c r="AD93" s="7"/>
      <c r="AE93" s="158"/>
      <c r="AF93" s="7"/>
      <c r="AG93" s="7"/>
      <c r="AH93" s="7"/>
      <c r="AI93" s="7"/>
      <c r="AJ93" s="7"/>
      <c r="AK93" s="7"/>
      <c r="AL93" s="1"/>
      <c r="AM93" s="1"/>
      <c r="AN93" s="1"/>
      <c r="AO93" s="1"/>
      <c r="AP93" s="1"/>
      <c r="AQ93" s="1"/>
      <c r="AR93" s="1"/>
      <c r="AS93" s="1"/>
      <c r="AT93" s="1"/>
      <c r="AU93" s="242" t="s">
        <v>4298</v>
      </c>
      <c r="AV93" s="243"/>
      <c r="AW93" s="132"/>
      <c r="AX93" s="132"/>
      <c r="AY93" s="132"/>
      <c r="AZ93" s="278"/>
    </row>
    <row r="94" spans="1:53" ht="18.75">
      <c r="A94" s="1"/>
      <c r="B94" s="5" t="s">
        <v>136</v>
      </c>
      <c r="C94" s="1"/>
      <c r="D94" s="1"/>
      <c r="E94" s="1"/>
      <c r="F94" s="1"/>
      <c r="G94" s="6"/>
      <c r="H94" s="1"/>
      <c r="I94" s="6"/>
      <c r="J94" s="1"/>
      <c r="K94" s="1"/>
      <c r="L94" s="22"/>
      <c r="M94" s="22"/>
      <c r="N94" s="22"/>
      <c r="O94" s="275"/>
      <c r="P94" s="1"/>
      <c r="Q94" s="1"/>
      <c r="R94" s="1"/>
      <c r="S94" s="94"/>
      <c r="T94" s="94"/>
      <c r="U94" s="94"/>
      <c r="V94" s="109"/>
      <c r="W94" s="109"/>
      <c r="X94" s="1"/>
      <c r="Y94" s="6"/>
      <c r="Z94" s="1"/>
      <c r="AA94" s="126"/>
      <c r="AB94" s="120"/>
      <c r="AC94" s="7"/>
      <c r="AD94" s="7"/>
      <c r="AE94" s="158"/>
      <c r="AF94" s="7"/>
      <c r="AG94" s="7"/>
      <c r="AH94" s="7"/>
      <c r="AI94" s="7"/>
      <c r="AJ94" s="7"/>
      <c r="AK94" s="7"/>
      <c r="AL94" s="1"/>
      <c r="AM94" s="1"/>
      <c r="AN94" s="1"/>
      <c r="AO94" s="1"/>
      <c r="AP94" s="1"/>
      <c r="AQ94" s="1"/>
      <c r="AR94" s="1"/>
      <c r="AS94" s="1"/>
      <c r="AT94" s="1"/>
      <c r="AU94" s="242"/>
      <c r="AV94" s="242"/>
      <c r="AW94" s="132"/>
      <c r="AX94" s="132"/>
      <c r="AY94" s="132"/>
      <c r="AZ94" s="278"/>
    </row>
    <row r="95" spans="1:53" ht="15.75">
      <c r="A95" s="1" t="s">
        <v>136</v>
      </c>
      <c r="B95" s="1" t="s">
        <v>137</v>
      </c>
      <c r="C95" s="1" t="s">
        <v>138</v>
      </c>
      <c r="D95" s="1"/>
      <c r="E95" s="1" t="s">
        <v>30</v>
      </c>
      <c r="F95" s="3">
        <v>2309903191</v>
      </c>
      <c r="G95" s="35">
        <v>23099031</v>
      </c>
      <c r="H95" s="1" t="s">
        <v>1798</v>
      </c>
      <c r="I95" s="6" t="s">
        <v>20</v>
      </c>
      <c r="J95" s="1" t="s">
        <v>31</v>
      </c>
      <c r="K95" s="1" t="s">
        <v>1791</v>
      </c>
      <c r="L95" s="22">
        <v>362</v>
      </c>
      <c r="M95" s="22">
        <f t="shared" si="12"/>
        <v>607.20000000000005</v>
      </c>
      <c r="N95" s="22">
        <v>759</v>
      </c>
      <c r="O95" s="275">
        <v>65</v>
      </c>
      <c r="P95" s="9"/>
      <c r="Q95" s="9"/>
      <c r="R95" s="268">
        <v>5032410131291</v>
      </c>
      <c r="S95" s="94">
        <v>1</v>
      </c>
      <c r="T95" s="94">
        <v>0.11</v>
      </c>
      <c r="U95" s="94">
        <f t="shared" si="11"/>
        <v>1.1100000000000001</v>
      </c>
      <c r="V95" s="109">
        <v>60</v>
      </c>
      <c r="W95" s="109">
        <v>260</v>
      </c>
      <c r="X95" s="1">
        <v>140</v>
      </c>
      <c r="Y95" s="6">
        <v>6</v>
      </c>
      <c r="Z95" s="37" t="s">
        <v>4181</v>
      </c>
      <c r="AA95" s="126">
        <v>0.6</v>
      </c>
      <c r="AB95" s="120">
        <f t="shared" ref="AB95:AB100" si="13">U95*Y95+AA95</f>
        <v>7.26</v>
      </c>
      <c r="AC95" s="7">
        <v>200</v>
      </c>
      <c r="AD95" s="7">
        <v>270</v>
      </c>
      <c r="AE95" s="158">
        <v>300</v>
      </c>
      <c r="AF95" s="7"/>
      <c r="AG95" s="7"/>
      <c r="AH95" s="7"/>
      <c r="AI95" s="7"/>
      <c r="AJ95" s="7"/>
      <c r="AK95" s="7"/>
      <c r="AL95" s="1"/>
      <c r="AM95" s="1"/>
      <c r="AN95" s="1"/>
      <c r="AO95" s="1"/>
      <c r="AP95" s="1"/>
      <c r="AQ95" s="1"/>
      <c r="AR95" s="1"/>
      <c r="AS95" s="1"/>
      <c r="AT95" s="1"/>
      <c r="AU95" s="242" t="s">
        <v>2768</v>
      </c>
      <c r="AV95" s="243" t="s">
        <v>2663</v>
      </c>
      <c r="AW95" s="132" t="s">
        <v>21</v>
      </c>
      <c r="AX95" s="132" t="s">
        <v>22</v>
      </c>
      <c r="AY95" s="132" t="s">
        <v>4275</v>
      </c>
      <c r="AZ95" s="278" t="s">
        <v>4260</v>
      </c>
      <c r="BA95" t="s">
        <v>4266</v>
      </c>
    </row>
    <row r="96" spans="1:53" ht="15.75">
      <c r="A96" s="1" t="s">
        <v>136</v>
      </c>
      <c r="B96" s="1" t="s">
        <v>139</v>
      </c>
      <c r="C96" s="1" t="s">
        <v>140</v>
      </c>
      <c r="D96" s="1"/>
      <c r="E96" s="1" t="s">
        <v>33</v>
      </c>
      <c r="F96" s="3">
        <v>2309903191</v>
      </c>
      <c r="G96" s="35" t="s">
        <v>1796</v>
      </c>
      <c r="H96" s="1" t="s">
        <v>1798</v>
      </c>
      <c r="I96" s="6" t="s">
        <v>20</v>
      </c>
      <c r="J96" s="1" t="s">
        <v>61</v>
      </c>
      <c r="K96" s="1" t="s">
        <v>1791</v>
      </c>
      <c r="L96" s="22">
        <v>1599</v>
      </c>
      <c r="M96" s="22">
        <f t="shared" si="12"/>
        <v>2687.2000000000003</v>
      </c>
      <c r="N96" s="22">
        <v>3359</v>
      </c>
      <c r="O96" s="275">
        <v>269</v>
      </c>
      <c r="P96" s="268">
        <v>5032410110234</v>
      </c>
      <c r="Q96" s="9"/>
      <c r="R96" s="9" t="s">
        <v>3921</v>
      </c>
      <c r="S96" s="94">
        <v>5</v>
      </c>
      <c r="T96" s="94">
        <v>0.2</v>
      </c>
      <c r="U96" s="94">
        <f t="shared" si="11"/>
        <v>5.2</v>
      </c>
      <c r="V96" s="109">
        <v>120</v>
      </c>
      <c r="W96" s="109">
        <v>310</v>
      </c>
      <c r="X96" s="1">
        <v>195</v>
      </c>
      <c r="Y96" s="6">
        <v>2</v>
      </c>
      <c r="Z96" s="9">
        <v>65032410131316</v>
      </c>
      <c r="AA96" s="126">
        <v>0.4</v>
      </c>
      <c r="AB96" s="120">
        <f t="shared" si="13"/>
        <v>10.8</v>
      </c>
      <c r="AC96" s="7">
        <v>210</v>
      </c>
      <c r="AD96" s="7">
        <v>350</v>
      </c>
      <c r="AE96" s="158">
        <v>290</v>
      </c>
      <c r="AF96" s="7"/>
      <c r="AG96" s="7"/>
      <c r="AH96" s="7"/>
      <c r="AI96" s="7"/>
      <c r="AJ96" s="7"/>
      <c r="AK96" s="7"/>
      <c r="AL96" s="1"/>
      <c r="AM96" s="1"/>
      <c r="AN96" s="1"/>
      <c r="AO96" s="1"/>
      <c r="AP96" s="1"/>
      <c r="AQ96" s="1"/>
      <c r="AR96" s="1"/>
      <c r="AS96" s="1"/>
      <c r="AT96" s="1"/>
      <c r="AU96" s="242" t="s">
        <v>2768</v>
      </c>
      <c r="AV96" s="243" t="s">
        <v>2663</v>
      </c>
      <c r="AW96" s="132" t="s">
        <v>21</v>
      </c>
      <c r="AX96" s="132" t="s">
        <v>22</v>
      </c>
      <c r="AY96" s="132" t="s">
        <v>4275</v>
      </c>
      <c r="AZ96" s="278" t="s">
        <v>4260</v>
      </c>
      <c r="BA96" t="s">
        <v>4266</v>
      </c>
    </row>
    <row r="97" spans="1:53" ht="15.75">
      <c r="A97" s="1" t="s">
        <v>136</v>
      </c>
      <c r="B97" s="1" t="s">
        <v>141</v>
      </c>
      <c r="C97" s="1" t="s">
        <v>140</v>
      </c>
      <c r="D97" s="1"/>
      <c r="E97" s="1" t="s">
        <v>18</v>
      </c>
      <c r="F97" s="3">
        <v>2309904189</v>
      </c>
      <c r="G97" s="35">
        <v>23099041</v>
      </c>
      <c r="H97" s="1" t="s">
        <v>1798</v>
      </c>
      <c r="I97" s="6" t="s">
        <v>20</v>
      </c>
      <c r="J97" s="1" t="s">
        <v>142</v>
      </c>
      <c r="K97" s="1" t="s">
        <v>1791</v>
      </c>
      <c r="L97" s="22">
        <v>380</v>
      </c>
      <c r="M97" s="22">
        <f t="shared" si="12"/>
        <v>639.20000000000005</v>
      </c>
      <c r="N97" s="22">
        <v>799</v>
      </c>
      <c r="O97" s="275">
        <v>65</v>
      </c>
      <c r="P97" s="9"/>
      <c r="R97" s="81" t="s">
        <v>3922</v>
      </c>
      <c r="S97" s="94">
        <v>1.3</v>
      </c>
      <c r="T97" s="94">
        <v>0.16</v>
      </c>
      <c r="U97" s="94">
        <f t="shared" si="11"/>
        <v>1.46</v>
      </c>
      <c r="V97" s="109">
        <v>200</v>
      </c>
      <c r="W97" s="109">
        <v>145</v>
      </c>
      <c r="X97" s="1">
        <v>200</v>
      </c>
      <c r="Y97" s="6">
        <v>6</v>
      </c>
      <c r="Z97" s="37" t="s">
        <v>4182</v>
      </c>
      <c r="AA97" s="126">
        <v>0.6</v>
      </c>
      <c r="AB97" s="120">
        <f t="shared" si="13"/>
        <v>9.36</v>
      </c>
      <c r="AC97" s="7">
        <v>410</v>
      </c>
      <c r="AD97" s="7">
        <v>170</v>
      </c>
      <c r="AE97" s="158">
        <v>610</v>
      </c>
      <c r="AF97" s="7"/>
      <c r="AG97" s="7"/>
      <c r="AH97" s="7"/>
      <c r="AI97" s="7"/>
      <c r="AJ97" s="7"/>
      <c r="AK97" s="7"/>
      <c r="AL97" s="1"/>
      <c r="AM97" s="1"/>
      <c r="AN97" s="1"/>
      <c r="AO97" s="1"/>
      <c r="AP97" s="1"/>
      <c r="AQ97" s="1"/>
      <c r="AR97" s="1"/>
      <c r="AS97" s="1"/>
      <c r="AT97" s="1"/>
      <c r="AU97" s="242" t="s">
        <v>2768</v>
      </c>
      <c r="AV97" s="243" t="s">
        <v>2664</v>
      </c>
      <c r="AW97" s="132" t="s">
        <v>21</v>
      </c>
      <c r="AX97" s="132" t="s">
        <v>22</v>
      </c>
      <c r="AY97" s="132" t="s">
        <v>4275</v>
      </c>
      <c r="AZ97" s="278" t="s">
        <v>4260</v>
      </c>
      <c r="BA97" t="s">
        <v>4266</v>
      </c>
    </row>
    <row r="98" spans="1:53" ht="15.75">
      <c r="A98" s="1" t="s">
        <v>136</v>
      </c>
      <c r="B98" s="1" t="s">
        <v>143</v>
      </c>
      <c r="C98" s="1" t="s">
        <v>3438</v>
      </c>
      <c r="D98" s="1"/>
      <c r="E98" s="1" t="s">
        <v>109</v>
      </c>
      <c r="F98" s="3">
        <v>2309903191</v>
      </c>
      <c r="G98" s="35">
        <v>23099031</v>
      </c>
      <c r="H98" s="1" t="s">
        <v>1798</v>
      </c>
      <c r="I98" s="6" t="s">
        <v>20</v>
      </c>
      <c r="J98" s="1" t="s">
        <v>111</v>
      </c>
      <c r="K98" s="1" t="s">
        <v>1791</v>
      </c>
      <c r="L98" s="22">
        <v>380</v>
      </c>
      <c r="M98" s="22">
        <f t="shared" si="12"/>
        <v>639.20000000000005</v>
      </c>
      <c r="N98" s="22">
        <v>799</v>
      </c>
      <c r="O98" s="275">
        <v>65</v>
      </c>
      <c r="P98" s="9"/>
      <c r="Q98" s="9"/>
      <c r="R98" s="268" t="s">
        <v>3923</v>
      </c>
      <c r="S98" s="94">
        <v>3</v>
      </c>
      <c r="T98" s="94">
        <v>0.22500000000000001</v>
      </c>
      <c r="U98" s="94">
        <f t="shared" si="11"/>
        <v>3.2250000000000001</v>
      </c>
      <c r="V98" s="109">
        <v>200</v>
      </c>
      <c r="W98" s="109">
        <v>200</v>
      </c>
      <c r="X98" s="1">
        <v>200</v>
      </c>
      <c r="Y98" s="6">
        <v>2</v>
      </c>
      <c r="Z98" s="37" t="s">
        <v>4183</v>
      </c>
      <c r="AA98" s="126">
        <v>0.8</v>
      </c>
      <c r="AB98" s="120">
        <f t="shared" si="13"/>
        <v>7.25</v>
      </c>
      <c r="AC98" s="7">
        <v>410</v>
      </c>
      <c r="AD98" s="7">
        <v>220</v>
      </c>
      <c r="AE98" s="158">
        <v>620</v>
      </c>
      <c r="AF98" s="7"/>
      <c r="AG98" s="7"/>
      <c r="AH98" s="7"/>
      <c r="AI98" s="7"/>
      <c r="AJ98" s="7"/>
      <c r="AK98" s="7"/>
      <c r="AL98" s="1"/>
      <c r="AM98" s="1"/>
      <c r="AN98" s="1"/>
      <c r="AO98" s="1"/>
      <c r="AP98" s="1"/>
      <c r="AQ98" s="1"/>
      <c r="AR98" s="1"/>
      <c r="AS98" s="1"/>
      <c r="AT98" s="1"/>
      <c r="AU98" s="242" t="s">
        <v>2768</v>
      </c>
      <c r="AV98" s="243" t="s">
        <v>2665</v>
      </c>
      <c r="AW98" s="132" t="s">
        <v>21</v>
      </c>
      <c r="AX98" s="132" t="s">
        <v>22</v>
      </c>
      <c r="AY98" s="132" t="s">
        <v>4275</v>
      </c>
      <c r="AZ98" s="278" t="s">
        <v>4260</v>
      </c>
      <c r="BA98" t="s">
        <v>4266</v>
      </c>
    </row>
    <row r="99" spans="1:53" ht="15.75">
      <c r="A99" s="1" t="s">
        <v>136</v>
      </c>
      <c r="B99" s="1" t="s">
        <v>144</v>
      </c>
      <c r="C99" s="1" t="s">
        <v>145</v>
      </c>
      <c r="D99" s="1"/>
      <c r="E99" s="1" t="s">
        <v>18</v>
      </c>
      <c r="F99" s="3">
        <v>2309903191</v>
      </c>
      <c r="G99" s="35" t="s">
        <v>1796</v>
      </c>
      <c r="H99" s="1" t="s">
        <v>1798</v>
      </c>
      <c r="I99" s="6" t="s">
        <v>20</v>
      </c>
      <c r="J99" s="1" t="s">
        <v>45</v>
      </c>
      <c r="K99" s="1" t="s">
        <v>1791</v>
      </c>
      <c r="L99" s="22">
        <v>243</v>
      </c>
      <c r="M99" s="22">
        <f t="shared" si="12"/>
        <v>408.8</v>
      </c>
      <c r="N99" s="22">
        <v>511</v>
      </c>
      <c r="O99" s="275">
        <v>40.5</v>
      </c>
      <c r="P99" s="268">
        <v>5032410012910</v>
      </c>
      <c r="Q99" s="9"/>
      <c r="R99" s="9">
        <v>5032410136098</v>
      </c>
      <c r="S99" s="94">
        <v>1.5</v>
      </c>
      <c r="T99" s="94">
        <v>0.16</v>
      </c>
      <c r="U99" s="94">
        <f t="shared" si="11"/>
        <v>1.66</v>
      </c>
      <c r="V99" s="109">
        <v>200</v>
      </c>
      <c r="W99" s="109">
        <v>145</v>
      </c>
      <c r="X99" s="1">
        <v>200</v>
      </c>
      <c r="Y99" s="6">
        <v>6</v>
      </c>
      <c r="Z99" s="9">
        <v>65032410136090</v>
      </c>
      <c r="AA99" s="126">
        <v>0.6</v>
      </c>
      <c r="AB99" s="120">
        <f t="shared" si="13"/>
        <v>10.559999999999999</v>
      </c>
      <c r="AC99" s="7">
        <v>410</v>
      </c>
      <c r="AD99" s="7">
        <v>170</v>
      </c>
      <c r="AE99" s="158">
        <v>610</v>
      </c>
      <c r="AF99" s="7"/>
      <c r="AG99" s="7"/>
      <c r="AH99" s="7"/>
      <c r="AI99" s="7"/>
      <c r="AJ99" s="7"/>
      <c r="AK99" s="7"/>
      <c r="AL99" s="1"/>
      <c r="AM99" s="1"/>
      <c r="AN99" s="1"/>
      <c r="AO99" s="1"/>
      <c r="AP99" s="1"/>
      <c r="AQ99" s="1"/>
      <c r="AR99" s="1"/>
      <c r="AS99" s="1"/>
      <c r="AT99" s="1"/>
      <c r="AU99" s="242" t="s">
        <v>2769</v>
      </c>
      <c r="AV99" s="243" t="s">
        <v>2666</v>
      </c>
      <c r="AW99" s="132" t="s">
        <v>21</v>
      </c>
      <c r="AX99" s="132" t="s">
        <v>22</v>
      </c>
      <c r="AY99" s="132" t="s">
        <v>4275</v>
      </c>
      <c r="AZ99" s="278" t="s">
        <v>4260</v>
      </c>
      <c r="BA99" t="s">
        <v>4266</v>
      </c>
    </row>
    <row r="100" spans="1:53" ht="15.75">
      <c r="A100" s="1" t="s">
        <v>136</v>
      </c>
      <c r="B100" s="1" t="s">
        <v>146</v>
      </c>
      <c r="C100" s="1" t="s">
        <v>145</v>
      </c>
      <c r="D100" s="1"/>
      <c r="E100" s="1" t="s">
        <v>18</v>
      </c>
      <c r="F100" s="3">
        <v>2309903191</v>
      </c>
      <c r="G100" s="35">
        <v>23099031</v>
      </c>
      <c r="H100" s="1" t="s">
        <v>1798</v>
      </c>
      <c r="I100" s="6" t="s">
        <v>20</v>
      </c>
      <c r="J100" s="1" t="s">
        <v>47</v>
      </c>
      <c r="K100" s="1" t="s">
        <v>1791</v>
      </c>
      <c r="L100" s="22">
        <v>399</v>
      </c>
      <c r="M100" s="22">
        <f t="shared" si="12"/>
        <v>671.2</v>
      </c>
      <c r="N100" s="22">
        <v>839</v>
      </c>
      <c r="O100" s="275">
        <v>67</v>
      </c>
      <c r="P100" s="268">
        <v>5032410012927</v>
      </c>
      <c r="Q100" s="9"/>
      <c r="R100" s="9">
        <v>5032410136104</v>
      </c>
      <c r="S100" s="94">
        <v>3</v>
      </c>
      <c r="T100" s="94">
        <v>0.22500000000000001</v>
      </c>
      <c r="U100" s="94">
        <f t="shared" si="11"/>
        <v>3.2250000000000001</v>
      </c>
      <c r="V100" s="109">
        <v>200</v>
      </c>
      <c r="W100" s="109">
        <v>200</v>
      </c>
      <c r="X100" s="1">
        <v>200</v>
      </c>
      <c r="Y100" s="6">
        <v>2</v>
      </c>
      <c r="Z100" s="9">
        <v>65032410136106</v>
      </c>
      <c r="AA100" s="126">
        <v>0.8</v>
      </c>
      <c r="AB100" s="120">
        <f t="shared" si="13"/>
        <v>7.25</v>
      </c>
      <c r="AC100" s="7">
        <v>410</v>
      </c>
      <c r="AD100" s="7">
        <v>220</v>
      </c>
      <c r="AE100" s="158">
        <v>620</v>
      </c>
      <c r="AF100" s="7"/>
      <c r="AG100" s="7"/>
      <c r="AH100" s="7"/>
      <c r="AI100" s="7"/>
      <c r="AJ100" s="7"/>
      <c r="AK100" s="7"/>
      <c r="AL100" s="1"/>
      <c r="AM100" s="1"/>
      <c r="AN100" s="1"/>
      <c r="AO100" s="1"/>
      <c r="AP100" s="1"/>
      <c r="AQ100" s="1"/>
      <c r="AR100" s="1"/>
      <c r="AS100" s="1"/>
      <c r="AT100" s="1"/>
      <c r="AU100" s="242" t="s">
        <v>2769</v>
      </c>
      <c r="AV100" s="243" t="s">
        <v>2666</v>
      </c>
      <c r="AW100" s="132" t="s">
        <v>21</v>
      </c>
      <c r="AX100" s="132" t="s">
        <v>22</v>
      </c>
      <c r="AY100" s="132" t="s">
        <v>4275</v>
      </c>
      <c r="AZ100" s="278" t="s">
        <v>4260</v>
      </c>
      <c r="BA100" t="s">
        <v>4266</v>
      </c>
    </row>
    <row r="101" spans="1:53" ht="15.75">
      <c r="A101" s="1" t="s">
        <v>136</v>
      </c>
      <c r="B101" s="1" t="s">
        <v>1750</v>
      </c>
      <c r="C101" s="1" t="s">
        <v>145</v>
      </c>
      <c r="D101" s="1"/>
      <c r="E101" s="1" t="s">
        <v>18</v>
      </c>
      <c r="F101" s="3">
        <v>2309903191</v>
      </c>
      <c r="G101" s="35">
        <v>23099031</v>
      </c>
      <c r="H101" s="1" t="s">
        <v>1798</v>
      </c>
      <c r="I101" s="6" t="s">
        <v>20</v>
      </c>
      <c r="J101" s="1" t="s">
        <v>238</v>
      </c>
      <c r="K101" s="1" t="s">
        <v>1791</v>
      </c>
      <c r="L101" s="22">
        <v>935</v>
      </c>
      <c r="M101" s="22">
        <f t="shared" si="12"/>
        <v>1571.2</v>
      </c>
      <c r="N101" s="22">
        <v>1964</v>
      </c>
      <c r="O101" s="275">
        <v>157</v>
      </c>
      <c r="P101" s="9"/>
      <c r="Q101" s="9"/>
      <c r="R101" s="268">
        <v>5032410136111</v>
      </c>
      <c r="S101" s="94">
        <v>8</v>
      </c>
      <c r="T101" s="94">
        <v>0.8</v>
      </c>
      <c r="U101" s="94">
        <f t="shared" si="11"/>
        <v>8.8000000000000007</v>
      </c>
      <c r="V101" s="109">
        <v>330</v>
      </c>
      <c r="W101" s="109">
        <v>280</v>
      </c>
      <c r="X101" s="1">
        <v>330</v>
      </c>
      <c r="Y101" s="6" t="s">
        <v>50</v>
      </c>
      <c r="Z101" s="37" t="s">
        <v>4184</v>
      </c>
      <c r="AA101" s="126"/>
      <c r="AB101" s="120"/>
      <c r="AC101" s="7"/>
      <c r="AD101" s="7"/>
      <c r="AE101" s="158"/>
      <c r="AF101" s="7"/>
      <c r="AG101" s="7"/>
      <c r="AH101" s="7"/>
      <c r="AI101" s="7"/>
      <c r="AJ101" s="7"/>
      <c r="AK101" s="7"/>
      <c r="AL101" s="1"/>
      <c r="AM101" s="1"/>
      <c r="AN101" s="1"/>
      <c r="AO101" s="1"/>
      <c r="AP101" s="1"/>
      <c r="AQ101" s="1"/>
      <c r="AR101" s="1"/>
      <c r="AS101" s="1"/>
      <c r="AT101" s="1"/>
      <c r="AU101" s="242" t="s">
        <v>2769</v>
      </c>
      <c r="AV101" s="243" t="s">
        <v>2666</v>
      </c>
      <c r="AW101" s="132" t="s">
        <v>21</v>
      </c>
      <c r="AX101" s="132" t="s">
        <v>22</v>
      </c>
      <c r="AY101" s="132" t="s">
        <v>4275</v>
      </c>
      <c r="AZ101" s="278" t="s">
        <v>4260</v>
      </c>
      <c r="BA101" t="s">
        <v>4266</v>
      </c>
    </row>
    <row r="102" spans="1:53" s="12" customFormat="1" ht="15.75">
      <c r="A102" s="1" t="s">
        <v>136</v>
      </c>
      <c r="B102" s="1" t="s">
        <v>148</v>
      </c>
      <c r="C102" s="1" t="s">
        <v>149</v>
      </c>
      <c r="D102" s="1"/>
      <c r="E102" s="1" t="s">
        <v>30</v>
      </c>
      <c r="F102" s="3">
        <v>3307900000</v>
      </c>
      <c r="G102" s="35">
        <v>33079000</v>
      </c>
      <c r="H102" s="1" t="s">
        <v>1804</v>
      </c>
      <c r="I102" s="6" t="s">
        <v>20</v>
      </c>
      <c r="J102" s="1" t="s">
        <v>150</v>
      </c>
      <c r="K102" s="1" t="s">
        <v>1791</v>
      </c>
      <c r="L102" s="22">
        <v>250</v>
      </c>
      <c r="M102" s="22">
        <f t="shared" si="12"/>
        <v>420</v>
      </c>
      <c r="N102" s="22">
        <v>525</v>
      </c>
      <c r="O102" s="275">
        <v>47.5</v>
      </c>
      <c r="P102" s="215"/>
      <c r="Q102" s="268">
        <v>5032410132892</v>
      </c>
      <c r="R102" s="215"/>
      <c r="S102" s="94">
        <v>0.25</v>
      </c>
      <c r="T102" s="94">
        <v>6.5000000000000002E-2</v>
      </c>
      <c r="U102" s="94">
        <f t="shared" si="11"/>
        <v>0.315</v>
      </c>
      <c r="V102" s="109">
        <v>50</v>
      </c>
      <c r="W102" s="109">
        <v>151</v>
      </c>
      <c r="X102" s="1">
        <v>76</v>
      </c>
      <c r="Y102" s="6">
        <v>6</v>
      </c>
      <c r="Z102" s="9">
        <v>65032410132894</v>
      </c>
      <c r="AA102" s="126">
        <v>0.15</v>
      </c>
      <c r="AB102" s="120">
        <f>U102*Y102+AA102</f>
        <v>2.04</v>
      </c>
      <c r="AC102" s="7">
        <v>140</v>
      </c>
      <c r="AD102" s="7">
        <v>270</v>
      </c>
      <c r="AE102" s="158">
        <v>210</v>
      </c>
      <c r="AF102" s="7"/>
      <c r="AG102" s="7"/>
      <c r="AH102" s="7"/>
      <c r="AI102" s="7"/>
      <c r="AJ102" s="7"/>
      <c r="AK102" s="7"/>
      <c r="AL102" s="1"/>
      <c r="AM102" s="1"/>
      <c r="AN102" s="1"/>
      <c r="AO102" s="1"/>
      <c r="AP102" s="1"/>
      <c r="AQ102" s="1"/>
      <c r="AR102" s="1"/>
      <c r="AS102" s="1"/>
      <c r="AT102" s="1"/>
      <c r="AU102" s="242" t="s">
        <v>2667</v>
      </c>
      <c r="AV102" s="243" t="s">
        <v>2668</v>
      </c>
      <c r="AW102" s="132" t="s">
        <v>21</v>
      </c>
      <c r="AX102" s="132" t="s">
        <v>22</v>
      </c>
      <c r="AY102" s="132" t="s">
        <v>4275</v>
      </c>
      <c r="AZ102" s="278" t="s">
        <v>4260</v>
      </c>
      <c r="BA102" t="s">
        <v>4266</v>
      </c>
    </row>
    <row r="103" spans="1:53" s="12" customFormat="1" ht="15.75">
      <c r="A103" s="1" t="s">
        <v>136</v>
      </c>
      <c r="B103" s="1" t="s">
        <v>151</v>
      </c>
      <c r="C103" s="1" t="s">
        <v>152</v>
      </c>
      <c r="D103" s="1"/>
      <c r="E103" s="1" t="s">
        <v>30</v>
      </c>
      <c r="F103" s="3">
        <v>3307900000</v>
      </c>
      <c r="G103" s="35">
        <v>33079000</v>
      </c>
      <c r="H103" s="1" t="s">
        <v>1804</v>
      </c>
      <c r="I103" s="6" t="s">
        <v>20</v>
      </c>
      <c r="J103" s="1" t="s">
        <v>64</v>
      </c>
      <c r="K103" s="1" t="s">
        <v>1791</v>
      </c>
      <c r="L103" s="22">
        <v>65</v>
      </c>
      <c r="M103" s="22">
        <f t="shared" si="12"/>
        <v>111.2</v>
      </c>
      <c r="N103" s="22">
        <v>139</v>
      </c>
      <c r="O103" s="275">
        <v>12</v>
      </c>
      <c r="P103" s="268">
        <v>5032410113617</v>
      </c>
      <c r="Q103" s="215"/>
      <c r="R103" s="215"/>
      <c r="S103" s="94">
        <v>0.5</v>
      </c>
      <c r="T103" s="94">
        <v>0.06</v>
      </c>
      <c r="U103" s="94">
        <f t="shared" si="11"/>
        <v>0.56000000000000005</v>
      </c>
      <c r="V103" s="109">
        <v>75</v>
      </c>
      <c r="W103" s="109">
        <v>155</v>
      </c>
      <c r="X103" s="1">
        <v>75</v>
      </c>
      <c r="Y103" s="6">
        <v>6</v>
      </c>
      <c r="Z103" s="9">
        <v>6503241013619</v>
      </c>
      <c r="AA103" s="126">
        <v>0.15</v>
      </c>
      <c r="AB103" s="120">
        <f>U103*Y103+AA103</f>
        <v>3.5100000000000002</v>
      </c>
      <c r="AC103" s="7">
        <v>200</v>
      </c>
      <c r="AD103" s="7">
        <v>270</v>
      </c>
      <c r="AE103" s="158">
        <v>300</v>
      </c>
      <c r="AF103" s="7"/>
      <c r="AG103" s="7"/>
      <c r="AH103" s="7"/>
      <c r="AI103" s="7"/>
      <c r="AJ103" s="7"/>
      <c r="AK103" s="7"/>
      <c r="AL103" s="1"/>
      <c r="AM103" s="1"/>
      <c r="AN103" s="1"/>
      <c r="AO103" s="1"/>
      <c r="AP103" s="1"/>
      <c r="AQ103" s="1"/>
      <c r="AR103" s="1"/>
      <c r="AS103" s="1"/>
      <c r="AT103" s="1"/>
      <c r="AU103" s="242" t="s">
        <v>2669</v>
      </c>
      <c r="AV103" s="243" t="s">
        <v>2670</v>
      </c>
      <c r="AW103" s="132" t="s">
        <v>22</v>
      </c>
      <c r="AX103" s="132" t="s">
        <v>22</v>
      </c>
      <c r="AY103" s="132" t="s">
        <v>4275</v>
      </c>
      <c r="AZ103" s="278" t="s">
        <v>4260</v>
      </c>
      <c r="BA103" t="s">
        <v>4266</v>
      </c>
    </row>
    <row r="104" spans="1:53" s="12" customFormat="1" ht="15.75">
      <c r="A104" s="1" t="s">
        <v>136</v>
      </c>
      <c r="B104" s="1" t="s">
        <v>1742</v>
      </c>
      <c r="C104" s="1" t="s">
        <v>1745</v>
      </c>
      <c r="D104" s="1"/>
      <c r="E104" s="1" t="s">
        <v>255</v>
      </c>
      <c r="F104" s="3">
        <v>3307900000</v>
      </c>
      <c r="G104" s="35">
        <v>33079000</v>
      </c>
      <c r="H104" s="1" t="s">
        <v>1804</v>
      </c>
      <c r="I104" s="6" t="s">
        <v>20</v>
      </c>
      <c r="J104" s="3" t="s">
        <v>64</v>
      </c>
      <c r="K104" s="1" t="s">
        <v>1791</v>
      </c>
      <c r="L104" s="22">
        <v>166</v>
      </c>
      <c r="M104" s="22">
        <f t="shared" si="12"/>
        <v>279.2</v>
      </c>
      <c r="N104" s="22">
        <v>349</v>
      </c>
      <c r="O104" s="275">
        <v>30</v>
      </c>
      <c r="P104" s="215"/>
      <c r="Q104" s="268">
        <v>5032410132373</v>
      </c>
      <c r="R104" s="215"/>
      <c r="S104" s="94">
        <v>0.5</v>
      </c>
      <c r="T104" s="94">
        <v>6.5000000000000002E-2</v>
      </c>
      <c r="U104" s="94">
        <f t="shared" si="11"/>
        <v>0.56499999999999995</v>
      </c>
      <c r="V104" s="109">
        <v>80</v>
      </c>
      <c r="W104" s="109">
        <v>190</v>
      </c>
      <c r="X104" s="1">
        <v>80</v>
      </c>
      <c r="Y104" s="6">
        <v>6</v>
      </c>
      <c r="Z104" s="9">
        <v>65032410132375</v>
      </c>
      <c r="AA104" s="126">
        <v>0.2</v>
      </c>
      <c r="AB104" s="120">
        <f>U104*Y104+AA104</f>
        <v>3.59</v>
      </c>
      <c r="AC104" s="7">
        <v>300</v>
      </c>
      <c r="AD104" s="7">
        <v>160</v>
      </c>
      <c r="AE104" s="158">
        <v>300</v>
      </c>
      <c r="AF104" s="7"/>
      <c r="AG104" s="7"/>
      <c r="AH104" s="7"/>
      <c r="AI104" s="7"/>
      <c r="AJ104" s="7"/>
      <c r="AK104" s="7"/>
      <c r="AL104" s="1"/>
      <c r="AM104" s="1"/>
      <c r="AN104" s="1"/>
      <c r="AO104" s="1"/>
      <c r="AP104" s="1"/>
      <c r="AQ104" s="1"/>
      <c r="AR104" s="1"/>
      <c r="AS104" s="1"/>
      <c r="AT104" s="1"/>
      <c r="AU104" s="242" t="s">
        <v>2671</v>
      </c>
      <c r="AV104" s="243" t="s">
        <v>2672</v>
      </c>
      <c r="AW104" s="132" t="s">
        <v>22</v>
      </c>
      <c r="AX104" s="132" t="s">
        <v>22</v>
      </c>
      <c r="AY104" s="132" t="s">
        <v>4275</v>
      </c>
      <c r="AZ104" s="278" t="s">
        <v>4260</v>
      </c>
      <c r="BA104" t="s">
        <v>4266</v>
      </c>
    </row>
    <row r="105" spans="1:53" s="12" customFormat="1" ht="15.75">
      <c r="A105" s="1" t="s">
        <v>136</v>
      </c>
      <c r="B105" s="1" t="s">
        <v>1743</v>
      </c>
      <c r="C105" s="1" t="s">
        <v>1746</v>
      </c>
      <c r="D105" s="1"/>
      <c r="E105" s="1" t="s">
        <v>147</v>
      </c>
      <c r="F105" s="3">
        <v>3307900000</v>
      </c>
      <c r="G105" s="35">
        <v>33079000</v>
      </c>
      <c r="H105" s="1" t="s">
        <v>1804</v>
      </c>
      <c r="I105" s="6" t="s">
        <v>20</v>
      </c>
      <c r="J105" s="3" t="s">
        <v>32</v>
      </c>
      <c r="K105" s="1" t="s">
        <v>1791</v>
      </c>
      <c r="L105" s="22">
        <v>185</v>
      </c>
      <c r="M105" s="22">
        <f t="shared" si="12"/>
        <v>311.20000000000005</v>
      </c>
      <c r="N105" s="22">
        <v>389</v>
      </c>
      <c r="O105" s="275">
        <v>33.5</v>
      </c>
      <c r="P105" s="215"/>
      <c r="Q105" s="268">
        <v>5032410132885</v>
      </c>
      <c r="R105" s="215"/>
      <c r="S105" s="94">
        <v>0.9</v>
      </c>
      <c r="T105" s="94">
        <v>0.09</v>
      </c>
      <c r="U105" s="94">
        <f t="shared" si="11"/>
        <v>0.99</v>
      </c>
      <c r="V105" s="109">
        <v>135</v>
      </c>
      <c r="W105" s="109">
        <v>130</v>
      </c>
      <c r="X105" s="1">
        <v>135</v>
      </c>
      <c r="Y105" s="6">
        <v>4</v>
      </c>
      <c r="Z105" s="9">
        <v>65032410132887</v>
      </c>
      <c r="AA105" s="126">
        <v>0.4</v>
      </c>
      <c r="AB105" s="120">
        <f>U105*Y105+AA105</f>
        <v>4.3600000000000003</v>
      </c>
      <c r="AC105" s="7">
        <v>200</v>
      </c>
      <c r="AD105" s="7">
        <v>270</v>
      </c>
      <c r="AE105" s="158">
        <v>270</v>
      </c>
      <c r="AF105" s="7"/>
      <c r="AG105" s="7"/>
      <c r="AH105" s="7"/>
      <c r="AI105" s="7"/>
      <c r="AJ105" s="7"/>
      <c r="AK105" s="7"/>
      <c r="AL105" s="1"/>
      <c r="AM105" s="1"/>
      <c r="AN105" s="1"/>
      <c r="AO105" s="1"/>
      <c r="AP105" s="1"/>
      <c r="AQ105" s="1"/>
      <c r="AR105" s="1"/>
      <c r="AS105" s="1"/>
      <c r="AT105" s="1"/>
      <c r="AU105" s="242" t="s">
        <v>2673</v>
      </c>
      <c r="AV105" s="243" t="s">
        <v>2674</v>
      </c>
      <c r="AW105" s="132" t="s">
        <v>22</v>
      </c>
      <c r="AX105" s="132" t="s">
        <v>22</v>
      </c>
      <c r="AY105" s="132" t="s">
        <v>4275</v>
      </c>
      <c r="AZ105" s="278" t="s">
        <v>4260</v>
      </c>
      <c r="BA105" t="s">
        <v>4266</v>
      </c>
    </row>
    <row r="106" spans="1:53" s="12" customFormat="1" ht="15.75">
      <c r="A106" s="1" t="s">
        <v>136</v>
      </c>
      <c r="B106" s="1" t="s">
        <v>1744</v>
      </c>
      <c r="C106" s="1" t="s">
        <v>1746</v>
      </c>
      <c r="D106" s="1"/>
      <c r="E106" s="1" t="s">
        <v>147</v>
      </c>
      <c r="F106" s="3">
        <v>3307900000</v>
      </c>
      <c r="G106" s="35">
        <v>33079000</v>
      </c>
      <c r="H106" s="1" t="s">
        <v>1804</v>
      </c>
      <c r="I106" s="6" t="s">
        <v>20</v>
      </c>
      <c r="J106" s="3" t="s">
        <v>202</v>
      </c>
      <c r="K106" s="1" t="s">
        <v>1791</v>
      </c>
      <c r="L106" s="22">
        <v>389</v>
      </c>
      <c r="M106" s="22">
        <f t="shared" si="12"/>
        <v>655.20000000000005</v>
      </c>
      <c r="N106" s="22">
        <v>819</v>
      </c>
      <c r="O106" s="275">
        <v>70.5</v>
      </c>
      <c r="P106" s="215"/>
      <c r="Q106" s="268">
        <v>5032410134278</v>
      </c>
      <c r="R106" s="215"/>
      <c r="S106" s="94">
        <v>2.5</v>
      </c>
      <c r="T106" s="94">
        <v>0.3</v>
      </c>
      <c r="U106" s="94">
        <f t="shared" si="11"/>
        <v>2.8</v>
      </c>
      <c r="V106" s="109">
        <v>210</v>
      </c>
      <c r="W106" s="109">
        <v>140</v>
      </c>
      <c r="X106" s="1">
        <v>210</v>
      </c>
      <c r="Y106" s="6">
        <v>6</v>
      </c>
      <c r="Z106" s="9">
        <v>65032410134270</v>
      </c>
      <c r="AA106" s="126">
        <v>0.6</v>
      </c>
      <c r="AB106" s="120">
        <f>U106*Y106+AA106</f>
        <v>17.399999999999999</v>
      </c>
      <c r="AC106" s="7">
        <v>410</v>
      </c>
      <c r="AD106" s="7">
        <v>170</v>
      </c>
      <c r="AE106" s="158">
        <v>610</v>
      </c>
      <c r="AF106" s="7"/>
      <c r="AG106" s="7"/>
      <c r="AH106" s="7"/>
      <c r="AI106" s="7"/>
      <c r="AJ106" s="7"/>
      <c r="AK106" s="7"/>
      <c r="AL106" s="1"/>
      <c r="AM106" s="1"/>
      <c r="AN106" s="1"/>
      <c r="AO106" s="1"/>
      <c r="AP106" s="1"/>
      <c r="AQ106" s="1"/>
      <c r="AR106" s="1"/>
      <c r="AS106" s="1"/>
      <c r="AT106" s="1"/>
      <c r="AU106" s="242" t="s">
        <v>2673</v>
      </c>
      <c r="AV106" s="243" t="s">
        <v>2674</v>
      </c>
      <c r="AW106" s="132" t="s">
        <v>22</v>
      </c>
      <c r="AX106" s="132" t="s">
        <v>22</v>
      </c>
      <c r="AY106" s="132" t="s">
        <v>4275</v>
      </c>
      <c r="AZ106" s="278" t="s">
        <v>4260</v>
      </c>
      <c r="BA106" t="s">
        <v>4266</v>
      </c>
    </row>
    <row r="107" spans="1:53" ht="18.75">
      <c r="A107" s="1"/>
      <c r="B107" s="5" t="s">
        <v>153</v>
      </c>
      <c r="C107" s="1"/>
      <c r="D107" s="1"/>
      <c r="E107" s="1"/>
      <c r="F107" s="1"/>
      <c r="G107" s="6"/>
      <c r="H107" s="1"/>
      <c r="I107" s="6"/>
      <c r="J107" s="1"/>
      <c r="K107" s="1"/>
      <c r="L107" s="22"/>
      <c r="M107" s="22"/>
      <c r="N107" s="22"/>
      <c r="O107" s="275"/>
      <c r="P107" s="1"/>
      <c r="Q107" s="1"/>
      <c r="R107" s="1"/>
      <c r="S107" s="94"/>
      <c r="T107" s="94"/>
      <c r="U107" s="94"/>
      <c r="V107" s="109"/>
      <c r="W107" s="109"/>
      <c r="X107" s="1"/>
      <c r="Y107" s="6"/>
      <c r="Z107" s="1"/>
      <c r="AA107" s="126"/>
      <c r="AB107" s="120"/>
      <c r="AC107" s="7"/>
      <c r="AD107" s="7"/>
      <c r="AE107" s="158"/>
      <c r="AF107" s="7"/>
      <c r="AG107" s="7"/>
      <c r="AH107" s="7"/>
      <c r="AI107" s="7"/>
      <c r="AJ107" s="7"/>
      <c r="AK107" s="7"/>
      <c r="AL107" s="1"/>
      <c r="AM107" s="1"/>
      <c r="AN107" s="1"/>
      <c r="AO107" s="1"/>
      <c r="AP107" s="1"/>
      <c r="AQ107" s="1"/>
      <c r="AR107" s="1"/>
      <c r="AS107" s="1"/>
      <c r="AT107" s="1"/>
      <c r="AU107" s="242"/>
      <c r="AV107" s="242"/>
      <c r="AW107" s="132"/>
      <c r="AX107" s="132"/>
      <c r="AY107" s="132"/>
      <c r="AZ107" s="278"/>
    </row>
    <row r="108" spans="1:53" s="12" customFormat="1" ht="15.75">
      <c r="A108" s="1" t="s">
        <v>153</v>
      </c>
      <c r="B108" s="1" t="s">
        <v>154</v>
      </c>
      <c r="C108" s="1" t="s">
        <v>155</v>
      </c>
      <c r="D108" s="1"/>
      <c r="E108" s="1" t="s">
        <v>156</v>
      </c>
      <c r="F108" s="3">
        <v>3307900000</v>
      </c>
      <c r="G108" s="35">
        <v>33079000</v>
      </c>
      <c r="H108" s="1" t="s">
        <v>1804</v>
      </c>
      <c r="I108" s="6" t="s">
        <v>20</v>
      </c>
      <c r="J108" s="1" t="s">
        <v>43</v>
      </c>
      <c r="K108" s="1" t="s">
        <v>1791</v>
      </c>
      <c r="L108" s="22">
        <v>209</v>
      </c>
      <c r="M108" s="22">
        <f t="shared" si="12"/>
        <v>351.20000000000005</v>
      </c>
      <c r="N108" s="22">
        <v>439</v>
      </c>
      <c r="O108" s="275">
        <v>37.5</v>
      </c>
      <c r="P108" s="268">
        <v>5032410121025</v>
      </c>
      <c r="Q108" s="215"/>
      <c r="R108" s="215"/>
      <c r="S108" s="94">
        <v>0.75</v>
      </c>
      <c r="T108" s="94">
        <v>0.12</v>
      </c>
      <c r="U108" s="94">
        <f t="shared" si="11"/>
        <v>0.87</v>
      </c>
      <c r="V108" s="109">
        <v>100</v>
      </c>
      <c r="W108" s="109">
        <v>125</v>
      </c>
      <c r="X108" s="1">
        <v>100</v>
      </c>
      <c r="Y108" s="6">
        <v>12</v>
      </c>
      <c r="Z108" s="9">
        <v>65032410121027</v>
      </c>
      <c r="AA108" s="126">
        <v>0.4</v>
      </c>
      <c r="AB108" s="120">
        <f t="shared" ref="AB108:AB113" si="14">U108*Y108+AA108</f>
        <v>10.84</v>
      </c>
      <c r="AC108" s="7">
        <v>280</v>
      </c>
      <c r="AD108" s="7">
        <v>190</v>
      </c>
      <c r="AE108" s="158">
        <v>390</v>
      </c>
      <c r="AF108" s="7"/>
      <c r="AG108" s="7"/>
      <c r="AH108" s="7"/>
      <c r="AI108" s="7"/>
      <c r="AJ108" s="7"/>
      <c r="AK108" s="7"/>
      <c r="AL108" s="1"/>
      <c r="AM108" s="1"/>
      <c r="AN108" s="1"/>
      <c r="AO108" s="1"/>
      <c r="AP108" s="1"/>
      <c r="AQ108" s="1"/>
      <c r="AR108" s="1"/>
      <c r="AS108" s="1"/>
      <c r="AT108" s="1"/>
      <c r="AU108" s="242" t="s">
        <v>2675</v>
      </c>
      <c r="AV108" s="243" t="s">
        <v>2676</v>
      </c>
      <c r="AW108" s="132" t="s">
        <v>21</v>
      </c>
      <c r="AX108" s="132" t="s">
        <v>22</v>
      </c>
      <c r="AY108" s="132" t="s">
        <v>4275</v>
      </c>
      <c r="AZ108" s="278" t="s">
        <v>4260</v>
      </c>
      <c r="BA108" t="s">
        <v>4266</v>
      </c>
    </row>
    <row r="109" spans="1:53" s="12" customFormat="1" ht="15.75">
      <c r="A109" s="1" t="s">
        <v>153</v>
      </c>
      <c r="B109" s="1" t="s">
        <v>157</v>
      </c>
      <c r="C109" s="1" t="s">
        <v>158</v>
      </c>
      <c r="D109" s="1"/>
      <c r="E109" s="1" t="s">
        <v>33</v>
      </c>
      <c r="F109" s="3">
        <v>3307900000</v>
      </c>
      <c r="G109" s="35">
        <v>33079000</v>
      </c>
      <c r="H109" s="1" t="s">
        <v>1804</v>
      </c>
      <c r="I109" s="6" t="s">
        <v>20</v>
      </c>
      <c r="J109" s="1" t="s">
        <v>31</v>
      </c>
      <c r="K109" s="1" t="s">
        <v>1791</v>
      </c>
      <c r="L109" s="22">
        <v>225</v>
      </c>
      <c r="M109" s="22">
        <f t="shared" si="12"/>
        <v>378.40000000000003</v>
      </c>
      <c r="N109" s="22">
        <v>473</v>
      </c>
      <c r="O109" s="275">
        <v>40.5</v>
      </c>
      <c r="P109" s="268">
        <v>5032410120813</v>
      </c>
      <c r="Q109" s="215"/>
      <c r="R109" s="215"/>
      <c r="S109" s="94">
        <v>1</v>
      </c>
      <c r="T109" s="94">
        <v>0.22500000000000001</v>
      </c>
      <c r="U109" s="94">
        <f t="shared" si="11"/>
        <v>1.2250000000000001</v>
      </c>
      <c r="V109" s="109">
        <v>95</v>
      </c>
      <c r="W109" s="109">
        <v>240</v>
      </c>
      <c r="X109" s="1">
        <v>140</v>
      </c>
      <c r="Y109" s="6">
        <v>6</v>
      </c>
      <c r="Z109" s="9">
        <v>65032410132467</v>
      </c>
      <c r="AA109" s="126">
        <v>0.6</v>
      </c>
      <c r="AB109" s="120">
        <f t="shared" si="14"/>
        <v>7.95</v>
      </c>
      <c r="AC109" s="7">
        <v>280</v>
      </c>
      <c r="AD109" s="7">
        <v>300</v>
      </c>
      <c r="AE109" s="158">
        <v>370</v>
      </c>
      <c r="AF109" s="7"/>
      <c r="AG109" s="7"/>
      <c r="AH109" s="7"/>
      <c r="AI109" s="7"/>
      <c r="AJ109" s="7"/>
      <c r="AK109" s="7"/>
      <c r="AL109" s="1"/>
      <c r="AM109" s="1"/>
      <c r="AN109" s="1"/>
      <c r="AO109" s="1"/>
      <c r="AP109" s="1"/>
      <c r="AQ109" s="1"/>
      <c r="AR109" s="1"/>
      <c r="AS109" s="1"/>
      <c r="AT109" s="1"/>
      <c r="AU109" s="242" t="s">
        <v>2767</v>
      </c>
      <c r="AV109" s="243" t="s">
        <v>2677</v>
      </c>
      <c r="AW109" s="132" t="s">
        <v>22</v>
      </c>
      <c r="AX109" s="132" t="s">
        <v>22</v>
      </c>
      <c r="AY109" s="132" t="s">
        <v>4275</v>
      </c>
      <c r="AZ109" s="278" t="s">
        <v>4260</v>
      </c>
      <c r="BA109" t="s">
        <v>4266</v>
      </c>
    </row>
    <row r="110" spans="1:53" s="12" customFormat="1" ht="15.75">
      <c r="A110" s="1" t="s">
        <v>153</v>
      </c>
      <c r="B110" s="1" t="s">
        <v>159</v>
      </c>
      <c r="C110" s="1" t="s">
        <v>160</v>
      </c>
      <c r="D110" s="1"/>
      <c r="E110" s="1" t="s">
        <v>161</v>
      </c>
      <c r="F110" s="3">
        <v>3307900000</v>
      </c>
      <c r="G110" s="35">
        <v>33079000</v>
      </c>
      <c r="H110" s="1" t="s">
        <v>1804</v>
      </c>
      <c r="I110" s="6" t="s">
        <v>20</v>
      </c>
      <c r="J110" s="1" t="s">
        <v>162</v>
      </c>
      <c r="K110" s="1" t="s">
        <v>1791</v>
      </c>
      <c r="L110" s="22">
        <v>225</v>
      </c>
      <c r="M110" s="22">
        <f t="shared" si="12"/>
        <v>378.40000000000003</v>
      </c>
      <c r="N110" s="22">
        <v>473</v>
      </c>
      <c r="O110" s="275">
        <v>40</v>
      </c>
      <c r="P110" s="215"/>
      <c r="Q110" s="268">
        <v>5032410132441</v>
      </c>
      <c r="R110" s="215"/>
      <c r="S110" s="94">
        <v>0.75</v>
      </c>
      <c r="T110" s="94">
        <v>8.5000000000000006E-2</v>
      </c>
      <c r="U110" s="94">
        <f t="shared" si="11"/>
        <v>0.83499999999999996</v>
      </c>
      <c r="V110" s="109">
        <v>60</v>
      </c>
      <c r="W110" s="109">
        <v>250</v>
      </c>
      <c r="X110" s="1">
        <v>120</v>
      </c>
      <c r="Y110" s="6">
        <v>12</v>
      </c>
      <c r="Z110" s="9">
        <v>65032410132443</v>
      </c>
      <c r="AA110" s="126">
        <v>0.6</v>
      </c>
      <c r="AB110" s="120">
        <f t="shared" si="14"/>
        <v>10.62</v>
      </c>
      <c r="AC110" s="7">
        <v>280</v>
      </c>
      <c r="AD110" s="7">
        <v>300</v>
      </c>
      <c r="AE110" s="158">
        <v>370</v>
      </c>
      <c r="AF110" s="7"/>
      <c r="AG110" s="7"/>
      <c r="AH110" s="7"/>
      <c r="AI110" s="7"/>
      <c r="AJ110" s="7"/>
      <c r="AK110" s="7"/>
      <c r="AL110" s="1"/>
      <c r="AM110" s="1"/>
      <c r="AN110" s="1"/>
      <c r="AO110" s="1"/>
      <c r="AP110" s="1"/>
      <c r="AQ110" s="1"/>
      <c r="AR110" s="1"/>
      <c r="AS110" s="1"/>
      <c r="AT110" s="1"/>
      <c r="AU110" s="242" t="s">
        <v>2678</v>
      </c>
      <c r="AV110" s="243" t="s">
        <v>2679</v>
      </c>
      <c r="AW110" s="132" t="s">
        <v>21</v>
      </c>
      <c r="AX110" s="132" t="s">
        <v>22</v>
      </c>
      <c r="AY110" s="132" t="s">
        <v>4275</v>
      </c>
      <c r="AZ110" s="278" t="s">
        <v>4260</v>
      </c>
      <c r="BA110" t="s">
        <v>4266</v>
      </c>
    </row>
    <row r="111" spans="1:53" s="12" customFormat="1" ht="15" customHeight="1">
      <c r="A111" s="1" t="s">
        <v>153</v>
      </c>
      <c r="B111" s="1" t="s">
        <v>163</v>
      </c>
      <c r="C111" s="1" t="s">
        <v>164</v>
      </c>
      <c r="D111" s="1"/>
      <c r="E111" s="1" t="s">
        <v>18</v>
      </c>
      <c r="F111" s="3">
        <v>2309904189</v>
      </c>
      <c r="G111" s="35">
        <v>23099041</v>
      </c>
      <c r="H111" s="1" t="s">
        <v>1798</v>
      </c>
      <c r="I111" s="6" t="s">
        <v>20</v>
      </c>
      <c r="J111" s="1" t="s">
        <v>165</v>
      </c>
      <c r="K111" s="1" t="s">
        <v>1791</v>
      </c>
      <c r="L111" s="22">
        <v>375</v>
      </c>
      <c r="M111" s="22">
        <f t="shared" si="12"/>
        <v>631.20000000000005</v>
      </c>
      <c r="N111" s="22">
        <v>789</v>
      </c>
      <c r="O111" s="275">
        <v>63</v>
      </c>
      <c r="P111" s="268">
        <v>5032410018561</v>
      </c>
      <c r="Q111" s="215"/>
      <c r="R111" s="215"/>
      <c r="S111" s="94">
        <v>0.78</v>
      </c>
      <c r="T111" s="94">
        <v>0.13</v>
      </c>
      <c r="U111" s="94">
        <f t="shared" si="11"/>
        <v>0.91</v>
      </c>
      <c r="V111" s="109">
        <v>130</v>
      </c>
      <c r="W111" s="109">
        <v>165</v>
      </c>
      <c r="X111" s="1">
        <v>130</v>
      </c>
      <c r="Y111" s="6">
        <v>6</v>
      </c>
      <c r="Z111" s="9">
        <v>65032410018563</v>
      </c>
      <c r="AA111" s="126">
        <v>0.4</v>
      </c>
      <c r="AB111" s="120">
        <f t="shared" si="14"/>
        <v>5.86</v>
      </c>
      <c r="AC111" s="7">
        <v>280</v>
      </c>
      <c r="AD111" s="7">
        <v>190</v>
      </c>
      <c r="AE111" s="158">
        <v>390</v>
      </c>
      <c r="AF111" s="7"/>
      <c r="AG111" s="7"/>
      <c r="AH111" s="7"/>
      <c r="AI111" s="7"/>
      <c r="AJ111" s="7"/>
      <c r="AK111" s="7"/>
      <c r="AL111" s="1"/>
      <c r="AM111" s="1"/>
      <c r="AN111" s="1"/>
      <c r="AO111" s="1"/>
      <c r="AP111" s="1"/>
      <c r="AQ111" s="1"/>
      <c r="AR111" s="1"/>
      <c r="AS111" s="1"/>
      <c r="AT111" s="1"/>
      <c r="AU111" s="242" t="s">
        <v>2766</v>
      </c>
      <c r="AV111" s="243" t="s">
        <v>2680</v>
      </c>
      <c r="AW111" s="132" t="s">
        <v>21</v>
      </c>
      <c r="AX111" s="132" t="s">
        <v>22</v>
      </c>
      <c r="AY111" s="132" t="s">
        <v>4275</v>
      </c>
      <c r="AZ111" s="278" t="s">
        <v>4260</v>
      </c>
      <c r="BA111" t="s">
        <v>4266</v>
      </c>
    </row>
    <row r="112" spans="1:53" s="12" customFormat="1" ht="15.75">
      <c r="A112" s="1" t="s">
        <v>153</v>
      </c>
      <c r="B112" s="1" t="s">
        <v>166</v>
      </c>
      <c r="C112" s="1" t="s">
        <v>167</v>
      </c>
      <c r="D112" s="1"/>
      <c r="E112" s="1" t="s">
        <v>18</v>
      </c>
      <c r="F112" s="3">
        <v>2309903191</v>
      </c>
      <c r="G112" s="35">
        <v>23099031</v>
      </c>
      <c r="H112" s="1" t="s">
        <v>1798</v>
      </c>
      <c r="I112" s="6" t="s">
        <v>20</v>
      </c>
      <c r="J112" s="1" t="s">
        <v>168</v>
      </c>
      <c r="K112" s="1" t="s">
        <v>1791</v>
      </c>
      <c r="L112" s="22">
        <v>379</v>
      </c>
      <c r="M112" s="22">
        <f t="shared" si="12"/>
        <v>639.20000000000005</v>
      </c>
      <c r="N112" s="22">
        <v>799</v>
      </c>
      <c r="O112" s="275">
        <v>63</v>
      </c>
      <c r="P112" s="268">
        <v>5032410018844</v>
      </c>
      <c r="Q112" s="215"/>
      <c r="R112" s="215"/>
      <c r="S112" s="94">
        <v>0.69</v>
      </c>
      <c r="T112" s="94">
        <v>0.13</v>
      </c>
      <c r="U112" s="94">
        <f t="shared" si="11"/>
        <v>0.82</v>
      </c>
      <c r="V112" s="109">
        <v>130</v>
      </c>
      <c r="W112" s="109">
        <v>165</v>
      </c>
      <c r="X112" s="1">
        <v>130</v>
      </c>
      <c r="Y112" s="6">
        <v>6</v>
      </c>
      <c r="Z112" s="9">
        <v>65032410138841</v>
      </c>
      <c r="AA112" s="126">
        <v>0.4</v>
      </c>
      <c r="AB112" s="120">
        <f t="shared" si="14"/>
        <v>5.32</v>
      </c>
      <c r="AC112" s="7">
        <v>280</v>
      </c>
      <c r="AD112" s="7">
        <v>190</v>
      </c>
      <c r="AE112" s="158">
        <v>390</v>
      </c>
      <c r="AF112" s="7"/>
      <c r="AG112" s="7"/>
      <c r="AH112" s="7"/>
      <c r="AI112" s="7"/>
      <c r="AJ112" s="7"/>
      <c r="AK112" s="7"/>
      <c r="AL112" s="1"/>
      <c r="AM112" s="1"/>
      <c r="AN112" s="1"/>
      <c r="AO112" s="1"/>
      <c r="AP112" s="1"/>
      <c r="AQ112" s="1"/>
      <c r="AR112" s="1"/>
      <c r="AS112" s="1"/>
      <c r="AT112" s="1"/>
      <c r="AU112" s="242" t="s">
        <v>2765</v>
      </c>
      <c r="AV112" s="243" t="s">
        <v>2681</v>
      </c>
      <c r="AW112" s="132" t="s">
        <v>21</v>
      </c>
      <c r="AX112" s="132" t="s">
        <v>22</v>
      </c>
      <c r="AY112" s="132" t="s">
        <v>4275</v>
      </c>
      <c r="AZ112" s="278" t="s">
        <v>4260</v>
      </c>
      <c r="BA112" t="s">
        <v>4266</v>
      </c>
    </row>
    <row r="113" spans="1:53" s="12" customFormat="1" ht="15.75">
      <c r="A113" s="1" t="s">
        <v>153</v>
      </c>
      <c r="B113" s="1" t="s">
        <v>169</v>
      </c>
      <c r="C113" s="1" t="s">
        <v>170</v>
      </c>
      <c r="D113" s="1"/>
      <c r="E113" s="1" t="s">
        <v>171</v>
      </c>
      <c r="F113" s="3">
        <v>3307900000</v>
      </c>
      <c r="G113" s="35">
        <v>33079000</v>
      </c>
      <c r="H113" s="1" t="s">
        <v>1798</v>
      </c>
      <c r="I113" s="6" t="s">
        <v>20</v>
      </c>
      <c r="J113" s="1" t="s">
        <v>172</v>
      </c>
      <c r="K113" s="1" t="s">
        <v>1791</v>
      </c>
      <c r="L113" s="22">
        <v>235</v>
      </c>
      <c r="M113" s="22">
        <f t="shared" si="12"/>
        <v>351.20000000000005</v>
      </c>
      <c r="N113" s="22">
        <v>439</v>
      </c>
      <c r="O113" s="275">
        <v>42</v>
      </c>
      <c r="P113" s="268">
        <v>5032410112146</v>
      </c>
      <c r="Q113" s="215"/>
      <c r="R113" s="215"/>
      <c r="S113" s="94">
        <v>1.25</v>
      </c>
      <c r="T113" s="94">
        <v>0.13</v>
      </c>
      <c r="U113" s="94">
        <f t="shared" si="11"/>
        <v>1.38</v>
      </c>
      <c r="V113" s="109">
        <v>130</v>
      </c>
      <c r="W113" s="109">
        <v>165</v>
      </c>
      <c r="X113" s="1">
        <v>130</v>
      </c>
      <c r="Y113" s="6">
        <v>6</v>
      </c>
      <c r="Z113" s="9">
        <v>65032410112148</v>
      </c>
      <c r="AA113" s="126">
        <v>0.4</v>
      </c>
      <c r="AB113" s="120">
        <f t="shared" si="14"/>
        <v>8.68</v>
      </c>
      <c r="AC113" s="7">
        <v>280</v>
      </c>
      <c r="AD113" s="7">
        <v>190</v>
      </c>
      <c r="AE113" s="158">
        <v>390</v>
      </c>
      <c r="AF113" s="7"/>
      <c r="AG113" s="7"/>
      <c r="AH113" s="7"/>
      <c r="AI113" s="7"/>
      <c r="AJ113" s="7"/>
      <c r="AK113" s="7"/>
      <c r="AL113" s="1"/>
      <c r="AM113" s="1"/>
      <c r="AN113" s="1"/>
      <c r="AO113" s="1"/>
      <c r="AP113" s="1"/>
      <c r="AQ113" s="1"/>
      <c r="AR113" s="1"/>
      <c r="AS113" s="1"/>
      <c r="AT113" s="1"/>
      <c r="AU113" s="242" t="s">
        <v>2682</v>
      </c>
      <c r="AV113" s="243" t="s">
        <v>2683</v>
      </c>
      <c r="AW113" s="132" t="s">
        <v>21</v>
      </c>
      <c r="AX113" s="132" t="s">
        <v>22</v>
      </c>
      <c r="AY113" s="132" t="s">
        <v>4275</v>
      </c>
      <c r="AZ113" s="278" t="s">
        <v>4260</v>
      </c>
      <c r="BA113" t="s">
        <v>4266</v>
      </c>
    </row>
    <row r="114" spans="1:53" ht="18.75">
      <c r="A114" s="1"/>
      <c r="B114" s="5" t="s">
        <v>173</v>
      </c>
      <c r="C114" s="1"/>
      <c r="D114" s="1"/>
      <c r="E114" s="1"/>
      <c r="F114" s="1"/>
      <c r="G114" s="6"/>
      <c r="H114" s="1"/>
      <c r="I114" s="6"/>
      <c r="J114" s="1"/>
      <c r="K114" s="1"/>
      <c r="L114" s="22"/>
      <c r="M114" s="22"/>
      <c r="N114" s="22"/>
      <c r="O114" s="275"/>
      <c r="P114" s="3"/>
      <c r="Q114" s="3"/>
      <c r="R114" s="3"/>
      <c r="S114" s="94"/>
      <c r="T114" s="94"/>
      <c r="U114" s="94"/>
      <c r="V114" s="109"/>
      <c r="W114" s="109"/>
      <c r="X114" s="1"/>
      <c r="Y114" s="6"/>
      <c r="Z114" s="3"/>
      <c r="AA114" s="126"/>
      <c r="AB114" s="120"/>
      <c r="AC114" s="7"/>
      <c r="AD114" s="7"/>
      <c r="AE114" s="158"/>
      <c r="AF114" s="7"/>
      <c r="AG114" s="7"/>
      <c r="AH114" s="7"/>
      <c r="AI114" s="7"/>
      <c r="AJ114" s="7"/>
      <c r="AK114" s="7"/>
      <c r="AL114" s="1"/>
      <c r="AM114" s="1"/>
      <c r="AN114" s="1"/>
      <c r="AO114" s="1"/>
      <c r="AP114" s="1"/>
      <c r="AQ114" s="1"/>
      <c r="AR114" s="1"/>
      <c r="AS114" s="1"/>
      <c r="AT114" s="1"/>
      <c r="AU114" s="242"/>
      <c r="AV114" s="242"/>
      <c r="AW114" s="132"/>
      <c r="AX114" s="132"/>
      <c r="AY114" s="132"/>
      <c r="AZ114" s="278"/>
    </row>
    <row r="115" spans="1:53" s="12" customFormat="1" ht="15.75">
      <c r="A115" s="1" t="s">
        <v>174</v>
      </c>
      <c r="B115" s="1" t="s">
        <v>175</v>
      </c>
      <c r="C115" s="1" t="s">
        <v>3471</v>
      </c>
      <c r="D115" s="1"/>
      <c r="E115" s="1" t="s">
        <v>161</v>
      </c>
      <c r="F115" s="3">
        <v>3307900000</v>
      </c>
      <c r="G115" s="35">
        <v>33079000</v>
      </c>
      <c r="H115" s="1" t="s">
        <v>1804</v>
      </c>
      <c r="I115" s="6" t="s">
        <v>20</v>
      </c>
      <c r="J115" s="1" t="s">
        <v>162</v>
      </c>
      <c r="K115" s="1" t="s">
        <v>1791</v>
      </c>
      <c r="L115" s="22">
        <v>99</v>
      </c>
      <c r="M115" s="22">
        <f t="shared" si="12"/>
        <v>167.20000000000002</v>
      </c>
      <c r="N115" s="22">
        <v>209</v>
      </c>
      <c r="O115" s="275">
        <v>18.5</v>
      </c>
      <c r="P115" s="9"/>
      <c r="Q115" s="268">
        <v>5032410133318</v>
      </c>
      <c r="R115" s="215"/>
      <c r="S115" s="94">
        <v>0.75</v>
      </c>
      <c r="T115" s="94">
        <v>8.5000000000000006E-2</v>
      </c>
      <c r="U115" s="94">
        <f t="shared" si="11"/>
        <v>0.83499999999999996</v>
      </c>
      <c r="V115" s="109">
        <v>60</v>
      </c>
      <c r="W115" s="109">
        <v>250</v>
      </c>
      <c r="X115" s="1">
        <v>120</v>
      </c>
      <c r="Y115" s="6">
        <v>12</v>
      </c>
      <c r="Z115" s="9">
        <v>65032410133310</v>
      </c>
      <c r="AA115" s="126">
        <v>0.2</v>
      </c>
      <c r="AB115" s="120">
        <f t="shared" ref="AB115:AB130" si="15">U115*Y115+AA115</f>
        <v>10.219999999999999</v>
      </c>
      <c r="AC115" s="7">
        <v>200</v>
      </c>
      <c r="AD115" s="7">
        <v>270</v>
      </c>
      <c r="AE115" s="158">
        <v>300</v>
      </c>
      <c r="AF115" s="7"/>
      <c r="AG115" s="7"/>
      <c r="AH115" s="7"/>
      <c r="AI115" s="7"/>
      <c r="AJ115" s="7"/>
      <c r="AK115" s="7"/>
      <c r="AL115" s="1"/>
      <c r="AM115" s="1"/>
      <c r="AN115" s="1"/>
      <c r="AO115" s="1"/>
      <c r="AP115" s="1"/>
      <c r="AQ115" s="1"/>
      <c r="AR115" s="1"/>
      <c r="AS115" s="1"/>
      <c r="AT115" s="1"/>
      <c r="AU115" s="242" t="s">
        <v>2684</v>
      </c>
      <c r="AV115" s="243" t="s">
        <v>2685</v>
      </c>
      <c r="AW115" s="132" t="s">
        <v>22</v>
      </c>
      <c r="AX115" s="132" t="s">
        <v>22</v>
      </c>
      <c r="AY115" s="132" t="s">
        <v>4275</v>
      </c>
      <c r="AZ115" s="278" t="s">
        <v>4260</v>
      </c>
      <c r="BA115" t="s">
        <v>4266</v>
      </c>
    </row>
    <row r="116" spans="1:53" s="12" customFormat="1" ht="15.75">
      <c r="A116" s="1" t="s">
        <v>174</v>
      </c>
      <c r="B116" s="1" t="s">
        <v>176</v>
      </c>
      <c r="C116" s="1" t="s">
        <v>3471</v>
      </c>
      <c r="D116" s="1"/>
      <c r="E116" s="1" t="s">
        <v>177</v>
      </c>
      <c r="F116" s="3">
        <v>3307900000</v>
      </c>
      <c r="G116" s="35">
        <v>33079000</v>
      </c>
      <c r="H116" s="1" t="s">
        <v>1804</v>
      </c>
      <c r="I116" s="6" t="s">
        <v>20</v>
      </c>
      <c r="J116" s="1" t="s">
        <v>178</v>
      </c>
      <c r="K116" s="1" t="s">
        <v>1791</v>
      </c>
      <c r="L116" s="22">
        <v>299</v>
      </c>
      <c r="M116" s="22">
        <f t="shared" si="12"/>
        <v>503.20000000000005</v>
      </c>
      <c r="N116" s="22">
        <v>629</v>
      </c>
      <c r="O116" s="275">
        <v>54.5</v>
      </c>
      <c r="P116" s="251"/>
      <c r="Q116" s="271">
        <v>5032410133325</v>
      </c>
      <c r="R116" s="244"/>
      <c r="S116" s="94">
        <v>2.5</v>
      </c>
      <c r="T116" s="94">
        <v>0.2</v>
      </c>
      <c r="U116" s="94">
        <f t="shared" si="11"/>
        <v>2.7</v>
      </c>
      <c r="V116" s="109">
        <v>95</v>
      </c>
      <c r="W116" s="109">
        <v>235</v>
      </c>
      <c r="X116" s="1">
        <v>160</v>
      </c>
      <c r="Y116" s="6">
        <v>6</v>
      </c>
      <c r="Z116" s="251">
        <v>65032410133327</v>
      </c>
      <c r="AA116" s="126">
        <v>0.6</v>
      </c>
      <c r="AB116" s="120">
        <f t="shared" si="15"/>
        <v>16.800000000000004</v>
      </c>
      <c r="AC116" s="7">
        <v>280</v>
      </c>
      <c r="AD116" s="7">
        <v>300</v>
      </c>
      <c r="AE116" s="158">
        <v>370</v>
      </c>
      <c r="AF116" s="7"/>
      <c r="AG116" s="7"/>
      <c r="AH116" s="7"/>
      <c r="AI116" s="7"/>
      <c r="AJ116" s="7"/>
      <c r="AK116" s="7"/>
      <c r="AL116" s="1"/>
      <c r="AM116" s="1"/>
      <c r="AN116" s="1"/>
      <c r="AO116" s="1"/>
      <c r="AP116" s="1"/>
      <c r="AQ116" s="1"/>
      <c r="AR116" s="1"/>
      <c r="AS116" s="1"/>
      <c r="AT116" s="1"/>
      <c r="AU116" s="242" t="s">
        <v>2684</v>
      </c>
      <c r="AV116" s="243" t="s">
        <v>2685</v>
      </c>
      <c r="AW116" s="132" t="s">
        <v>22</v>
      </c>
      <c r="AX116" s="132" t="s">
        <v>22</v>
      </c>
      <c r="AY116" s="132" t="s">
        <v>4275</v>
      </c>
      <c r="AZ116" s="278" t="s">
        <v>4260</v>
      </c>
      <c r="BA116" t="s">
        <v>4266</v>
      </c>
    </row>
    <row r="117" spans="1:53" s="12" customFormat="1" ht="15.75">
      <c r="A117" s="1" t="s">
        <v>174</v>
      </c>
      <c r="B117" s="1" t="s">
        <v>179</v>
      </c>
      <c r="C117" s="1" t="s">
        <v>3470</v>
      </c>
      <c r="D117" s="1"/>
      <c r="E117" s="1" t="s">
        <v>255</v>
      </c>
      <c r="F117" s="3">
        <v>3307900000</v>
      </c>
      <c r="G117" s="35">
        <v>33079000</v>
      </c>
      <c r="H117" s="1" t="s">
        <v>1804</v>
      </c>
      <c r="I117" s="6" t="s">
        <v>20</v>
      </c>
      <c r="J117" s="1" t="s">
        <v>180</v>
      </c>
      <c r="K117" s="1" t="s">
        <v>1791</v>
      </c>
      <c r="L117" s="22">
        <v>119</v>
      </c>
      <c r="M117" s="22">
        <f t="shared" si="12"/>
        <v>199.20000000000002</v>
      </c>
      <c r="N117" s="22">
        <v>249</v>
      </c>
      <c r="O117" s="275">
        <v>21</v>
      </c>
      <c r="P117" s="268">
        <v>5032410130881</v>
      </c>
      <c r="Q117" s="268"/>
      <c r="R117" s="215"/>
      <c r="S117" s="94">
        <v>0.1</v>
      </c>
      <c r="T117" s="94">
        <v>1.4999999999999999E-2</v>
      </c>
      <c r="U117" s="94">
        <f t="shared" si="11"/>
        <v>0.115</v>
      </c>
      <c r="V117" s="109">
        <v>30</v>
      </c>
      <c r="W117" s="109">
        <v>170</v>
      </c>
      <c r="X117" s="1">
        <v>30</v>
      </c>
      <c r="Y117" s="6">
        <v>6</v>
      </c>
      <c r="Z117" s="9">
        <v>65032410130883</v>
      </c>
      <c r="AA117" s="126">
        <v>0.6</v>
      </c>
      <c r="AB117" s="120">
        <f t="shared" si="15"/>
        <v>1.29</v>
      </c>
      <c r="AC117" s="7">
        <v>280</v>
      </c>
      <c r="AD117" s="7">
        <v>300</v>
      </c>
      <c r="AE117" s="158">
        <v>370</v>
      </c>
      <c r="AF117" s="7"/>
      <c r="AG117" s="7"/>
      <c r="AH117" s="7"/>
      <c r="AI117" s="7"/>
      <c r="AJ117" s="7"/>
      <c r="AK117" s="7"/>
      <c r="AL117" s="1"/>
      <c r="AM117" s="1"/>
      <c r="AN117" s="1"/>
      <c r="AO117" s="1"/>
      <c r="AP117" s="1"/>
      <c r="AQ117" s="1"/>
      <c r="AR117" s="1"/>
      <c r="AS117" s="1"/>
      <c r="AT117" s="1"/>
      <c r="AU117" s="242" t="s">
        <v>2686</v>
      </c>
      <c r="AV117" s="243" t="s">
        <v>2687</v>
      </c>
      <c r="AW117" s="132" t="s">
        <v>22</v>
      </c>
      <c r="AX117" s="132" t="s">
        <v>22</v>
      </c>
      <c r="AY117" s="132" t="s">
        <v>4275</v>
      </c>
      <c r="AZ117" s="278" t="s">
        <v>4260</v>
      </c>
      <c r="BA117" t="s">
        <v>4266</v>
      </c>
    </row>
    <row r="118" spans="1:53" s="12" customFormat="1" ht="15.75">
      <c r="A118" s="1" t="s">
        <v>174</v>
      </c>
      <c r="B118" s="1" t="s">
        <v>181</v>
      </c>
      <c r="C118" s="1" t="s">
        <v>3469</v>
      </c>
      <c r="D118" s="1"/>
      <c r="E118" s="1" t="s">
        <v>33</v>
      </c>
      <c r="F118" s="3">
        <v>3307900000</v>
      </c>
      <c r="G118" s="35">
        <v>33079000</v>
      </c>
      <c r="H118" s="1" t="s">
        <v>1804</v>
      </c>
      <c r="I118" s="6" t="s">
        <v>20</v>
      </c>
      <c r="J118" s="1" t="s">
        <v>64</v>
      </c>
      <c r="K118" s="1" t="s">
        <v>1791</v>
      </c>
      <c r="L118" s="22">
        <v>97</v>
      </c>
      <c r="M118" s="22">
        <f t="shared" si="12"/>
        <v>159.20000000000002</v>
      </c>
      <c r="N118" s="22">
        <v>199</v>
      </c>
      <c r="O118" s="275">
        <v>21</v>
      </c>
      <c r="P118" s="9"/>
      <c r="Q118" s="268">
        <v>5032410132472</v>
      </c>
      <c r="R118" s="215"/>
      <c r="S118" s="94">
        <v>0.5</v>
      </c>
      <c r="T118" s="94">
        <v>0.05</v>
      </c>
      <c r="U118" s="94">
        <f t="shared" si="11"/>
        <v>0.55000000000000004</v>
      </c>
      <c r="V118" s="109">
        <v>60</v>
      </c>
      <c r="W118" s="109">
        <v>260</v>
      </c>
      <c r="X118" s="1">
        <v>60</v>
      </c>
      <c r="Y118" s="6">
        <v>6</v>
      </c>
      <c r="Z118" s="9">
        <v>65032410132474</v>
      </c>
      <c r="AA118" s="126">
        <v>0.15</v>
      </c>
      <c r="AB118" s="120">
        <f t="shared" si="15"/>
        <v>3.45</v>
      </c>
      <c r="AC118" s="7">
        <v>140</v>
      </c>
      <c r="AD118" s="7">
        <v>270</v>
      </c>
      <c r="AE118" s="158">
        <v>210</v>
      </c>
      <c r="AF118" s="7"/>
      <c r="AG118" s="7"/>
      <c r="AH118" s="7"/>
      <c r="AI118" s="7"/>
      <c r="AJ118" s="7"/>
      <c r="AK118" s="7"/>
      <c r="AL118" s="1"/>
      <c r="AM118" s="1"/>
      <c r="AN118" s="1"/>
      <c r="AO118" s="1"/>
      <c r="AP118" s="1"/>
      <c r="AQ118" s="1"/>
      <c r="AR118" s="1"/>
      <c r="AS118" s="1"/>
      <c r="AT118" s="1"/>
      <c r="AU118" s="242" t="s">
        <v>2688</v>
      </c>
      <c r="AV118" s="243" t="s">
        <v>2689</v>
      </c>
      <c r="AW118" s="132" t="s">
        <v>22</v>
      </c>
      <c r="AX118" s="132" t="s">
        <v>22</v>
      </c>
      <c r="AY118" s="132" t="s">
        <v>4275</v>
      </c>
      <c r="AZ118" s="278" t="s">
        <v>4260</v>
      </c>
      <c r="BA118" t="s">
        <v>4266</v>
      </c>
    </row>
    <row r="119" spans="1:53" s="12" customFormat="1" ht="15.75">
      <c r="A119" s="1" t="s">
        <v>174</v>
      </c>
      <c r="B119" s="1" t="s">
        <v>182</v>
      </c>
      <c r="C119" s="1" t="s">
        <v>3458</v>
      </c>
      <c r="D119" s="1"/>
      <c r="E119" s="1" t="s">
        <v>33</v>
      </c>
      <c r="F119" s="3">
        <v>3307900000</v>
      </c>
      <c r="G119" s="35">
        <v>33079000</v>
      </c>
      <c r="H119" s="1" t="s">
        <v>1804</v>
      </c>
      <c r="I119" s="6" t="s">
        <v>20</v>
      </c>
      <c r="J119" s="1" t="s">
        <v>64</v>
      </c>
      <c r="K119" s="1" t="s">
        <v>1791</v>
      </c>
      <c r="L119" s="22">
        <v>89</v>
      </c>
      <c r="M119" s="22">
        <f t="shared" si="12"/>
        <v>151.20000000000002</v>
      </c>
      <c r="N119" s="22">
        <v>189</v>
      </c>
      <c r="O119" s="275">
        <v>16.5</v>
      </c>
      <c r="P119" s="9"/>
      <c r="Q119" s="268">
        <v>5032410133301</v>
      </c>
      <c r="R119" s="215"/>
      <c r="S119" s="94">
        <v>0.5</v>
      </c>
      <c r="T119" s="94">
        <v>0.05</v>
      </c>
      <c r="U119" s="94">
        <f t="shared" si="11"/>
        <v>0.55000000000000004</v>
      </c>
      <c r="V119" s="109">
        <v>60</v>
      </c>
      <c r="W119" s="109">
        <v>220</v>
      </c>
      <c r="X119" s="1">
        <v>60</v>
      </c>
      <c r="Y119" s="6">
        <v>6</v>
      </c>
      <c r="Z119" s="9">
        <v>65032410133303</v>
      </c>
      <c r="AA119" s="126">
        <v>0.15</v>
      </c>
      <c r="AB119" s="120">
        <f t="shared" si="15"/>
        <v>3.45</v>
      </c>
      <c r="AC119" s="7">
        <v>140</v>
      </c>
      <c r="AD119" s="7">
        <v>270</v>
      </c>
      <c r="AE119" s="158">
        <v>210</v>
      </c>
      <c r="AF119" s="7"/>
      <c r="AG119" s="7"/>
      <c r="AH119" s="7"/>
      <c r="AI119" s="7"/>
      <c r="AJ119" s="7"/>
      <c r="AK119" s="7"/>
      <c r="AL119" s="1"/>
      <c r="AM119" s="1"/>
      <c r="AN119" s="1"/>
      <c r="AO119" s="1"/>
      <c r="AP119" s="1"/>
      <c r="AQ119" s="1"/>
      <c r="AR119" s="1"/>
      <c r="AS119" s="1"/>
      <c r="AT119" s="1"/>
      <c r="AU119" s="242" t="s">
        <v>2690</v>
      </c>
      <c r="AV119" s="243" t="s">
        <v>2691</v>
      </c>
      <c r="AW119" s="132" t="s">
        <v>22</v>
      </c>
      <c r="AX119" s="132" t="s">
        <v>22</v>
      </c>
      <c r="AY119" s="132" t="s">
        <v>4275</v>
      </c>
      <c r="AZ119" s="278" t="s">
        <v>4260</v>
      </c>
      <c r="BA119" t="s">
        <v>4266</v>
      </c>
    </row>
    <row r="120" spans="1:53" s="12" customFormat="1" ht="15.75">
      <c r="A120" s="1" t="s">
        <v>174</v>
      </c>
      <c r="B120" s="1" t="s">
        <v>183</v>
      </c>
      <c r="C120" s="1" t="s">
        <v>3459</v>
      </c>
      <c r="D120" s="1"/>
      <c r="E120" s="1" t="s">
        <v>161</v>
      </c>
      <c r="F120" s="3">
        <v>3307900000</v>
      </c>
      <c r="G120" s="35">
        <v>33079000</v>
      </c>
      <c r="H120" s="1" t="s">
        <v>1804</v>
      </c>
      <c r="I120" s="6" t="s">
        <v>20</v>
      </c>
      <c r="J120" s="1" t="s">
        <v>64</v>
      </c>
      <c r="K120" s="1" t="s">
        <v>1791</v>
      </c>
      <c r="L120" s="22">
        <v>116</v>
      </c>
      <c r="M120" s="22">
        <f t="shared" si="12"/>
        <v>195.20000000000002</v>
      </c>
      <c r="N120" s="22">
        <v>244</v>
      </c>
      <c r="O120" s="275">
        <v>21</v>
      </c>
      <c r="P120" s="9"/>
      <c r="Q120" s="268">
        <v>5032410133356</v>
      </c>
      <c r="R120" s="215"/>
      <c r="S120" s="94">
        <v>0.5</v>
      </c>
      <c r="T120" s="94">
        <v>0.05</v>
      </c>
      <c r="U120" s="94">
        <f t="shared" si="11"/>
        <v>0.55000000000000004</v>
      </c>
      <c r="V120" s="109">
        <v>60</v>
      </c>
      <c r="W120" s="109">
        <v>255</v>
      </c>
      <c r="X120" s="1">
        <v>60</v>
      </c>
      <c r="Y120" s="6">
        <v>6</v>
      </c>
      <c r="Z120" s="9">
        <v>65032410133358</v>
      </c>
      <c r="AA120" s="126">
        <v>0.15</v>
      </c>
      <c r="AB120" s="120">
        <f t="shared" si="15"/>
        <v>3.45</v>
      </c>
      <c r="AC120" s="7">
        <v>140</v>
      </c>
      <c r="AD120" s="7">
        <v>270</v>
      </c>
      <c r="AE120" s="158">
        <v>210</v>
      </c>
      <c r="AF120" s="7"/>
      <c r="AG120" s="7"/>
      <c r="AH120" s="7"/>
      <c r="AI120" s="7"/>
      <c r="AJ120" s="7"/>
      <c r="AK120" s="7"/>
      <c r="AL120" s="1"/>
      <c r="AM120" s="1"/>
      <c r="AN120" s="1"/>
      <c r="AO120" s="1"/>
      <c r="AP120" s="1"/>
      <c r="AQ120" s="1"/>
      <c r="AR120" s="1"/>
      <c r="AS120" s="1"/>
      <c r="AT120" s="1"/>
      <c r="AU120" s="242" t="s">
        <v>2692</v>
      </c>
      <c r="AV120" s="243" t="s">
        <v>2693</v>
      </c>
      <c r="AW120" s="132" t="s">
        <v>22</v>
      </c>
      <c r="AX120" s="132" t="s">
        <v>22</v>
      </c>
      <c r="AY120" s="132" t="s">
        <v>4275</v>
      </c>
      <c r="AZ120" s="278" t="s">
        <v>4260</v>
      </c>
      <c r="BA120" t="s">
        <v>4266</v>
      </c>
    </row>
    <row r="121" spans="1:53" s="12" customFormat="1" ht="15.75">
      <c r="A121" s="1" t="s">
        <v>174</v>
      </c>
      <c r="B121" s="1" t="s">
        <v>184</v>
      </c>
      <c r="C121" s="1" t="s">
        <v>3460</v>
      </c>
      <c r="D121" s="1"/>
      <c r="E121" s="1" t="s">
        <v>33</v>
      </c>
      <c r="F121" s="3">
        <v>3307900000</v>
      </c>
      <c r="G121" s="35">
        <v>33079000</v>
      </c>
      <c r="H121" s="1" t="s">
        <v>1804</v>
      </c>
      <c r="I121" s="6" t="s">
        <v>20</v>
      </c>
      <c r="J121" s="1" t="s">
        <v>64</v>
      </c>
      <c r="K121" s="1" t="s">
        <v>1791</v>
      </c>
      <c r="L121" s="22">
        <v>89</v>
      </c>
      <c r="M121" s="22">
        <f t="shared" si="12"/>
        <v>151.20000000000002</v>
      </c>
      <c r="N121" s="22">
        <v>189</v>
      </c>
      <c r="O121" s="275">
        <v>16.5</v>
      </c>
      <c r="P121" s="9"/>
      <c r="Q121" s="268">
        <v>5032410132403</v>
      </c>
      <c r="R121" s="215"/>
      <c r="S121" s="94">
        <v>0.5</v>
      </c>
      <c r="T121" s="94">
        <v>0.05</v>
      </c>
      <c r="U121" s="94">
        <f t="shared" si="11"/>
        <v>0.55000000000000004</v>
      </c>
      <c r="V121" s="109">
        <v>60</v>
      </c>
      <c r="W121" s="109">
        <v>220</v>
      </c>
      <c r="X121" s="1">
        <v>60</v>
      </c>
      <c r="Y121" s="6">
        <v>6</v>
      </c>
      <c r="Z121" s="9">
        <v>65032410132405</v>
      </c>
      <c r="AA121" s="126">
        <v>0.15</v>
      </c>
      <c r="AB121" s="120">
        <f t="shared" si="15"/>
        <v>3.45</v>
      </c>
      <c r="AC121" s="7">
        <v>140</v>
      </c>
      <c r="AD121" s="7">
        <v>270</v>
      </c>
      <c r="AE121" s="158">
        <v>210</v>
      </c>
      <c r="AF121" s="7"/>
      <c r="AG121" s="7"/>
      <c r="AH121" s="7"/>
      <c r="AI121" s="7"/>
      <c r="AJ121" s="7"/>
      <c r="AK121" s="7"/>
      <c r="AL121" s="1"/>
      <c r="AM121" s="1"/>
      <c r="AN121" s="1"/>
      <c r="AO121" s="1"/>
      <c r="AP121" s="1"/>
      <c r="AQ121" s="1"/>
      <c r="AR121" s="1"/>
      <c r="AS121" s="1"/>
      <c r="AT121" s="1"/>
      <c r="AU121" s="242" t="s">
        <v>2694</v>
      </c>
      <c r="AV121" s="243" t="s">
        <v>2695</v>
      </c>
      <c r="AW121" s="132" t="s">
        <v>22</v>
      </c>
      <c r="AX121" s="132" t="s">
        <v>22</v>
      </c>
      <c r="AY121" s="132" t="s">
        <v>4275</v>
      </c>
      <c r="AZ121" s="278" t="s">
        <v>4260</v>
      </c>
      <c r="BA121" t="s">
        <v>4266</v>
      </c>
    </row>
    <row r="122" spans="1:53" s="12" customFormat="1" ht="15.75">
      <c r="A122" s="1" t="s">
        <v>174</v>
      </c>
      <c r="B122" s="1" t="s">
        <v>185</v>
      </c>
      <c r="C122" s="1" t="s">
        <v>3460</v>
      </c>
      <c r="D122" s="1"/>
      <c r="E122" s="1" t="s">
        <v>33</v>
      </c>
      <c r="F122" s="3">
        <v>3307900000</v>
      </c>
      <c r="G122" s="35">
        <v>33079000</v>
      </c>
      <c r="H122" s="1" t="s">
        <v>1804</v>
      </c>
      <c r="I122" s="6" t="s">
        <v>20</v>
      </c>
      <c r="J122" s="1" t="s">
        <v>70</v>
      </c>
      <c r="K122" s="1" t="s">
        <v>1791</v>
      </c>
      <c r="L122" s="22">
        <v>319</v>
      </c>
      <c r="M122" s="22">
        <f t="shared" si="12"/>
        <v>535.20000000000005</v>
      </c>
      <c r="N122" s="22">
        <v>669</v>
      </c>
      <c r="O122" s="275">
        <v>57</v>
      </c>
      <c r="P122" s="9"/>
      <c r="Q122" s="268" t="s">
        <v>3197</v>
      </c>
      <c r="R122" s="215"/>
      <c r="S122" s="94">
        <v>2</v>
      </c>
      <c r="T122" s="94">
        <v>0.2</v>
      </c>
      <c r="U122" s="94">
        <f t="shared" si="11"/>
        <v>2.2000000000000002</v>
      </c>
      <c r="V122" s="109">
        <v>95</v>
      </c>
      <c r="W122" s="109">
        <v>235</v>
      </c>
      <c r="X122" s="1">
        <v>160</v>
      </c>
      <c r="Y122" s="6">
        <v>6</v>
      </c>
      <c r="Z122" s="9">
        <v>65032410134768</v>
      </c>
      <c r="AA122" s="126">
        <v>0.6</v>
      </c>
      <c r="AB122" s="120">
        <f t="shared" si="15"/>
        <v>13.8</v>
      </c>
      <c r="AC122" s="7">
        <v>280</v>
      </c>
      <c r="AD122" s="7">
        <v>300</v>
      </c>
      <c r="AE122" s="158">
        <v>370</v>
      </c>
      <c r="AF122" s="7"/>
      <c r="AG122" s="7"/>
      <c r="AH122" s="7"/>
      <c r="AI122" s="7"/>
      <c r="AJ122" s="7"/>
      <c r="AK122" s="7"/>
      <c r="AL122" s="1"/>
      <c r="AM122" s="1"/>
      <c r="AN122" s="1"/>
      <c r="AO122" s="1"/>
      <c r="AP122" s="1"/>
      <c r="AQ122" s="1"/>
      <c r="AR122" s="1"/>
      <c r="AS122" s="1"/>
      <c r="AT122" s="1"/>
      <c r="AU122" s="242" t="s">
        <v>2694</v>
      </c>
      <c r="AV122" s="243" t="s">
        <v>2695</v>
      </c>
      <c r="AW122" s="132" t="s">
        <v>22</v>
      </c>
      <c r="AX122" s="132" t="s">
        <v>22</v>
      </c>
      <c r="AY122" s="132" t="s">
        <v>4275</v>
      </c>
      <c r="AZ122" s="278" t="s">
        <v>4260</v>
      </c>
      <c r="BA122" t="s">
        <v>4266</v>
      </c>
    </row>
    <row r="123" spans="1:53" s="12" customFormat="1" ht="15.75">
      <c r="A123" s="1" t="s">
        <v>174</v>
      </c>
      <c r="B123" s="1" t="s">
        <v>4293</v>
      </c>
      <c r="C123" s="1" t="s">
        <v>4295</v>
      </c>
      <c r="D123" s="256" t="s">
        <v>4294</v>
      </c>
      <c r="E123" s="1" t="s">
        <v>4296</v>
      </c>
      <c r="F123" s="3">
        <v>3307900000</v>
      </c>
      <c r="G123" s="35">
        <v>33079000</v>
      </c>
      <c r="H123" s="1" t="s">
        <v>1804</v>
      </c>
      <c r="I123" s="6" t="s">
        <v>20</v>
      </c>
      <c r="J123" s="1" t="s">
        <v>64</v>
      </c>
      <c r="K123" s="1" t="s">
        <v>1791</v>
      </c>
      <c r="L123" s="22">
        <v>97</v>
      </c>
      <c r="M123" s="22">
        <v>159</v>
      </c>
      <c r="N123" s="22">
        <v>199</v>
      </c>
      <c r="O123" s="275">
        <v>18</v>
      </c>
      <c r="P123" s="9"/>
      <c r="Q123" s="9"/>
      <c r="R123" s="268">
        <v>5032410134728</v>
      </c>
      <c r="S123" s="94">
        <v>0.5</v>
      </c>
      <c r="T123" s="94">
        <v>0.05</v>
      </c>
      <c r="U123" s="94">
        <f>S123+T123</f>
        <v>0.55000000000000004</v>
      </c>
      <c r="V123" s="109">
        <v>60</v>
      </c>
      <c r="W123" s="109">
        <v>240</v>
      </c>
      <c r="X123" s="1">
        <v>60</v>
      </c>
      <c r="Y123" s="6">
        <v>6</v>
      </c>
      <c r="Z123" s="9">
        <v>65032410139053</v>
      </c>
      <c r="AA123" s="126">
        <v>0.15</v>
      </c>
      <c r="AB123" s="120">
        <f>U123*Y123+AA123</f>
        <v>3.45</v>
      </c>
      <c r="AC123" s="7">
        <v>140</v>
      </c>
      <c r="AD123" s="7">
        <v>270</v>
      </c>
      <c r="AE123" s="158">
        <v>210</v>
      </c>
      <c r="AF123" s="7"/>
      <c r="AG123" s="7"/>
      <c r="AH123" s="7"/>
      <c r="AI123" s="7"/>
      <c r="AJ123" s="7"/>
      <c r="AK123" s="7"/>
      <c r="AL123" s="1"/>
      <c r="AM123" s="1"/>
      <c r="AN123" s="1"/>
      <c r="AO123" s="1"/>
      <c r="AP123" s="1"/>
      <c r="AQ123" s="1"/>
      <c r="AR123" s="1"/>
      <c r="AS123" s="1"/>
      <c r="AT123" s="1"/>
      <c r="AU123" s="242"/>
      <c r="AV123" s="243" t="s">
        <v>2696</v>
      </c>
      <c r="AW123" s="132" t="s">
        <v>22</v>
      </c>
      <c r="AX123" s="132" t="s">
        <v>22</v>
      </c>
      <c r="AY123" s="132" t="s">
        <v>4275</v>
      </c>
      <c r="AZ123" s="278" t="s">
        <v>4260</v>
      </c>
      <c r="BA123"/>
    </row>
    <row r="124" spans="1:53" s="12" customFormat="1" ht="15.75">
      <c r="A124" s="1" t="s">
        <v>174</v>
      </c>
      <c r="B124" s="1" t="s">
        <v>186</v>
      </c>
      <c r="C124" s="1" t="s">
        <v>3461</v>
      </c>
      <c r="D124" s="1"/>
      <c r="E124" s="1" t="s">
        <v>33</v>
      </c>
      <c r="F124" s="3">
        <v>3307900000</v>
      </c>
      <c r="G124" s="35">
        <v>33079000</v>
      </c>
      <c r="H124" s="1" t="s">
        <v>1804</v>
      </c>
      <c r="I124" s="6" t="s">
        <v>20</v>
      </c>
      <c r="J124" s="1" t="s">
        <v>150</v>
      </c>
      <c r="K124" s="1" t="s">
        <v>1791</v>
      </c>
      <c r="L124" s="22">
        <v>125</v>
      </c>
      <c r="M124" s="22">
        <f t="shared" si="12"/>
        <v>207.20000000000002</v>
      </c>
      <c r="N124" s="22">
        <v>259</v>
      </c>
      <c r="O124" s="275">
        <v>22.5</v>
      </c>
      <c r="P124" s="9"/>
      <c r="Q124" s="268" t="s">
        <v>3198</v>
      </c>
      <c r="R124" s="215"/>
      <c r="S124" s="94">
        <v>0.25</v>
      </c>
      <c r="T124" s="94">
        <v>1.4999999999999999E-2</v>
      </c>
      <c r="U124" s="94">
        <f t="shared" si="11"/>
        <v>0.26500000000000001</v>
      </c>
      <c r="V124" s="109">
        <v>80</v>
      </c>
      <c r="W124" s="109">
        <v>90</v>
      </c>
      <c r="X124" s="1">
        <v>80</v>
      </c>
      <c r="Y124" s="6">
        <v>6</v>
      </c>
      <c r="Z124" s="9">
        <v>65032410130012</v>
      </c>
      <c r="AA124" s="126">
        <v>0.4</v>
      </c>
      <c r="AB124" s="120">
        <f t="shared" si="15"/>
        <v>1.9900000000000002</v>
      </c>
      <c r="AC124" s="7">
        <v>180</v>
      </c>
      <c r="AD124" s="7">
        <v>300</v>
      </c>
      <c r="AE124" s="158">
        <v>370</v>
      </c>
      <c r="AF124" s="7"/>
      <c r="AG124" s="7"/>
      <c r="AH124" s="7"/>
      <c r="AI124" s="7"/>
      <c r="AJ124" s="7"/>
      <c r="AK124" s="7"/>
      <c r="AL124" s="1"/>
      <c r="AM124" s="1"/>
      <c r="AN124" s="1"/>
      <c r="AO124" s="1"/>
      <c r="AP124" s="1"/>
      <c r="AQ124" s="1"/>
      <c r="AR124" s="1"/>
      <c r="AS124" s="1"/>
      <c r="AT124" s="1"/>
      <c r="AU124" s="242" t="s">
        <v>2697</v>
      </c>
      <c r="AV124" s="243" t="s">
        <v>2698</v>
      </c>
      <c r="AW124" s="132" t="s">
        <v>22</v>
      </c>
      <c r="AX124" s="132" t="s">
        <v>22</v>
      </c>
      <c r="AY124" s="132" t="s">
        <v>4275</v>
      </c>
      <c r="AZ124" s="278" t="s">
        <v>4260</v>
      </c>
      <c r="BA124" t="s">
        <v>4266</v>
      </c>
    </row>
    <row r="125" spans="1:53" s="12" customFormat="1" ht="15.75">
      <c r="A125" s="1" t="s">
        <v>174</v>
      </c>
      <c r="B125" s="1" t="s">
        <v>187</v>
      </c>
      <c r="C125" s="1" t="s">
        <v>3462</v>
      </c>
      <c r="D125" s="1"/>
      <c r="E125" s="1" t="s">
        <v>33</v>
      </c>
      <c r="F125" s="3">
        <v>3307900000</v>
      </c>
      <c r="G125" s="35">
        <v>33079000</v>
      </c>
      <c r="H125" s="1" t="s">
        <v>1804</v>
      </c>
      <c r="I125" s="6" t="s">
        <v>20</v>
      </c>
      <c r="J125" s="1" t="s">
        <v>150</v>
      </c>
      <c r="K125" s="1" t="s">
        <v>1791</v>
      </c>
      <c r="L125" s="22">
        <v>125</v>
      </c>
      <c r="M125" s="22">
        <f t="shared" si="12"/>
        <v>207.20000000000002</v>
      </c>
      <c r="N125" s="22">
        <v>259</v>
      </c>
      <c r="O125" s="275">
        <v>22.5</v>
      </c>
      <c r="P125" s="9"/>
      <c r="Q125" s="268">
        <v>5032410132489</v>
      </c>
      <c r="R125" s="215"/>
      <c r="S125" s="94">
        <v>0.25</v>
      </c>
      <c r="T125" s="94">
        <v>1.4999999999999999E-2</v>
      </c>
      <c r="U125" s="94">
        <f t="shared" si="11"/>
        <v>0.26500000000000001</v>
      </c>
      <c r="V125" s="109">
        <v>80</v>
      </c>
      <c r="W125" s="109">
        <v>90</v>
      </c>
      <c r="X125" s="1">
        <v>80</v>
      </c>
      <c r="Y125" s="6">
        <v>6</v>
      </c>
      <c r="Z125" s="9">
        <v>65032410132481</v>
      </c>
      <c r="AA125" s="126">
        <v>0.4</v>
      </c>
      <c r="AB125" s="120">
        <f t="shared" si="15"/>
        <v>1.9900000000000002</v>
      </c>
      <c r="AC125" s="7">
        <v>180</v>
      </c>
      <c r="AD125" s="7">
        <v>300</v>
      </c>
      <c r="AE125" s="158">
        <v>370</v>
      </c>
      <c r="AF125" s="7"/>
      <c r="AG125" s="7"/>
      <c r="AH125" s="7"/>
      <c r="AI125" s="7"/>
      <c r="AJ125" s="7"/>
      <c r="AK125" s="7"/>
      <c r="AL125" s="1"/>
      <c r="AM125" s="1"/>
      <c r="AN125" s="1"/>
      <c r="AO125" s="1"/>
      <c r="AP125" s="1"/>
      <c r="AQ125" s="1"/>
      <c r="AR125" s="1"/>
      <c r="AS125" s="1"/>
      <c r="AT125" s="1"/>
      <c r="AU125" s="242" t="s">
        <v>2699</v>
      </c>
      <c r="AV125" s="243" t="s">
        <v>2700</v>
      </c>
      <c r="AW125" s="132" t="s">
        <v>22</v>
      </c>
      <c r="AX125" s="132" t="s">
        <v>22</v>
      </c>
      <c r="AY125" s="132" t="s">
        <v>4275</v>
      </c>
      <c r="AZ125" s="278" t="s">
        <v>4260</v>
      </c>
      <c r="BA125" t="s">
        <v>4266</v>
      </c>
    </row>
    <row r="126" spans="1:53" s="12" customFormat="1" ht="15.75">
      <c r="A126" s="1" t="s">
        <v>174</v>
      </c>
      <c r="B126" s="1" t="s">
        <v>188</v>
      </c>
      <c r="C126" s="1" t="s">
        <v>3463</v>
      </c>
      <c r="D126" s="1"/>
      <c r="E126" s="1" t="s">
        <v>18</v>
      </c>
      <c r="F126" s="3">
        <v>3307900000</v>
      </c>
      <c r="G126" s="35">
        <v>33079000</v>
      </c>
      <c r="H126" s="1" t="s">
        <v>1804</v>
      </c>
      <c r="I126" s="6" t="s">
        <v>20</v>
      </c>
      <c r="J126" s="1" t="s">
        <v>3453</v>
      </c>
      <c r="K126" s="1" t="s">
        <v>1791</v>
      </c>
      <c r="L126" s="22">
        <v>116</v>
      </c>
      <c r="M126" s="22">
        <f t="shared" si="12"/>
        <v>199.20000000000002</v>
      </c>
      <c r="N126" s="22">
        <v>249</v>
      </c>
      <c r="O126" s="275">
        <v>21</v>
      </c>
      <c r="P126" s="9"/>
      <c r="Q126" s="268">
        <v>5032410129519</v>
      </c>
      <c r="R126" s="215"/>
      <c r="S126" s="94">
        <v>0.6</v>
      </c>
      <c r="T126" s="94">
        <v>6.5000000000000002E-2</v>
      </c>
      <c r="U126" s="94">
        <f t="shared" si="11"/>
        <v>0.66500000000000004</v>
      </c>
      <c r="V126" s="109">
        <v>135</v>
      </c>
      <c r="W126" s="109">
        <v>130</v>
      </c>
      <c r="X126" s="1">
        <v>135</v>
      </c>
      <c r="Y126" s="6">
        <v>5</v>
      </c>
      <c r="Z126" s="9" t="s">
        <v>3196</v>
      </c>
      <c r="AA126" s="126">
        <v>0.4</v>
      </c>
      <c r="AB126" s="120">
        <f t="shared" si="15"/>
        <v>3.7250000000000001</v>
      </c>
      <c r="AC126" s="7">
        <v>280</v>
      </c>
      <c r="AD126" s="7">
        <v>190</v>
      </c>
      <c r="AE126" s="158">
        <v>390</v>
      </c>
      <c r="AF126" s="7"/>
      <c r="AG126" s="7"/>
      <c r="AH126" s="7"/>
      <c r="AI126" s="7"/>
      <c r="AJ126" s="7"/>
      <c r="AK126" s="7"/>
      <c r="AL126" s="1"/>
      <c r="AM126" s="1"/>
      <c r="AN126" s="1"/>
      <c r="AO126" s="1"/>
      <c r="AP126" s="1"/>
      <c r="AQ126" s="1"/>
      <c r="AR126" s="1"/>
      <c r="AS126" s="1"/>
      <c r="AT126" s="1"/>
      <c r="AU126" s="242" t="s">
        <v>2701</v>
      </c>
      <c r="AV126" s="243" t="s">
        <v>2702</v>
      </c>
      <c r="AW126" s="132" t="s">
        <v>22</v>
      </c>
      <c r="AX126" s="132" t="s">
        <v>22</v>
      </c>
      <c r="AY126" s="132" t="s">
        <v>4275</v>
      </c>
      <c r="AZ126" s="278" t="s">
        <v>4260</v>
      </c>
      <c r="BA126" t="s">
        <v>4266</v>
      </c>
    </row>
    <row r="127" spans="1:53" s="12" customFormat="1" ht="15.75">
      <c r="A127" s="1" t="s">
        <v>174</v>
      </c>
      <c r="B127" s="1" t="s">
        <v>189</v>
      </c>
      <c r="C127" s="1" t="s">
        <v>3465</v>
      </c>
      <c r="D127" s="1"/>
      <c r="E127" s="1" t="s">
        <v>33</v>
      </c>
      <c r="F127" s="3">
        <v>3307900000</v>
      </c>
      <c r="G127" s="35">
        <v>33079000</v>
      </c>
      <c r="H127" s="1" t="s">
        <v>1804</v>
      </c>
      <c r="I127" s="6" t="s">
        <v>20</v>
      </c>
      <c r="J127" s="1" t="s">
        <v>64</v>
      </c>
      <c r="K127" s="1" t="s">
        <v>1791</v>
      </c>
      <c r="L127" s="22">
        <v>89</v>
      </c>
      <c r="M127" s="22">
        <f t="shared" si="12"/>
        <v>151.20000000000002</v>
      </c>
      <c r="N127" s="22">
        <v>189</v>
      </c>
      <c r="O127" s="275">
        <v>16.5</v>
      </c>
      <c r="P127" s="9"/>
      <c r="Q127" s="268">
        <v>5032410132410</v>
      </c>
      <c r="R127" s="215"/>
      <c r="S127" s="94">
        <v>0.5</v>
      </c>
      <c r="T127" s="94">
        <v>0.05</v>
      </c>
      <c r="U127" s="94">
        <f t="shared" si="11"/>
        <v>0.55000000000000004</v>
      </c>
      <c r="V127" s="109">
        <v>80</v>
      </c>
      <c r="W127" s="109">
        <v>220</v>
      </c>
      <c r="X127" s="1">
        <v>80</v>
      </c>
      <c r="Y127" s="6">
        <v>6</v>
      </c>
      <c r="Z127" s="9">
        <v>65032410132412</v>
      </c>
      <c r="AA127" s="126">
        <v>0.15</v>
      </c>
      <c r="AB127" s="120">
        <f t="shared" si="15"/>
        <v>3.45</v>
      </c>
      <c r="AC127" s="7">
        <v>140</v>
      </c>
      <c r="AD127" s="7">
        <v>270</v>
      </c>
      <c r="AE127" s="158">
        <v>210</v>
      </c>
      <c r="AF127" s="7"/>
      <c r="AG127" s="7"/>
      <c r="AH127" s="7"/>
      <c r="AI127" s="7"/>
      <c r="AJ127" s="7"/>
      <c r="AK127" s="7"/>
      <c r="AL127" s="1"/>
      <c r="AM127" s="1"/>
      <c r="AN127" s="1"/>
      <c r="AO127" s="1"/>
      <c r="AP127" s="1"/>
      <c r="AQ127" s="1"/>
      <c r="AR127" s="1"/>
      <c r="AS127" s="1"/>
      <c r="AT127" s="1"/>
      <c r="AU127" s="242" t="s">
        <v>2703</v>
      </c>
      <c r="AV127" s="243" t="s">
        <v>2704</v>
      </c>
      <c r="AW127" s="132" t="s">
        <v>22</v>
      </c>
      <c r="AX127" s="132" t="s">
        <v>22</v>
      </c>
      <c r="AY127" s="132" t="s">
        <v>4275</v>
      </c>
      <c r="AZ127" s="278" t="s">
        <v>4260</v>
      </c>
      <c r="BA127" t="s">
        <v>4266</v>
      </c>
    </row>
    <row r="128" spans="1:53" s="12" customFormat="1" ht="15.75">
      <c r="A128" s="1" t="s">
        <v>174</v>
      </c>
      <c r="B128" s="1" t="s">
        <v>190</v>
      </c>
      <c r="C128" s="1" t="s">
        <v>3464</v>
      </c>
      <c r="D128" s="1"/>
      <c r="E128" s="1" t="s">
        <v>33</v>
      </c>
      <c r="F128" s="3">
        <v>3307900000</v>
      </c>
      <c r="G128" s="35">
        <v>33079000</v>
      </c>
      <c r="H128" s="1" t="s">
        <v>1804</v>
      </c>
      <c r="I128" s="6" t="s">
        <v>20</v>
      </c>
      <c r="J128" s="1" t="s">
        <v>64</v>
      </c>
      <c r="K128" s="1" t="s">
        <v>1791</v>
      </c>
      <c r="L128" s="22">
        <v>89</v>
      </c>
      <c r="M128" s="22">
        <f t="shared" si="12"/>
        <v>151.20000000000002</v>
      </c>
      <c r="N128" s="22">
        <v>189</v>
      </c>
      <c r="O128" s="275">
        <v>16.5</v>
      </c>
      <c r="P128" s="9"/>
      <c r="Q128" s="268">
        <v>5032410132496</v>
      </c>
      <c r="R128" s="215"/>
      <c r="S128" s="94">
        <v>0.5</v>
      </c>
      <c r="T128" s="94">
        <v>0.05</v>
      </c>
      <c r="U128" s="94">
        <f t="shared" si="11"/>
        <v>0.55000000000000004</v>
      </c>
      <c r="V128" s="109">
        <v>80</v>
      </c>
      <c r="W128" s="109">
        <v>220</v>
      </c>
      <c r="X128" s="1">
        <v>80</v>
      </c>
      <c r="Y128" s="6">
        <v>6</v>
      </c>
      <c r="Z128" s="9">
        <v>65032410132498</v>
      </c>
      <c r="AA128" s="126">
        <v>0.15</v>
      </c>
      <c r="AB128" s="120">
        <f t="shared" si="15"/>
        <v>3.45</v>
      </c>
      <c r="AC128" s="7">
        <v>140</v>
      </c>
      <c r="AD128" s="7">
        <v>270</v>
      </c>
      <c r="AE128" s="158">
        <v>210</v>
      </c>
      <c r="AF128" s="7"/>
      <c r="AG128" s="7"/>
      <c r="AH128" s="7"/>
      <c r="AI128" s="7"/>
      <c r="AJ128" s="7"/>
      <c r="AK128" s="7"/>
      <c r="AL128" s="1"/>
      <c r="AM128" s="1"/>
      <c r="AN128" s="1"/>
      <c r="AO128" s="1"/>
      <c r="AP128" s="1"/>
      <c r="AQ128" s="1"/>
      <c r="AR128" s="1"/>
      <c r="AS128" s="1"/>
      <c r="AT128" s="1"/>
      <c r="AU128" s="242" t="s">
        <v>2705</v>
      </c>
      <c r="AV128" s="243" t="s">
        <v>2706</v>
      </c>
      <c r="AW128" s="132" t="s">
        <v>22</v>
      </c>
      <c r="AX128" s="132" t="s">
        <v>22</v>
      </c>
      <c r="AY128" s="132" t="s">
        <v>4275</v>
      </c>
      <c r="AZ128" s="278" t="s">
        <v>4260</v>
      </c>
      <c r="BA128" t="s">
        <v>4266</v>
      </c>
    </row>
    <row r="129" spans="1:53" s="12" customFormat="1" ht="15.75">
      <c r="A129" s="1" t="s">
        <v>174</v>
      </c>
      <c r="B129" s="1" t="s">
        <v>1622</v>
      </c>
      <c r="C129" s="1" t="s">
        <v>3466</v>
      </c>
      <c r="D129" s="1"/>
      <c r="E129" s="1" t="s">
        <v>33</v>
      </c>
      <c r="F129" s="3">
        <v>3307900000</v>
      </c>
      <c r="G129" s="35">
        <v>33079000</v>
      </c>
      <c r="H129" s="1" t="s">
        <v>1804</v>
      </c>
      <c r="I129" s="6" t="s">
        <v>20</v>
      </c>
      <c r="J129" s="1" t="s">
        <v>64</v>
      </c>
      <c r="K129" s="1" t="s">
        <v>1791</v>
      </c>
      <c r="L129" s="22">
        <v>89</v>
      </c>
      <c r="M129" s="22">
        <f t="shared" si="12"/>
        <v>151.20000000000002</v>
      </c>
      <c r="N129" s="22">
        <v>189</v>
      </c>
      <c r="O129" s="275">
        <v>16.5</v>
      </c>
      <c r="P129" s="9"/>
      <c r="Q129" s="268">
        <v>5032410123517</v>
      </c>
      <c r="R129" s="215"/>
      <c r="S129" s="94">
        <v>0.5</v>
      </c>
      <c r="T129" s="94">
        <v>0.05</v>
      </c>
      <c r="U129" s="94">
        <f t="shared" si="11"/>
        <v>0.55000000000000004</v>
      </c>
      <c r="V129" s="109">
        <v>80</v>
      </c>
      <c r="W129" s="109">
        <v>220</v>
      </c>
      <c r="X129" s="1">
        <v>80</v>
      </c>
      <c r="Y129" s="6">
        <v>6</v>
      </c>
      <c r="Z129" s="9">
        <v>65032410123519</v>
      </c>
      <c r="AA129" s="126">
        <v>0.15</v>
      </c>
      <c r="AB129" s="120">
        <f t="shared" si="15"/>
        <v>3.45</v>
      </c>
      <c r="AC129" s="7">
        <v>140</v>
      </c>
      <c r="AD129" s="7">
        <v>270</v>
      </c>
      <c r="AE129" s="158">
        <v>210</v>
      </c>
      <c r="AF129" s="7"/>
      <c r="AG129" s="7"/>
      <c r="AH129" s="7"/>
      <c r="AI129" s="7"/>
      <c r="AJ129" s="7"/>
      <c r="AK129" s="7"/>
      <c r="AL129" s="1"/>
      <c r="AM129" s="1"/>
      <c r="AN129" s="1"/>
      <c r="AO129" s="1"/>
      <c r="AP129" s="1"/>
      <c r="AQ129" s="1"/>
      <c r="AR129" s="1"/>
      <c r="AS129" s="1"/>
      <c r="AT129" s="1"/>
      <c r="AU129" s="242" t="s">
        <v>2707</v>
      </c>
      <c r="AV129" s="243" t="s">
        <v>2708</v>
      </c>
      <c r="AW129" s="132" t="s">
        <v>22</v>
      </c>
      <c r="AX129" s="132" t="s">
        <v>22</v>
      </c>
      <c r="AY129" s="132" t="s">
        <v>4275</v>
      </c>
      <c r="AZ129" s="278" t="s">
        <v>4260</v>
      </c>
      <c r="BA129" t="s">
        <v>4266</v>
      </c>
    </row>
    <row r="130" spans="1:53" s="12" customFormat="1" ht="15.75">
      <c r="A130" s="1" t="s">
        <v>174</v>
      </c>
      <c r="B130" s="1" t="s">
        <v>191</v>
      </c>
      <c r="C130" s="1" t="s">
        <v>3467</v>
      </c>
      <c r="D130" s="1"/>
      <c r="E130" s="1" t="s">
        <v>33</v>
      </c>
      <c r="F130" s="3">
        <v>3307900000</v>
      </c>
      <c r="G130" s="35">
        <v>33079000</v>
      </c>
      <c r="H130" s="1"/>
      <c r="I130" s="6" t="s">
        <v>20</v>
      </c>
      <c r="J130" s="1" t="s">
        <v>64</v>
      </c>
      <c r="K130" s="1" t="s">
        <v>1791</v>
      </c>
      <c r="L130" s="22">
        <v>89</v>
      </c>
      <c r="M130" s="22">
        <f t="shared" si="12"/>
        <v>151.20000000000002</v>
      </c>
      <c r="N130" s="22">
        <v>189</v>
      </c>
      <c r="O130" s="275">
        <v>16.5</v>
      </c>
      <c r="P130" s="9"/>
      <c r="Q130" s="268">
        <v>5032410130836</v>
      </c>
      <c r="R130" s="215"/>
      <c r="S130" s="94">
        <v>0.5</v>
      </c>
      <c r="T130" s="94">
        <v>0.05</v>
      </c>
      <c r="U130" s="94">
        <f t="shared" si="11"/>
        <v>0.55000000000000004</v>
      </c>
      <c r="V130" s="109">
        <v>80</v>
      </c>
      <c r="W130" s="109">
        <v>220</v>
      </c>
      <c r="X130" s="1">
        <v>80</v>
      </c>
      <c r="Y130" s="6">
        <v>6</v>
      </c>
      <c r="Z130" s="9">
        <v>65032410134652</v>
      </c>
      <c r="AA130" s="126">
        <v>0.15</v>
      </c>
      <c r="AB130" s="120">
        <f t="shared" si="15"/>
        <v>3.45</v>
      </c>
      <c r="AC130" s="7">
        <v>140</v>
      </c>
      <c r="AD130" s="7">
        <v>270</v>
      </c>
      <c r="AE130" s="158">
        <v>210</v>
      </c>
      <c r="AF130" s="7"/>
      <c r="AG130" s="7"/>
      <c r="AH130" s="7"/>
      <c r="AI130" s="7"/>
      <c r="AJ130" s="7"/>
      <c r="AK130" s="7"/>
      <c r="AL130" s="1"/>
      <c r="AM130" s="1"/>
      <c r="AN130" s="1"/>
      <c r="AO130" s="1"/>
      <c r="AP130" s="1"/>
      <c r="AQ130" s="1"/>
      <c r="AR130" s="1"/>
      <c r="AS130" s="1"/>
      <c r="AT130" s="1"/>
      <c r="AU130" s="242" t="s">
        <v>2709</v>
      </c>
      <c r="AV130" s="243" t="s">
        <v>2710</v>
      </c>
      <c r="AW130" s="132" t="s">
        <v>22</v>
      </c>
      <c r="AX130" s="132" t="s">
        <v>22</v>
      </c>
      <c r="AY130" s="132" t="s">
        <v>4275</v>
      </c>
      <c r="AZ130" s="278" t="s">
        <v>4260</v>
      </c>
      <c r="BA130" t="s">
        <v>4266</v>
      </c>
    </row>
    <row r="131" spans="1:53" ht="18.75">
      <c r="A131" s="1"/>
      <c r="B131" s="5" t="s">
        <v>192</v>
      </c>
      <c r="C131" s="1"/>
      <c r="D131" s="1"/>
      <c r="E131" s="1"/>
      <c r="F131" s="1"/>
      <c r="G131" s="6"/>
      <c r="H131" s="1"/>
      <c r="I131" s="6"/>
      <c r="J131" s="1"/>
      <c r="K131" s="1"/>
      <c r="L131" s="22"/>
      <c r="M131" s="22"/>
      <c r="N131" s="22"/>
      <c r="O131" s="275"/>
      <c r="P131" s="7"/>
      <c r="Q131" s="7"/>
      <c r="R131" s="7"/>
      <c r="S131" s="94"/>
      <c r="T131" s="94"/>
      <c r="U131" s="94"/>
      <c r="V131" s="109"/>
      <c r="W131" s="109"/>
      <c r="X131" s="1"/>
      <c r="Y131" s="6"/>
      <c r="Z131" s="7"/>
      <c r="AA131" s="126"/>
      <c r="AB131" s="120"/>
      <c r="AC131" s="7"/>
      <c r="AD131" s="7"/>
      <c r="AE131" s="158"/>
      <c r="AF131" s="7"/>
      <c r="AG131" s="7"/>
      <c r="AH131" s="7"/>
      <c r="AI131" s="7"/>
      <c r="AJ131" s="7"/>
      <c r="AK131" s="7"/>
      <c r="AL131" s="1"/>
      <c r="AM131" s="1"/>
      <c r="AN131" s="1"/>
      <c r="AO131" s="1"/>
      <c r="AP131" s="1"/>
      <c r="AQ131" s="1"/>
      <c r="AR131" s="1"/>
      <c r="AS131" s="1"/>
      <c r="AT131" s="1"/>
      <c r="AU131" s="242"/>
      <c r="AV131" s="242"/>
      <c r="AW131" s="132"/>
      <c r="AX131" s="132"/>
      <c r="AY131" s="132"/>
      <c r="AZ131" s="278"/>
    </row>
    <row r="132" spans="1:53" s="12" customFormat="1" ht="15.75">
      <c r="A132" s="1" t="s">
        <v>192</v>
      </c>
      <c r="B132" s="1" t="s">
        <v>193</v>
      </c>
      <c r="C132" s="1" t="s">
        <v>194</v>
      </c>
      <c r="D132" s="1"/>
      <c r="E132" s="1" t="s">
        <v>109</v>
      </c>
      <c r="F132" s="3">
        <v>2309905190</v>
      </c>
      <c r="G132" s="35">
        <v>23099051</v>
      </c>
      <c r="H132" s="1" t="s">
        <v>1798</v>
      </c>
      <c r="I132" s="6" t="s">
        <v>195</v>
      </c>
      <c r="J132" s="1" t="s">
        <v>38</v>
      </c>
      <c r="K132" s="1" t="s">
        <v>1791</v>
      </c>
      <c r="L132" s="22">
        <v>49</v>
      </c>
      <c r="M132" s="22">
        <f t="shared" si="12"/>
        <v>79.2</v>
      </c>
      <c r="N132" s="22">
        <v>99</v>
      </c>
      <c r="O132" s="275">
        <v>8.9499999999999993</v>
      </c>
      <c r="P132" s="215"/>
      <c r="Q132" s="215"/>
      <c r="R132" s="268">
        <v>5032410126426</v>
      </c>
      <c r="S132" s="94">
        <v>1</v>
      </c>
      <c r="T132" s="94">
        <v>0.03</v>
      </c>
      <c r="U132" s="94">
        <f t="shared" si="11"/>
        <v>1.03</v>
      </c>
      <c r="V132" s="109">
        <v>70</v>
      </c>
      <c r="W132" s="109">
        <v>270</v>
      </c>
      <c r="X132" s="1">
        <v>180</v>
      </c>
      <c r="Y132" s="6">
        <v>10</v>
      </c>
      <c r="Z132" s="9">
        <v>65032410126428</v>
      </c>
      <c r="AA132" s="126">
        <v>0.6</v>
      </c>
      <c r="AB132" s="120">
        <f>U132*Y132+AA132</f>
        <v>10.9</v>
      </c>
      <c r="AC132" s="7">
        <v>210</v>
      </c>
      <c r="AD132" s="7">
        <v>260</v>
      </c>
      <c r="AE132" s="158">
        <v>340</v>
      </c>
      <c r="AF132" s="7"/>
      <c r="AG132" s="7"/>
      <c r="AH132" s="7"/>
      <c r="AI132" s="7"/>
      <c r="AJ132" s="7"/>
      <c r="AK132" s="7"/>
      <c r="AL132" s="1"/>
      <c r="AM132" s="1"/>
      <c r="AN132" s="1"/>
      <c r="AO132" s="1"/>
      <c r="AP132" s="1"/>
      <c r="AQ132" s="1"/>
      <c r="AR132" s="1"/>
      <c r="AS132" s="1"/>
      <c r="AT132" s="1"/>
      <c r="AU132" s="242" t="s">
        <v>2711</v>
      </c>
      <c r="AV132" s="243" t="s">
        <v>2712</v>
      </c>
      <c r="AW132" s="132" t="s">
        <v>22</v>
      </c>
      <c r="AX132" s="132" t="s">
        <v>22</v>
      </c>
      <c r="AY132" s="132" t="s">
        <v>4275</v>
      </c>
      <c r="AZ132" s="278" t="s">
        <v>4260</v>
      </c>
      <c r="BA132" t="s">
        <v>4266</v>
      </c>
    </row>
    <row r="133" spans="1:53" s="12" customFormat="1" ht="15.75">
      <c r="A133" s="1" t="s">
        <v>192</v>
      </c>
      <c r="B133" s="1" t="s">
        <v>196</v>
      </c>
      <c r="C133" s="1" t="s">
        <v>197</v>
      </c>
      <c r="D133" s="1"/>
      <c r="E133" s="1" t="s">
        <v>109</v>
      </c>
      <c r="F133" s="3">
        <v>2309905190</v>
      </c>
      <c r="G133" s="35">
        <v>23099051</v>
      </c>
      <c r="H133" s="1" t="s">
        <v>1798</v>
      </c>
      <c r="I133" s="6" t="s">
        <v>195</v>
      </c>
      <c r="J133" s="1" t="s">
        <v>38</v>
      </c>
      <c r="K133" s="1" t="s">
        <v>1791</v>
      </c>
      <c r="L133" s="22">
        <v>49</v>
      </c>
      <c r="M133" s="22">
        <f t="shared" si="12"/>
        <v>79.2</v>
      </c>
      <c r="N133" s="22">
        <v>99</v>
      </c>
      <c r="O133" s="275">
        <v>8.9499999999999993</v>
      </c>
      <c r="P133" s="215"/>
      <c r="Q133" s="215"/>
      <c r="R133" s="268">
        <v>5032410117936</v>
      </c>
      <c r="S133" s="94">
        <v>1</v>
      </c>
      <c r="T133" s="94">
        <v>0.03</v>
      </c>
      <c r="U133" s="94">
        <f t="shared" si="11"/>
        <v>1.03</v>
      </c>
      <c r="V133" s="109">
        <v>70</v>
      </c>
      <c r="W133" s="109">
        <v>270</v>
      </c>
      <c r="X133" s="1">
        <v>180</v>
      </c>
      <c r="Y133" s="6">
        <v>10</v>
      </c>
      <c r="Z133" s="9" t="s">
        <v>3200</v>
      </c>
      <c r="AA133" s="126">
        <v>0.6</v>
      </c>
      <c r="AB133" s="120">
        <f>U133*Y133+AA133</f>
        <v>10.9</v>
      </c>
      <c r="AC133" s="7">
        <v>210</v>
      </c>
      <c r="AD133" s="7">
        <v>260</v>
      </c>
      <c r="AE133" s="158">
        <v>340</v>
      </c>
      <c r="AF133" s="7"/>
      <c r="AG133" s="7"/>
      <c r="AH133" s="7"/>
      <c r="AI133" s="7"/>
      <c r="AJ133" s="7"/>
      <c r="AK133" s="7"/>
      <c r="AL133" s="1"/>
      <c r="AM133" s="1"/>
      <c r="AN133" s="1"/>
      <c r="AO133" s="1"/>
      <c r="AP133" s="1"/>
      <c r="AQ133" s="1"/>
      <c r="AR133" s="1"/>
      <c r="AS133" s="1"/>
      <c r="AT133" s="1"/>
      <c r="AU133" s="242" t="s">
        <v>2713</v>
      </c>
      <c r="AV133" s="243" t="s">
        <v>2714</v>
      </c>
      <c r="AW133" s="132" t="s">
        <v>22</v>
      </c>
      <c r="AX133" s="132" t="s">
        <v>22</v>
      </c>
      <c r="AY133" s="132" t="s">
        <v>4275</v>
      </c>
      <c r="AZ133" s="278" t="s">
        <v>4260</v>
      </c>
      <c r="BA133" t="s">
        <v>4266</v>
      </c>
    </row>
    <row r="134" spans="1:53" s="12" customFormat="1" ht="15.75">
      <c r="A134" s="1" t="s">
        <v>192</v>
      </c>
      <c r="B134" s="1" t="s">
        <v>2301</v>
      </c>
      <c r="C134" s="1" t="s">
        <v>2302</v>
      </c>
      <c r="D134" s="1"/>
      <c r="E134" s="1" t="s">
        <v>109</v>
      </c>
      <c r="F134" s="3">
        <v>2309905190</v>
      </c>
      <c r="G134" s="35" t="s">
        <v>1801</v>
      </c>
      <c r="H134" s="1" t="s">
        <v>1798</v>
      </c>
      <c r="I134" s="6" t="s">
        <v>195</v>
      </c>
      <c r="J134" s="1" t="s">
        <v>38</v>
      </c>
      <c r="K134" s="1" t="s">
        <v>1791</v>
      </c>
      <c r="L134" s="22">
        <v>49</v>
      </c>
      <c r="M134" s="22">
        <f t="shared" si="12"/>
        <v>79.2</v>
      </c>
      <c r="N134" s="22">
        <v>99</v>
      </c>
      <c r="O134" s="275">
        <v>8.9499999999999993</v>
      </c>
      <c r="P134" s="215"/>
      <c r="Q134" s="215"/>
      <c r="R134" s="268">
        <v>5032410135961</v>
      </c>
      <c r="S134" s="94">
        <v>1</v>
      </c>
      <c r="T134" s="94">
        <v>0.03</v>
      </c>
      <c r="U134" s="94">
        <f>S134+T134</f>
        <v>1.03</v>
      </c>
      <c r="V134" s="109">
        <v>70</v>
      </c>
      <c r="W134" s="109">
        <v>270</v>
      </c>
      <c r="X134" s="1">
        <v>180</v>
      </c>
      <c r="Y134" s="6">
        <v>10</v>
      </c>
      <c r="Z134" s="9">
        <v>65032410135963</v>
      </c>
      <c r="AA134" s="126">
        <v>0.6</v>
      </c>
      <c r="AB134" s="120">
        <f>U134*Y134+AA134</f>
        <v>10.9</v>
      </c>
      <c r="AC134" s="7">
        <v>210</v>
      </c>
      <c r="AD134" s="7">
        <v>260</v>
      </c>
      <c r="AE134" s="158">
        <v>340</v>
      </c>
      <c r="AF134" s="7"/>
      <c r="AG134" s="7"/>
      <c r="AH134" s="7"/>
      <c r="AI134" s="7"/>
      <c r="AJ134" s="7"/>
      <c r="AK134" s="7"/>
      <c r="AL134" s="1"/>
      <c r="AM134" s="1"/>
      <c r="AN134" s="1"/>
      <c r="AO134" s="1"/>
      <c r="AP134" s="1"/>
      <c r="AQ134" s="1"/>
      <c r="AR134" s="1"/>
      <c r="AS134" s="1"/>
      <c r="AT134" s="1"/>
      <c r="AU134" s="242" t="s">
        <v>2715</v>
      </c>
      <c r="AV134" s="243" t="s">
        <v>2716</v>
      </c>
      <c r="AW134" s="132" t="s">
        <v>22</v>
      </c>
      <c r="AX134" s="132" t="s">
        <v>22</v>
      </c>
      <c r="AY134" s="132" t="s">
        <v>4275</v>
      </c>
      <c r="AZ134" s="278" t="s">
        <v>4260</v>
      </c>
      <c r="BA134" t="s">
        <v>4266</v>
      </c>
    </row>
    <row r="135" spans="1:53" s="12" customFormat="1" ht="15.75">
      <c r="A135" s="1" t="s">
        <v>192</v>
      </c>
      <c r="B135" s="1" t="s">
        <v>2808</v>
      </c>
      <c r="C135" s="1" t="s">
        <v>3468</v>
      </c>
      <c r="D135" s="1"/>
      <c r="E135" s="1" t="s">
        <v>109</v>
      </c>
      <c r="F135" s="3">
        <v>2309905190</v>
      </c>
      <c r="G135" s="35" t="s">
        <v>1801</v>
      </c>
      <c r="H135" s="1" t="s">
        <v>1798</v>
      </c>
      <c r="I135" s="6" t="s">
        <v>195</v>
      </c>
      <c r="J135" s="1" t="s">
        <v>38</v>
      </c>
      <c r="K135" s="1" t="s">
        <v>1791</v>
      </c>
      <c r="L135" s="22">
        <v>49</v>
      </c>
      <c r="M135" s="22">
        <f t="shared" si="12"/>
        <v>79.2</v>
      </c>
      <c r="N135" s="22">
        <v>99</v>
      </c>
      <c r="O135" s="275">
        <v>8.9499999999999993</v>
      </c>
      <c r="P135" s="215"/>
      <c r="Q135" s="215"/>
      <c r="R135" s="268">
        <v>5032410131055</v>
      </c>
      <c r="S135" s="94">
        <v>1</v>
      </c>
      <c r="T135" s="94">
        <v>0.03</v>
      </c>
      <c r="U135" s="94">
        <f>S135+T135</f>
        <v>1.03</v>
      </c>
      <c r="V135" s="109">
        <v>70</v>
      </c>
      <c r="W135" s="109">
        <v>270</v>
      </c>
      <c r="X135" s="1">
        <v>180</v>
      </c>
      <c r="Y135" s="6">
        <v>10</v>
      </c>
      <c r="Z135" s="9">
        <v>65032410131057</v>
      </c>
      <c r="AA135" s="126">
        <v>0.6</v>
      </c>
      <c r="AB135" s="120">
        <f>U135*Y135+AA135</f>
        <v>10.9</v>
      </c>
      <c r="AC135" s="7">
        <v>210</v>
      </c>
      <c r="AD135" s="7">
        <v>260</v>
      </c>
      <c r="AE135" s="158">
        <v>340</v>
      </c>
      <c r="AF135" s="7"/>
      <c r="AG135" s="7"/>
      <c r="AH135" s="7"/>
      <c r="AI135" s="7"/>
      <c r="AJ135" s="7"/>
      <c r="AK135" s="7"/>
      <c r="AL135" s="1"/>
      <c r="AM135" s="1"/>
      <c r="AN135" s="1"/>
      <c r="AO135" s="1"/>
      <c r="AP135" s="1"/>
      <c r="AQ135" s="1"/>
      <c r="AR135" s="1"/>
      <c r="AS135" s="1"/>
      <c r="AT135" s="1"/>
      <c r="AU135" s="242" t="s">
        <v>3475</v>
      </c>
      <c r="AV135" s="243" t="s">
        <v>2716</v>
      </c>
      <c r="AW135" s="132" t="s">
        <v>22</v>
      </c>
      <c r="AX135" s="132" t="s">
        <v>22</v>
      </c>
      <c r="AY135" s="132" t="s">
        <v>4275</v>
      </c>
      <c r="AZ135" s="278" t="s">
        <v>4260</v>
      </c>
      <c r="BA135" t="s">
        <v>4266</v>
      </c>
    </row>
    <row r="136" spans="1:53" s="12" customFormat="1" ht="15.75">
      <c r="A136" s="1"/>
      <c r="B136" s="1" t="s">
        <v>4312</v>
      </c>
      <c r="C136" s="1" t="s">
        <v>4313</v>
      </c>
      <c r="D136" s="256" t="s">
        <v>4294</v>
      </c>
      <c r="E136" s="1" t="s">
        <v>109</v>
      </c>
      <c r="F136" s="3">
        <v>2309905191</v>
      </c>
      <c r="G136" s="35" t="s">
        <v>4311</v>
      </c>
      <c r="H136" s="1" t="s">
        <v>1798</v>
      </c>
      <c r="I136" s="6" t="s">
        <v>195</v>
      </c>
      <c r="J136" s="1" t="s">
        <v>38</v>
      </c>
      <c r="K136" s="1" t="s">
        <v>1791</v>
      </c>
      <c r="L136" s="22">
        <v>49</v>
      </c>
      <c r="M136" s="22">
        <f>N136*0.8</f>
        <v>80</v>
      </c>
      <c r="N136" s="22">
        <v>100</v>
      </c>
      <c r="O136" s="275">
        <v>9.9499999999999993</v>
      </c>
      <c r="P136" s="215"/>
      <c r="Q136" s="215"/>
      <c r="R136" s="268">
        <v>5032410129021</v>
      </c>
      <c r="S136" s="94">
        <v>1</v>
      </c>
      <c r="T136" s="94">
        <v>0.03</v>
      </c>
      <c r="U136" s="94">
        <f>S136+T136</f>
        <v>1.03</v>
      </c>
      <c r="V136" s="109">
        <v>70</v>
      </c>
      <c r="W136" s="109">
        <v>270</v>
      </c>
      <c r="X136" s="1">
        <v>180</v>
      </c>
      <c r="Y136" s="6">
        <v>10</v>
      </c>
      <c r="Z136" s="9">
        <v>65032410129023</v>
      </c>
      <c r="AA136" s="126">
        <v>0.6</v>
      </c>
      <c r="AB136" s="120">
        <f>U136*Y136+AA136</f>
        <v>10.9</v>
      </c>
      <c r="AC136" s="7">
        <v>210</v>
      </c>
      <c r="AD136" s="7">
        <v>260</v>
      </c>
      <c r="AE136" s="158">
        <v>340</v>
      </c>
      <c r="AF136" s="7"/>
      <c r="AG136" s="7"/>
      <c r="AH136" s="7"/>
      <c r="AI136" s="7"/>
      <c r="AJ136" s="7"/>
      <c r="AK136" s="7"/>
      <c r="AL136" s="1"/>
      <c r="AM136" s="1"/>
      <c r="AN136" s="1"/>
      <c r="AO136" s="1"/>
      <c r="AP136" s="1"/>
      <c r="AQ136" s="1"/>
      <c r="AR136" s="1"/>
      <c r="AS136" s="1"/>
      <c r="AT136" s="1"/>
      <c r="AU136" s="242" t="s">
        <v>4314</v>
      </c>
      <c r="AV136" s="243" t="s">
        <v>2716</v>
      </c>
      <c r="AW136" s="132" t="s">
        <v>22</v>
      </c>
      <c r="AX136" s="132" t="s">
        <v>22</v>
      </c>
      <c r="AY136" s="132" t="s">
        <v>4275</v>
      </c>
      <c r="AZ136" s="278" t="s">
        <v>4260</v>
      </c>
      <c r="BA136"/>
    </row>
    <row r="137" spans="1:53" ht="18.75">
      <c r="A137" s="1"/>
      <c r="B137" s="5" t="s">
        <v>198</v>
      </c>
      <c r="C137" s="1"/>
      <c r="D137" s="1"/>
      <c r="E137" s="1"/>
      <c r="F137" s="1"/>
      <c r="G137" s="6"/>
      <c r="H137" s="1"/>
      <c r="I137" s="6"/>
      <c r="J137" s="1"/>
      <c r="K137" s="1"/>
      <c r="L137" s="22"/>
      <c r="M137" s="22"/>
      <c r="N137" s="22"/>
      <c r="O137" s="275"/>
      <c r="P137" s="3"/>
      <c r="Q137" s="3"/>
      <c r="R137" s="3"/>
      <c r="S137" s="94"/>
      <c r="T137" s="94"/>
      <c r="U137" s="94"/>
      <c r="V137" s="109"/>
      <c r="W137" s="109"/>
      <c r="X137" s="1"/>
      <c r="Y137" s="6"/>
      <c r="Z137" s="3"/>
      <c r="AA137" s="126"/>
      <c r="AB137" s="120"/>
      <c r="AC137" s="7"/>
      <c r="AD137" s="7"/>
      <c r="AE137" s="158"/>
      <c r="AF137" s="7"/>
      <c r="AG137" s="7"/>
      <c r="AH137" s="7"/>
      <c r="AI137" s="7"/>
      <c r="AJ137" s="7"/>
      <c r="AK137" s="7"/>
      <c r="AL137" s="1"/>
      <c r="AM137" s="1"/>
      <c r="AN137" s="1"/>
      <c r="AO137" s="1"/>
      <c r="AP137" s="1"/>
      <c r="AQ137" s="1"/>
      <c r="AR137" s="1"/>
      <c r="AS137" s="1"/>
      <c r="AT137" s="1"/>
      <c r="AU137" s="242"/>
      <c r="AV137" s="242"/>
      <c r="AW137" s="132"/>
      <c r="AX137" s="132"/>
      <c r="AY137" s="132"/>
      <c r="AZ137" s="278"/>
    </row>
    <row r="138" spans="1:53" ht="15.75">
      <c r="A138" s="1" t="s">
        <v>201</v>
      </c>
      <c r="B138" s="1" t="s">
        <v>199</v>
      </c>
      <c r="C138" s="1" t="s">
        <v>200</v>
      </c>
      <c r="D138" s="1"/>
      <c r="E138" s="1" t="s">
        <v>30</v>
      </c>
      <c r="F138" s="3">
        <v>2309903191</v>
      </c>
      <c r="G138" s="35">
        <v>23099031</v>
      </c>
      <c r="H138" s="1" t="s">
        <v>1798</v>
      </c>
      <c r="I138" s="6" t="s">
        <v>20</v>
      </c>
      <c r="J138" s="1" t="s">
        <v>202</v>
      </c>
      <c r="K138" s="1" t="s">
        <v>1791</v>
      </c>
      <c r="L138" s="22">
        <v>235</v>
      </c>
      <c r="M138" s="22">
        <f t="shared" si="12"/>
        <v>399.20000000000005</v>
      </c>
      <c r="N138" s="22">
        <v>499</v>
      </c>
      <c r="O138" s="275">
        <v>40</v>
      </c>
      <c r="P138" s="268">
        <v>5032410019667</v>
      </c>
      <c r="Q138" s="9"/>
      <c r="R138" s="9">
        <v>5032410137392</v>
      </c>
      <c r="S138" s="94">
        <v>2.5</v>
      </c>
      <c r="T138" s="94">
        <v>0.25</v>
      </c>
      <c r="U138" s="94">
        <f t="shared" si="11"/>
        <v>2.75</v>
      </c>
      <c r="V138" s="109">
        <v>110</v>
      </c>
      <c r="W138" s="109">
        <v>250</v>
      </c>
      <c r="X138" s="1">
        <v>150</v>
      </c>
      <c r="Y138" s="6">
        <v>6</v>
      </c>
      <c r="Z138" s="9">
        <v>65032410137394</v>
      </c>
      <c r="AA138" s="126">
        <v>0.4</v>
      </c>
      <c r="AB138" s="120">
        <f>U138*Y138+AA138</f>
        <v>16.899999999999999</v>
      </c>
      <c r="AC138" s="7">
        <v>210</v>
      </c>
      <c r="AD138" s="7">
        <v>240</v>
      </c>
      <c r="AE138" s="158">
        <v>440</v>
      </c>
      <c r="AF138" s="7"/>
      <c r="AG138" s="7"/>
      <c r="AH138" s="7"/>
      <c r="AI138" s="7"/>
      <c r="AJ138" s="7"/>
      <c r="AK138" s="7"/>
      <c r="AL138" s="1"/>
      <c r="AM138" s="1"/>
      <c r="AN138" s="1"/>
      <c r="AO138" s="1"/>
      <c r="AP138" s="1"/>
      <c r="AQ138" s="1"/>
      <c r="AR138" s="1"/>
      <c r="AS138" s="1"/>
      <c r="AT138" s="1"/>
      <c r="AU138" s="242" t="s">
        <v>2720</v>
      </c>
      <c r="AV138" s="243" t="s">
        <v>2717</v>
      </c>
      <c r="AW138" s="132" t="s">
        <v>22</v>
      </c>
      <c r="AX138" s="132" t="s">
        <v>22</v>
      </c>
      <c r="AY138" s="132" t="s">
        <v>4275</v>
      </c>
      <c r="AZ138" s="278" t="s">
        <v>4260</v>
      </c>
      <c r="BA138" t="s">
        <v>4266</v>
      </c>
    </row>
    <row r="139" spans="1:53" s="12" customFormat="1" ht="15.75">
      <c r="A139" s="1" t="s">
        <v>201</v>
      </c>
      <c r="B139" s="1" t="s">
        <v>203</v>
      </c>
      <c r="C139" s="1" t="s">
        <v>4292</v>
      </c>
      <c r="D139" s="1"/>
      <c r="E139" s="1" t="s">
        <v>204</v>
      </c>
      <c r="F139" s="3">
        <v>2309903191</v>
      </c>
      <c r="G139" s="35">
        <v>23099031</v>
      </c>
      <c r="H139" s="1" t="s">
        <v>1798</v>
      </c>
      <c r="I139" s="6" t="s">
        <v>20</v>
      </c>
      <c r="J139" s="1" t="s">
        <v>115</v>
      </c>
      <c r="K139" s="1" t="s">
        <v>1791</v>
      </c>
      <c r="L139" s="22">
        <v>156</v>
      </c>
      <c r="M139" s="22">
        <f t="shared" si="12"/>
        <v>263.2</v>
      </c>
      <c r="N139" s="22">
        <v>329</v>
      </c>
      <c r="O139" s="275">
        <v>19.5</v>
      </c>
      <c r="P139" s="268">
        <v>5032410012538</v>
      </c>
      <c r="Q139" s="215"/>
      <c r="R139" s="215"/>
      <c r="S139" s="94">
        <v>2</v>
      </c>
      <c r="T139" s="94">
        <v>0.03</v>
      </c>
      <c r="U139" s="94">
        <f t="shared" si="11"/>
        <v>2.0299999999999998</v>
      </c>
      <c r="V139" s="109">
        <v>280</v>
      </c>
      <c r="W139" s="109">
        <v>20</v>
      </c>
      <c r="X139" s="1">
        <v>390</v>
      </c>
      <c r="Y139" s="6">
        <v>6</v>
      </c>
      <c r="Z139" s="9">
        <v>65032410139121</v>
      </c>
      <c r="AA139" s="126">
        <v>0.6</v>
      </c>
      <c r="AB139" s="120">
        <f>U139*Y139+AA139</f>
        <v>12.78</v>
      </c>
      <c r="AC139" s="7">
        <v>280</v>
      </c>
      <c r="AD139" s="7">
        <v>300</v>
      </c>
      <c r="AE139" s="158">
        <v>370</v>
      </c>
      <c r="AF139" s="7"/>
      <c r="AG139" s="7"/>
      <c r="AH139" s="7"/>
      <c r="AI139" s="7"/>
      <c r="AJ139" s="7"/>
      <c r="AK139" s="7"/>
      <c r="AL139" s="1"/>
      <c r="AM139" s="1"/>
      <c r="AN139" s="1"/>
      <c r="AO139" s="1"/>
      <c r="AP139" s="1"/>
      <c r="AQ139" s="1"/>
      <c r="AR139" s="1"/>
      <c r="AS139" s="1"/>
      <c r="AT139" s="1"/>
      <c r="AU139" s="242" t="s">
        <v>2721</v>
      </c>
      <c r="AV139" s="243" t="s">
        <v>2718</v>
      </c>
      <c r="AW139" s="132" t="s">
        <v>22</v>
      </c>
      <c r="AX139" s="132" t="s">
        <v>22</v>
      </c>
      <c r="AY139" s="132" t="s">
        <v>4275</v>
      </c>
      <c r="AZ139" s="278" t="s">
        <v>4260</v>
      </c>
      <c r="BA139" t="s">
        <v>4266</v>
      </c>
    </row>
    <row r="140" spans="1:53" s="12" customFormat="1" ht="15.75">
      <c r="A140" s="1" t="s">
        <v>201</v>
      </c>
      <c r="B140" s="1" t="s">
        <v>1747</v>
      </c>
      <c r="C140" s="1" t="s">
        <v>1748</v>
      </c>
      <c r="D140" s="167"/>
      <c r="E140" s="1" t="s">
        <v>204</v>
      </c>
      <c r="F140" s="3">
        <v>2309903188</v>
      </c>
      <c r="G140" s="35" t="s">
        <v>1796</v>
      </c>
      <c r="H140" s="1" t="s">
        <v>1798</v>
      </c>
      <c r="I140" s="6" t="s">
        <v>20</v>
      </c>
      <c r="J140" s="1" t="s">
        <v>60</v>
      </c>
      <c r="K140" s="1" t="s">
        <v>1791</v>
      </c>
      <c r="L140" s="22">
        <v>117</v>
      </c>
      <c r="M140" s="22">
        <f t="shared" si="12"/>
        <v>199.20000000000002</v>
      </c>
      <c r="N140" s="22">
        <v>249</v>
      </c>
      <c r="O140" s="275"/>
      <c r="P140" s="268">
        <v>5032410012316</v>
      </c>
      <c r="Q140" s="215"/>
      <c r="R140" s="215"/>
      <c r="S140" s="94">
        <v>0.5</v>
      </c>
      <c r="T140" s="94">
        <v>0.16</v>
      </c>
      <c r="U140" s="94">
        <f t="shared" si="11"/>
        <v>0.66</v>
      </c>
      <c r="V140" s="109">
        <v>200</v>
      </c>
      <c r="W140" s="109">
        <v>145</v>
      </c>
      <c r="X140" s="1">
        <v>200</v>
      </c>
      <c r="Y140" s="6">
        <v>6</v>
      </c>
      <c r="Z140" s="9">
        <v>65032410012318</v>
      </c>
      <c r="AA140" s="126">
        <v>0.6</v>
      </c>
      <c r="AB140" s="120">
        <f>U140*Y140+AA140</f>
        <v>4.5599999999999996</v>
      </c>
      <c r="AC140" s="7">
        <v>410</v>
      </c>
      <c r="AD140" s="7">
        <v>170</v>
      </c>
      <c r="AE140" s="158">
        <v>610</v>
      </c>
      <c r="AF140" s="7"/>
      <c r="AG140" s="7"/>
      <c r="AH140" s="7"/>
      <c r="AI140" s="7"/>
      <c r="AJ140" s="7"/>
      <c r="AK140" s="7"/>
      <c r="AL140" s="1"/>
      <c r="AM140" s="1"/>
      <c r="AN140" s="1"/>
      <c r="AO140" s="1"/>
      <c r="AP140" s="1"/>
      <c r="AQ140" s="1"/>
      <c r="AR140" s="1"/>
      <c r="AS140" s="1"/>
      <c r="AT140" s="1"/>
      <c r="AU140" s="242" t="s">
        <v>2722</v>
      </c>
      <c r="AV140" s="243" t="s">
        <v>2719</v>
      </c>
      <c r="AW140" s="132" t="s">
        <v>22</v>
      </c>
      <c r="AX140" s="132" t="s">
        <v>22</v>
      </c>
      <c r="AY140" s="132" t="s">
        <v>4275</v>
      </c>
      <c r="AZ140" s="278" t="s">
        <v>4260</v>
      </c>
      <c r="BA140" t="s">
        <v>4266</v>
      </c>
    </row>
    <row r="141" spans="1:53" ht="18.75">
      <c r="A141" s="1"/>
      <c r="B141" s="5" t="s">
        <v>205</v>
      </c>
      <c r="C141" s="1"/>
      <c r="D141" s="1"/>
      <c r="E141" s="1"/>
      <c r="F141" s="1"/>
      <c r="G141" s="6"/>
      <c r="H141" s="1"/>
      <c r="I141" s="6"/>
      <c r="J141" s="1"/>
      <c r="K141" s="1"/>
      <c r="L141" s="22"/>
      <c r="M141" s="22"/>
      <c r="N141" s="22"/>
      <c r="O141" s="275"/>
      <c r="P141" s="3"/>
      <c r="Q141" s="3"/>
      <c r="R141" s="3"/>
      <c r="S141" s="94"/>
      <c r="T141" s="94"/>
      <c r="U141" s="94"/>
      <c r="V141" s="109"/>
      <c r="W141" s="109"/>
      <c r="X141" s="1"/>
      <c r="Y141" s="6"/>
      <c r="Z141" s="3"/>
      <c r="AA141" s="126"/>
      <c r="AB141" s="120"/>
      <c r="AC141" s="7"/>
      <c r="AD141" s="7"/>
      <c r="AE141" s="158"/>
      <c r="AF141" s="7"/>
      <c r="AG141" s="7"/>
      <c r="AH141" s="7"/>
      <c r="AI141" s="7"/>
      <c r="AJ141" s="7"/>
      <c r="AK141" s="7"/>
      <c r="AL141" s="1"/>
      <c r="AM141" s="1"/>
      <c r="AN141" s="1"/>
      <c r="AO141" s="1"/>
      <c r="AP141" s="1"/>
      <c r="AQ141" s="1"/>
      <c r="AR141" s="1"/>
      <c r="AS141" s="1"/>
      <c r="AT141" s="1"/>
      <c r="AU141" s="242"/>
      <c r="AV141" s="242"/>
      <c r="AW141" s="132"/>
      <c r="AX141" s="132"/>
      <c r="AY141" s="132"/>
      <c r="AZ141" s="278"/>
    </row>
    <row r="142" spans="1:53" s="12" customFormat="1" ht="15.75">
      <c r="A142" s="1" t="s">
        <v>205</v>
      </c>
      <c r="B142" s="3" t="s">
        <v>206</v>
      </c>
      <c r="C142" s="1" t="s">
        <v>207</v>
      </c>
      <c r="D142" s="1"/>
      <c r="E142" s="1" t="s">
        <v>208</v>
      </c>
      <c r="F142" s="3">
        <v>3405100000</v>
      </c>
      <c r="G142" s="35">
        <v>34051000</v>
      </c>
      <c r="H142" s="1" t="s">
        <v>1804</v>
      </c>
      <c r="I142" s="6" t="s">
        <v>20</v>
      </c>
      <c r="J142" s="1" t="s">
        <v>19</v>
      </c>
      <c r="K142" s="1" t="s">
        <v>1791</v>
      </c>
      <c r="L142" s="22">
        <v>127</v>
      </c>
      <c r="M142" s="22">
        <f t="shared" ref="M142:M186" si="16">N142*0.8</f>
        <v>215.20000000000002</v>
      </c>
      <c r="N142" s="22">
        <v>269</v>
      </c>
      <c r="O142" s="275">
        <v>23</v>
      </c>
      <c r="P142" s="268">
        <v>5032410127829</v>
      </c>
      <c r="Q142" s="215"/>
      <c r="R142" s="215"/>
      <c r="S142" s="94">
        <v>0.4</v>
      </c>
      <c r="T142" s="94">
        <v>7.0000000000000007E-2</v>
      </c>
      <c r="U142" s="94">
        <f t="shared" si="11"/>
        <v>0.47000000000000003</v>
      </c>
      <c r="V142" s="109">
        <v>100</v>
      </c>
      <c r="W142" s="109">
        <v>105</v>
      </c>
      <c r="X142" s="1">
        <v>100</v>
      </c>
      <c r="Y142" s="6">
        <v>12</v>
      </c>
      <c r="Z142" s="9">
        <v>65032410127821</v>
      </c>
      <c r="AA142" s="126">
        <v>0.6</v>
      </c>
      <c r="AB142" s="120">
        <f t="shared" ref="AB142:AB148" si="17">U142*Y142+AA142</f>
        <v>6.24</v>
      </c>
      <c r="AC142" s="7">
        <v>280</v>
      </c>
      <c r="AD142" s="7">
        <v>300</v>
      </c>
      <c r="AE142" s="158">
        <v>370</v>
      </c>
      <c r="AF142" s="7"/>
      <c r="AG142" s="7"/>
      <c r="AH142" s="7"/>
      <c r="AI142" s="7"/>
      <c r="AJ142" s="7"/>
      <c r="AK142" s="7"/>
      <c r="AL142" s="1"/>
      <c r="AM142" s="1"/>
      <c r="AN142" s="1"/>
      <c r="AO142" s="1"/>
      <c r="AP142" s="1"/>
      <c r="AQ142" s="1"/>
      <c r="AR142" s="1"/>
      <c r="AS142" s="1"/>
      <c r="AT142" s="1"/>
      <c r="AU142" s="242" t="s">
        <v>2723</v>
      </c>
      <c r="AV142" s="243" t="s">
        <v>2724</v>
      </c>
      <c r="AW142" s="132" t="s">
        <v>22</v>
      </c>
      <c r="AX142" s="132" t="s">
        <v>22</v>
      </c>
      <c r="AY142" s="132" t="s">
        <v>4275</v>
      </c>
      <c r="AZ142" s="278" t="s">
        <v>4260</v>
      </c>
      <c r="BA142" t="s">
        <v>4266</v>
      </c>
    </row>
    <row r="143" spans="1:53" s="12" customFormat="1" ht="15.75">
      <c r="A143" s="1" t="s">
        <v>205</v>
      </c>
      <c r="B143" s="3" t="s">
        <v>209</v>
      </c>
      <c r="C143" s="1" t="s">
        <v>2303</v>
      </c>
      <c r="D143" s="1"/>
      <c r="E143" s="1" t="s">
        <v>33</v>
      </c>
      <c r="F143" s="3">
        <v>3405100000</v>
      </c>
      <c r="G143" s="35">
        <v>34051000</v>
      </c>
      <c r="H143" s="1" t="s">
        <v>1804</v>
      </c>
      <c r="I143" s="6" t="s">
        <v>20</v>
      </c>
      <c r="J143" s="1" t="s">
        <v>64</v>
      </c>
      <c r="K143" s="1" t="s">
        <v>1791</v>
      </c>
      <c r="L143" s="22">
        <v>127</v>
      </c>
      <c r="M143" s="22">
        <f t="shared" si="16"/>
        <v>215.20000000000002</v>
      </c>
      <c r="N143" s="22">
        <v>269</v>
      </c>
      <c r="O143" s="275">
        <v>23</v>
      </c>
      <c r="P143" s="268">
        <v>5032410127928</v>
      </c>
      <c r="Q143" s="215"/>
      <c r="R143" s="215"/>
      <c r="S143" s="94">
        <v>0.5</v>
      </c>
      <c r="T143" s="94">
        <v>0.05</v>
      </c>
      <c r="U143" s="94">
        <f t="shared" si="11"/>
        <v>0.55000000000000004</v>
      </c>
      <c r="V143" s="109">
        <v>60</v>
      </c>
      <c r="W143" s="109">
        <v>255</v>
      </c>
      <c r="X143" s="1">
        <v>60</v>
      </c>
      <c r="Y143" s="6">
        <v>6</v>
      </c>
      <c r="Z143" s="9">
        <v>65032410127920</v>
      </c>
      <c r="AA143" s="126">
        <v>0.15</v>
      </c>
      <c r="AB143" s="120">
        <f t="shared" si="17"/>
        <v>3.45</v>
      </c>
      <c r="AC143" s="7">
        <v>280</v>
      </c>
      <c r="AD143" s="7">
        <v>300</v>
      </c>
      <c r="AE143" s="158">
        <v>370</v>
      </c>
      <c r="AF143" s="7"/>
      <c r="AG143" s="7"/>
      <c r="AH143" s="7"/>
      <c r="AI143" s="7"/>
      <c r="AJ143" s="7"/>
      <c r="AK143" s="7"/>
      <c r="AL143" s="1"/>
      <c r="AM143" s="1"/>
      <c r="AN143" s="1"/>
      <c r="AO143" s="1"/>
      <c r="AP143" s="1"/>
      <c r="AQ143" s="1"/>
      <c r="AR143" s="1"/>
      <c r="AS143" s="1"/>
      <c r="AT143" s="1"/>
      <c r="AU143" s="242" t="s">
        <v>2725</v>
      </c>
      <c r="AV143" s="243" t="s">
        <v>2726</v>
      </c>
      <c r="AW143" s="132" t="s">
        <v>22</v>
      </c>
      <c r="AX143" s="132" t="s">
        <v>22</v>
      </c>
      <c r="AY143" s="132" t="s">
        <v>4275</v>
      </c>
      <c r="AZ143" s="278" t="s">
        <v>4260</v>
      </c>
      <c r="BA143" t="s">
        <v>4266</v>
      </c>
    </row>
    <row r="144" spans="1:53" s="12" customFormat="1" ht="15.75">
      <c r="A144" s="1" t="s">
        <v>205</v>
      </c>
      <c r="B144" s="3" t="s">
        <v>210</v>
      </c>
      <c r="C144" s="1" t="s">
        <v>211</v>
      </c>
      <c r="D144" s="1"/>
      <c r="E144" s="1" t="s">
        <v>212</v>
      </c>
      <c r="F144" s="3">
        <v>3405100000</v>
      </c>
      <c r="G144" s="35">
        <v>34051000</v>
      </c>
      <c r="H144" s="1" t="s">
        <v>1804</v>
      </c>
      <c r="I144" s="6" t="s">
        <v>20</v>
      </c>
      <c r="J144" s="1" t="s">
        <v>64</v>
      </c>
      <c r="K144" s="1" t="s">
        <v>1791</v>
      </c>
      <c r="L144" s="22">
        <v>127</v>
      </c>
      <c r="M144" s="22">
        <f t="shared" si="16"/>
        <v>215.20000000000002</v>
      </c>
      <c r="N144" s="22">
        <v>269</v>
      </c>
      <c r="O144" s="275">
        <v>23</v>
      </c>
      <c r="P144" s="268">
        <v>5032410128321</v>
      </c>
      <c r="Q144" s="215"/>
      <c r="R144" s="215"/>
      <c r="S144" s="94">
        <v>0.5</v>
      </c>
      <c r="T144" s="94">
        <v>0.05</v>
      </c>
      <c r="U144" s="94">
        <f t="shared" ref="U144:U176" si="18">S144+T144</f>
        <v>0.55000000000000004</v>
      </c>
      <c r="V144" s="109">
        <v>60</v>
      </c>
      <c r="W144" s="109">
        <v>220</v>
      </c>
      <c r="X144" s="1">
        <v>60</v>
      </c>
      <c r="Y144" s="6">
        <v>6</v>
      </c>
      <c r="Z144" s="9">
        <v>65032410128323</v>
      </c>
      <c r="AA144" s="126">
        <v>0.15</v>
      </c>
      <c r="AB144" s="120">
        <f t="shared" si="17"/>
        <v>3.45</v>
      </c>
      <c r="AC144" s="7">
        <v>280</v>
      </c>
      <c r="AD144" s="7">
        <v>300</v>
      </c>
      <c r="AE144" s="158">
        <v>370</v>
      </c>
      <c r="AF144" s="7"/>
      <c r="AG144" s="7"/>
      <c r="AH144" s="7"/>
      <c r="AI144" s="7"/>
      <c r="AJ144" s="7"/>
      <c r="AK144" s="7"/>
      <c r="AL144" s="1"/>
      <c r="AM144" s="1"/>
      <c r="AN144" s="1"/>
      <c r="AO144" s="1"/>
      <c r="AP144" s="1"/>
      <c r="AQ144" s="1"/>
      <c r="AR144" s="1"/>
      <c r="AS144" s="1"/>
      <c r="AT144" s="1"/>
      <c r="AU144" s="242" t="s">
        <v>2727</v>
      </c>
      <c r="AV144" s="243" t="s">
        <v>2728</v>
      </c>
      <c r="AW144" s="132" t="s">
        <v>22</v>
      </c>
      <c r="AX144" s="132" t="s">
        <v>22</v>
      </c>
      <c r="AY144" s="132" t="s">
        <v>4275</v>
      </c>
      <c r="AZ144" s="278" t="s">
        <v>4260</v>
      </c>
      <c r="BA144" t="s">
        <v>4266</v>
      </c>
    </row>
    <row r="145" spans="1:53" s="12" customFormat="1" ht="15.75">
      <c r="A145" s="1" t="s">
        <v>205</v>
      </c>
      <c r="B145" s="3" t="s">
        <v>213</v>
      </c>
      <c r="C145" s="1" t="s">
        <v>214</v>
      </c>
      <c r="D145" s="1"/>
      <c r="E145" s="1" t="s">
        <v>215</v>
      </c>
      <c r="F145" s="3">
        <v>3405100000</v>
      </c>
      <c r="G145" s="35">
        <v>34051000</v>
      </c>
      <c r="H145" s="1" t="s">
        <v>1804</v>
      </c>
      <c r="I145" s="6" t="s">
        <v>20</v>
      </c>
      <c r="J145" s="1" t="s">
        <v>64</v>
      </c>
      <c r="K145" s="1" t="s">
        <v>1791</v>
      </c>
      <c r="L145" s="22">
        <v>74</v>
      </c>
      <c r="M145" s="22">
        <f t="shared" si="16"/>
        <v>124.80000000000001</v>
      </c>
      <c r="N145" s="22">
        <v>156</v>
      </c>
      <c r="O145" s="275">
        <v>13.5</v>
      </c>
      <c r="P145" s="268">
        <v>5032410128420</v>
      </c>
      <c r="Q145" s="215"/>
      <c r="R145" s="215"/>
      <c r="S145" s="94">
        <v>0.5</v>
      </c>
      <c r="T145" s="94">
        <v>6.5000000000000002E-2</v>
      </c>
      <c r="U145" s="94">
        <f t="shared" si="18"/>
        <v>0.56499999999999995</v>
      </c>
      <c r="V145" s="109">
        <v>75</v>
      </c>
      <c r="W145" s="109">
        <v>155</v>
      </c>
      <c r="X145" s="1">
        <v>75</v>
      </c>
      <c r="Y145" s="6">
        <v>8</v>
      </c>
      <c r="Z145" s="9">
        <v>65032410128422</v>
      </c>
      <c r="AA145" s="126">
        <v>0.4</v>
      </c>
      <c r="AB145" s="120">
        <f t="shared" si="17"/>
        <v>4.92</v>
      </c>
      <c r="AC145" s="7">
        <v>280</v>
      </c>
      <c r="AD145" s="7">
        <v>190</v>
      </c>
      <c r="AE145" s="158">
        <v>390</v>
      </c>
      <c r="AF145" s="7"/>
      <c r="AG145" s="7"/>
      <c r="AH145" s="7"/>
      <c r="AI145" s="7"/>
      <c r="AJ145" s="7"/>
      <c r="AK145" s="7"/>
      <c r="AL145" s="1"/>
      <c r="AM145" s="1"/>
      <c r="AN145" s="1"/>
      <c r="AO145" s="1"/>
      <c r="AP145" s="1"/>
      <c r="AQ145" s="1"/>
      <c r="AR145" s="1"/>
      <c r="AS145" s="1"/>
      <c r="AT145" s="1"/>
      <c r="AU145" s="242" t="s">
        <v>2729</v>
      </c>
      <c r="AV145" s="243" t="s">
        <v>2730</v>
      </c>
      <c r="AW145" s="132" t="s">
        <v>22</v>
      </c>
      <c r="AX145" s="132" t="s">
        <v>22</v>
      </c>
      <c r="AY145" s="132" t="s">
        <v>4275</v>
      </c>
      <c r="AZ145" s="278" t="s">
        <v>4260</v>
      </c>
      <c r="BA145" t="s">
        <v>4266</v>
      </c>
    </row>
    <row r="146" spans="1:53" s="12" customFormat="1" ht="15.75">
      <c r="A146" s="1" t="s">
        <v>205</v>
      </c>
      <c r="B146" s="3" t="s">
        <v>2287</v>
      </c>
      <c r="C146" s="1" t="s">
        <v>216</v>
      </c>
      <c r="D146" s="1"/>
      <c r="E146" s="1" t="s">
        <v>217</v>
      </c>
      <c r="F146" s="3">
        <v>3405100000</v>
      </c>
      <c r="G146" s="35">
        <v>34051000</v>
      </c>
      <c r="H146" s="1" t="s">
        <v>1804</v>
      </c>
      <c r="I146" s="6" t="s">
        <v>20</v>
      </c>
      <c r="J146" s="1" t="s">
        <v>248</v>
      </c>
      <c r="K146" s="1" t="s">
        <v>1791</v>
      </c>
      <c r="L146" s="22">
        <v>49</v>
      </c>
      <c r="M146" s="22">
        <f t="shared" si="16"/>
        <v>79.2</v>
      </c>
      <c r="N146" s="22">
        <v>99</v>
      </c>
      <c r="O146" s="275">
        <v>9</v>
      </c>
      <c r="P146" s="268">
        <v>5032410112344</v>
      </c>
      <c r="Q146" s="215"/>
      <c r="R146" s="215"/>
      <c r="S146" s="94">
        <v>0.45</v>
      </c>
      <c r="T146" s="94">
        <v>0.03</v>
      </c>
      <c r="U146" s="94">
        <f t="shared" si="18"/>
        <v>0.48</v>
      </c>
      <c r="V146" s="109">
        <v>35</v>
      </c>
      <c r="W146" s="109">
        <v>85</v>
      </c>
      <c r="X146" s="1">
        <v>195</v>
      </c>
      <c r="Y146" s="6">
        <v>12</v>
      </c>
      <c r="Z146" s="9">
        <v>65032410112346</v>
      </c>
      <c r="AA146" s="126">
        <v>0.6</v>
      </c>
      <c r="AB146" s="120">
        <f t="shared" si="17"/>
        <v>6.3599999999999994</v>
      </c>
      <c r="AC146" s="7">
        <v>280</v>
      </c>
      <c r="AD146" s="7">
        <v>300</v>
      </c>
      <c r="AE146" s="158">
        <v>370</v>
      </c>
      <c r="AF146" s="7"/>
      <c r="AG146" s="7"/>
      <c r="AH146" s="7"/>
      <c r="AI146" s="7"/>
      <c r="AJ146" s="7"/>
      <c r="AK146" s="7"/>
      <c r="AL146" s="1"/>
      <c r="AM146" s="1"/>
      <c r="AN146" s="1"/>
      <c r="AO146" s="1"/>
      <c r="AP146" s="1"/>
      <c r="AQ146" s="1"/>
      <c r="AR146" s="1"/>
      <c r="AS146" s="1"/>
      <c r="AT146" s="1"/>
      <c r="AU146" s="242" t="s">
        <v>219</v>
      </c>
      <c r="AV146" s="243" t="s">
        <v>2731</v>
      </c>
      <c r="AW146" s="132" t="s">
        <v>22</v>
      </c>
      <c r="AX146" s="132" t="s">
        <v>22</v>
      </c>
      <c r="AY146" s="132" t="s">
        <v>4275</v>
      </c>
      <c r="AZ146" s="278" t="s">
        <v>4260</v>
      </c>
      <c r="BA146" t="s">
        <v>4266</v>
      </c>
    </row>
    <row r="147" spans="1:53" s="12" customFormat="1" ht="15.75">
      <c r="A147" s="1" t="s">
        <v>205</v>
      </c>
      <c r="B147" s="3" t="s">
        <v>220</v>
      </c>
      <c r="C147" s="1" t="s">
        <v>221</v>
      </c>
      <c r="D147" s="1"/>
      <c r="E147" s="1" t="s">
        <v>222</v>
      </c>
      <c r="F147" s="3">
        <v>3405100000</v>
      </c>
      <c r="G147" s="35" t="s">
        <v>1802</v>
      </c>
      <c r="H147" s="1" t="s">
        <v>1804</v>
      </c>
      <c r="I147" s="6" t="s">
        <v>20</v>
      </c>
      <c r="J147" s="1" t="s">
        <v>218</v>
      </c>
      <c r="K147" s="1" t="s">
        <v>1791</v>
      </c>
      <c r="L147" s="22">
        <v>66</v>
      </c>
      <c r="M147" s="22">
        <f t="shared" si="16"/>
        <v>111.2</v>
      </c>
      <c r="N147" s="22">
        <v>139</v>
      </c>
      <c r="O147" s="275">
        <v>12</v>
      </c>
      <c r="P147" s="268">
        <v>5032410128123</v>
      </c>
      <c r="Q147" s="215"/>
      <c r="R147" s="215"/>
      <c r="S147" s="94">
        <v>0.45</v>
      </c>
      <c r="T147" s="94">
        <v>0.1</v>
      </c>
      <c r="U147" s="94">
        <f t="shared" si="18"/>
        <v>0.55000000000000004</v>
      </c>
      <c r="V147" s="109">
        <v>100</v>
      </c>
      <c r="W147" s="109">
        <v>85</v>
      </c>
      <c r="X147" s="1">
        <v>100</v>
      </c>
      <c r="Y147" s="6">
        <v>12</v>
      </c>
      <c r="Z147" s="9">
        <v>65032410128125</v>
      </c>
      <c r="AA147" s="126">
        <v>0.6</v>
      </c>
      <c r="AB147" s="120">
        <f t="shared" si="17"/>
        <v>7.2</v>
      </c>
      <c r="AC147" s="7">
        <v>280</v>
      </c>
      <c r="AD147" s="7">
        <v>300</v>
      </c>
      <c r="AE147" s="158">
        <v>370</v>
      </c>
      <c r="AF147" s="7"/>
      <c r="AG147" s="7"/>
      <c r="AH147" s="7"/>
      <c r="AI147" s="7"/>
      <c r="AJ147" s="7"/>
      <c r="AK147" s="7"/>
      <c r="AL147" s="1"/>
      <c r="AM147" s="1"/>
      <c r="AN147" s="1"/>
      <c r="AO147" s="1"/>
      <c r="AP147" s="1"/>
      <c r="AQ147" s="1"/>
      <c r="AR147" s="1"/>
      <c r="AS147" s="1"/>
      <c r="AT147" s="1"/>
      <c r="AU147" s="242" t="s">
        <v>223</v>
      </c>
      <c r="AV147" s="243" t="s">
        <v>2732</v>
      </c>
      <c r="AW147" s="132" t="s">
        <v>22</v>
      </c>
      <c r="AX147" s="132" t="s">
        <v>22</v>
      </c>
      <c r="AY147" s="132" t="s">
        <v>4275</v>
      </c>
      <c r="AZ147" s="278" t="s">
        <v>4260</v>
      </c>
      <c r="BA147" t="s">
        <v>4266</v>
      </c>
    </row>
    <row r="148" spans="1:53" s="12" customFormat="1" ht="15.75">
      <c r="A148" s="1" t="s">
        <v>205</v>
      </c>
      <c r="B148" s="3" t="s">
        <v>3205</v>
      </c>
      <c r="C148" s="1" t="s">
        <v>224</v>
      </c>
      <c r="D148" s="1"/>
      <c r="E148" s="1" t="s">
        <v>161</v>
      </c>
      <c r="F148" s="3">
        <v>3405100000</v>
      </c>
      <c r="G148" s="35" t="s">
        <v>1802</v>
      </c>
      <c r="H148" s="1" t="s">
        <v>1804</v>
      </c>
      <c r="I148" s="6" t="s">
        <v>20</v>
      </c>
      <c r="J148" s="1" t="s">
        <v>162</v>
      </c>
      <c r="K148" s="1" t="s">
        <v>1791</v>
      </c>
      <c r="L148" s="22">
        <v>79</v>
      </c>
      <c r="M148" s="22">
        <f t="shared" si="16"/>
        <v>127.2</v>
      </c>
      <c r="N148" s="22">
        <v>159</v>
      </c>
      <c r="O148" s="275">
        <v>14.5</v>
      </c>
      <c r="P148" s="215"/>
      <c r="Q148" s="268">
        <v>5032410136869</v>
      </c>
      <c r="R148" s="215"/>
      <c r="S148" s="94">
        <v>0.5</v>
      </c>
      <c r="T148" s="94">
        <v>0.05</v>
      </c>
      <c r="U148" s="94">
        <f t="shared" si="18"/>
        <v>0.55000000000000004</v>
      </c>
      <c r="V148" s="109">
        <v>45</v>
      </c>
      <c r="W148" s="109">
        <v>250</v>
      </c>
      <c r="X148" s="1">
        <v>105</v>
      </c>
      <c r="Y148" s="6">
        <v>18</v>
      </c>
      <c r="Z148" s="9">
        <v>65032410136861</v>
      </c>
      <c r="AA148" s="126">
        <v>0.6</v>
      </c>
      <c r="AB148" s="120">
        <f t="shared" si="17"/>
        <v>10.5</v>
      </c>
      <c r="AC148" s="7">
        <v>280</v>
      </c>
      <c r="AD148" s="7">
        <v>300</v>
      </c>
      <c r="AE148" s="158">
        <v>370</v>
      </c>
      <c r="AF148" s="7"/>
      <c r="AG148" s="7"/>
      <c r="AH148" s="7"/>
      <c r="AI148" s="7"/>
      <c r="AJ148" s="7"/>
      <c r="AK148" s="7"/>
      <c r="AL148" s="1"/>
      <c r="AM148" s="1"/>
      <c r="AN148" s="1"/>
      <c r="AO148" s="1"/>
      <c r="AP148" s="1"/>
      <c r="AQ148" s="1"/>
      <c r="AR148" s="1"/>
      <c r="AS148" s="1"/>
      <c r="AT148" s="1"/>
      <c r="AU148" s="242" t="s">
        <v>225</v>
      </c>
      <c r="AV148" s="243" t="s">
        <v>2733</v>
      </c>
      <c r="AW148" s="132" t="s">
        <v>22</v>
      </c>
      <c r="AX148" s="132" t="s">
        <v>22</v>
      </c>
      <c r="AY148" s="132" t="s">
        <v>4275</v>
      </c>
      <c r="AZ148" s="278" t="s">
        <v>4260</v>
      </c>
      <c r="BA148" t="s">
        <v>4266</v>
      </c>
    </row>
    <row r="149" spans="1:53" ht="18.75">
      <c r="A149" s="1"/>
      <c r="B149" s="5" t="s">
        <v>226</v>
      </c>
      <c r="C149" s="1"/>
      <c r="D149" s="1"/>
      <c r="E149" s="1"/>
      <c r="F149" s="1"/>
      <c r="G149" s="6"/>
      <c r="H149" s="1"/>
      <c r="I149" s="35"/>
      <c r="J149" s="3"/>
      <c r="K149" s="1"/>
      <c r="L149" s="22"/>
      <c r="M149" s="22"/>
      <c r="N149" s="22"/>
      <c r="O149" s="275"/>
      <c r="P149" s="3"/>
      <c r="Q149" s="3"/>
      <c r="R149" s="3"/>
      <c r="S149" s="94"/>
      <c r="T149" s="94"/>
      <c r="U149" s="94"/>
      <c r="V149" s="109"/>
      <c r="W149" s="109"/>
      <c r="X149" s="1"/>
      <c r="Y149" s="35"/>
      <c r="Z149" s="3"/>
      <c r="AA149" s="126"/>
      <c r="AB149" s="120"/>
      <c r="AC149" s="7"/>
      <c r="AD149" s="7"/>
      <c r="AE149" s="158"/>
      <c r="AF149" s="7"/>
      <c r="AG149" s="7"/>
      <c r="AH149" s="7"/>
      <c r="AI149" s="7"/>
      <c r="AJ149" s="7"/>
      <c r="AK149" s="7"/>
      <c r="AL149" s="1"/>
      <c r="AM149" s="1"/>
      <c r="AN149" s="1"/>
      <c r="AO149" s="1"/>
      <c r="AP149" s="1"/>
      <c r="AQ149" s="1"/>
      <c r="AR149" s="1"/>
      <c r="AS149" s="1"/>
      <c r="AT149" s="1"/>
      <c r="AU149" s="3"/>
      <c r="AV149" s="3"/>
      <c r="AW149" s="3"/>
      <c r="AX149" s="3"/>
      <c r="AY149" s="3"/>
      <c r="AZ149" s="278"/>
    </row>
    <row r="150" spans="1:53" s="12" customFormat="1" ht="15.75">
      <c r="A150" s="1" t="s">
        <v>229</v>
      </c>
      <c r="B150" s="1" t="s">
        <v>227</v>
      </c>
      <c r="C150" s="1" t="s">
        <v>228</v>
      </c>
      <c r="D150" s="1"/>
      <c r="E150" s="1" t="s">
        <v>33</v>
      </c>
      <c r="F150" s="3">
        <v>2309903191</v>
      </c>
      <c r="G150" s="35">
        <v>23099031</v>
      </c>
      <c r="H150" s="1" t="s">
        <v>1798</v>
      </c>
      <c r="I150" s="6" t="s">
        <v>20</v>
      </c>
      <c r="J150" s="1" t="s">
        <v>31</v>
      </c>
      <c r="K150" s="1" t="s">
        <v>1791</v>
      </c>
      <c r="L150" s="22">
        <v>109</v>
      </c>
      <c r="M150" s="22">
        <f t="shared" si="16"/>
        <v>183.20000000000002</v>
      </c>
      <c r="N150" s="22">
        <v>229</v>
      </c>
      <c r="O150" s="275">
        <v>19</v>
      </c>
      <c r="P150" s="268">
        <v>5032410130416</v>
      </c>
      <c r="Q150" s="9">
        <v>5032410138917</v>
      </c>
      <c r="R150" s="215"/>
      <c r="S150" s="94">
        <v>1</v>
      </c>
      <c r="T150" s="94">
        <v>0.13</v>
      </c>
      <c r="U150" s="94">
        <f t="shared" si="18"/>
        <v>1.1299999999999999</v>
      </c>
      <c r="V150" s="109">
        <v>60</v>
      </c>
      <c r="W150" s="109">
        <v>260</v>
      </c>
      <c r="X150" s="1">
        <v>130</v>
      </c>
      <c r="Y150" s="6">
        <v>12</v>
      </c>
      <c r="Z150" s="9">
        <v>65032410138919</v>
      </c>
      <c r="AA150" s="126">
        <v>0.6</v>
      </c>
      <c r="AB150" s="120">
        <f t="shared" ref="AB150:AB156" si="19">U150*Y150+AA150</f>
        <v>14.159999999999998</v>
      </c>
      <c r="AC150" s="7">
        <v>280</v>
      </c>
      <c r="AD150" s="7">
        <v>300</v>
      </c>
      <c r="AE150" s="158">
        <v>370</v>
      </c>
      <c r="AF150" s="7"/>
      <c r="AG150" s="7"/>
      <c r="AH150" s="7"/>
      <c r="AI150" s="7"/>
      <c r="AJ150" s="7"/>
      <c r="AK150" s="7"/>
      <c r="AL150" s="1"/>
      <c r="AM150" s="1"/>
      <c r="AN150" s="1"/>
      <c r="AO150" s="1"/>
      <c r="AP150" s="1"/>
      <c r="AQ150" s="1"/>
      <c r="AR150" s="1"/>
      <c r="AS150" s="1"/>
      <c r="AT150" s="1"/>
      <c r="AU150" s="242" t="s">
        <v>2738</v>
      </c>
      <c r="AV150" s="243" t="s">
        <v>2734</v>
      </c>
      <c r="AW150" s="132" t="s">
        <v>22</v>
      </c>
      <c r="AX150" s="132" t="s">
        <v>22</v>
      </c>
      <c r="AY150" s="132" t="s">
        <v>4275</v>
      </c>
      <c r="AZ150" s="278" t="s">
        <v>4260</v>
      </c>
      <c r="BA150" t="s">
        <v>4266</v>
      </c>
    </row>
    <row r="151" spans="1:53" s="12" customFormat="1" ht="15.75">
      <c r="A151" s="1" t="s">
        <v>229</v>
      </c>
      <c r="B151" s="1" t="s">
        <v>230</v>
      </c>
      <c r="C151" s="1" t="s">
        <v>228</v>
      </c>
      <c r="D151" s="1"/>
      <c r="E151" s="1" t="s">
        <v>33</v>
      </c>
      <c r="F151" s="3">
        <v>2309903191</v>
      </c>
      <c r="G151" s="35">
        <v>23099031</v>
      </c>
      <c r="H151" s="1" t="s">
        <v>1798</v>
      </c>
      <c r="I151" s="6" t="s">
        <v>20</v>
      </c>
      <c r="J151" s="1" t="s">
        <v>202</v>
      </c>
      <c r="K151" s="1" t="s">
        <v>1791</v>
      </c>
      <c r="L151" s="22">
        <v>223</v>
      </c>
      <c r="M151" s="22">
        <f t="shared" si="16"/>
        <v>375.20000000000005</v>
      </c>
      <c r="N151" s="22">
        <v>469</v>
      </c>
      <c r="O151" s="275">
        <v>37.5</v>
      </c>
      <c r="P151" s="268">
        <v>5032410138924</v>
      </c>
      <c r="Q151" s="215"/>
      <c r="R151" s="215"/>
      <c r="S151" s="94">
        <v>2.5</v>
      </c>
      <c r="T151" s="94">
        <v>0.25</v>
      </c>
      <c r="U151" s="94">
        <f t="shared" si="18"/>
        <v>2.75</v>
      </c>
      <c r="V151" s="109">
        <v>110</v>
      </c>
      <c r="W151" s="109">
        <v>250</v>
      </c>
      <c r="X151" s="1">
        <v>150</v>
      </c>
      <c r="Y151" s="6">
        <v>6</v>
      </c>
      <c r="Z151" s="9">
        <v>65032410138926</v>
      </c>
      <c r="AA151" s="126">
        <v>0.4</v>
      </c>
      <c r="AB151" s="120">
        <f t="shared" si="19"/>
        <v>16.899999999999999</v>
      </c>
      <c r="AC151" s="7">
        <v>210</v>
      </c>
      <c r="AD151" s="7">
        <v>240</v>
      </c>
      <c r="AE151" s="158">
        <v>440</v>
      </c>
      <c r="AF151" s="7"/>
      <c r="AG151" s="7"/>
      <c r="AH151" s="7"/>
      <c r="AI151" s="7"/>
      <c r="AJ151" s="7"/>
      <c r="AK151" s="7"/>
      <c r="AL151" s="1"/>
      <c r="AM151" s="1"/>
      <c r="AN151" s="1"/>
      <c r="AO151" s="1"/>
      <c r="AP151" s="1"/>
      <c r="AQ151" s="1"/>
      <c r="AR151" s="1"/>
      <c r="AS151" s="1"/>
      <c r="AT151" s="1"/>
      <c r="AU151" s="242" t="s">
        <v>2738</v>
      </c>
      <c r="AV151" s="243" t="s">
        <v>2734</v>
      </c>
      <c r="AW151" s="132" t="s">
        <v>22</v>
      </c>
      <c r="AX151" s="132" t="s">
        <v>22</v>
      </c>
      <c r="AY151" s="132" t="s">
        <v>4275</v>
      </c>
      <c r="AZ151" s="278" t="s">
        <v>4260</v>
      </c>
      <c r="BA151" t="s">
        <v>4266</v>
      </c>
    </row>
    <row r="152" spans="1:53" s="12" customFormat="1" ht="15.75">
      <c r="A152" s="1" t="s">
        <v>229</v>
      </c>
      <c r="B152" s="1" t="s">
        <v>1751</v>
      </c>
      <c r="C152" s="1" t="s">
        <v>231</v>
      </c>
      <c r="D152" s="1"/>
      <c r="E152" s="1" t="s">
        <v>18</v>
      </c>
      <c r="F152" s="3">
        <v>2309904189</v>
      </c>
      <c r="G152" s="35">
        <v>23099041</v>
      </c>
      <c r="H152" s="1" t="s">
        <v>1798</v>
      </c>
      <c r="I152" s="6" t="s">
        <v>20</v>
      </c>
      <c r="J152" s="1" t="s">
        <v>98</v>
      </c>
      <c r="K152" s="1" t="s">
        <v>1791</v>
      </c>
      <c r="L152" s="22">
        <v>299</v>
      </c>
      <c r="M152" s="22">
        <f t="shared" si="16"/>
        <v>503.20000000000005</v>
      </c>
      <c r="N152" s="22">
        <v>629</v>
      </c>
      <c r="O152" s="275">
        <v>50.5</v>
      </c>
      <c r="P152" s="274">
        <v>5032410118919</v>
      </c>
      <c r="Q152" s="245"/>
      <c r="R152" s="245"/>
      <c r="S152" s="94">
        <v>1.8</v>
      </c>
      <c r="T152" s="94">
        <v>0.16</v>
      </c>
      <c r="U152" s="94">
        <f t="shared" si="18"/>
        <v>1.96</v>
      </c>
      <c r="V152" s="109">
        <v>200</v>
      </c>
      <c r="W152" s="109">
        <v>145</v>
      </c>
      <c r="X152" s="1">
        <v>200</v>
      </c>
      <c r="Y152" s="6">
        <v>6</v>
      </c>
      <c r="Z152" s="9" t="s">
        <v>2304</v>
      </c>
      <c r="AA152" s="126">
        <v>0.6</v>
      </c>
      <c r="AB152" s="120">
        <f t="shared" si="19"/>
        <v>12.36</v>
      </c>
      <c r="AC152" s="7">
        <v>410</v>
      </c>
      <c r="AD152" s="7">
        <v>170</v>
      </c>
      <c r="AE152" s="158">
        <v>610</v>
      </c>
      <c r="AF152" s="7"/>
      <c r="AG152" s="7"/>
      <c r="AH152" s="7"/>
      <c r="AI152" s="7"/>
      <c r="AJ152" s="7"/>
      <c r="AK152" s="7"/>
      <c r="AL152" s="1"/>
      <c r="AM152" s="1"/>
      <c r="AN152" s="1"/>
      <c r="AO152" s="1"/>
      <c r="AP152" s="1"/>
      <c r="AQ152" s="1"/>
      <c r="AR152" s="1"/>
      <c r="AS152" s="1"/>
      <c r="AT152" s="1"/>
      <c r="AU152" s="242" t="s">
        <v>2739</v>
      </c>
      <c r="AV152" s="243" t="s">
        <v>2735</v>
      </c>
      <c r="AW152" s="132" t="s">
        <v>22</v>
      </c>
      <c r="AX152" s="132" t="s">
        <v>22</v>
      </c>
      <c r="AY152" s="132" t="s">
        <v>4275</v>
      </c>
      <c r="AZ152" s="278" t="s">
        <v>4260</v>
      </c>
      <c r="BA152" t="s">
        <v>4266</v>
      </c>
    </row>
    <row r="153" spans="1:53" ht="15.75">
      <c r="A153" s="1" t="s">
        <v>229</v>
      </c>
      <c r="B153" s="1" t="s">
        <v>232</v>
      </c>
      <c r="C153" s="1" t="s">
        <v>233</v>
      </c>
      <c r="D153" s="1"/>
      <c r="E153" s="1" t="s">
        <v>18</v>
      </c>
      <c r="F153" s="3">
        <v>2309903191</v>
      </c>
      <c r="G153" s="35">
        <v>23099031</v>
      </c>
      <c r="H153" s="1" t="s">
        <v>1798</v>
      </c>
      <c r="I153" s="6" t="s">
        <v>20</v>
      </c>
      <c r="J153" s="1" t="s">
        <v>38</v>
      </c>
      <c r="K153" s="1" t="s">
        <v>1791</v>
      </c>
      <c r="L153" s="22">
        <v>243</v>
      </c>
      <c r="M153" s="22">
        <f t="shared" si="16"/>
        <v>407.20000000000005</v>
      </c>
      <c r="N153" s="22">
        <v>509</v>
      </c>
      <c r="O153" s="275">
        <v>41</v>
      </c>
      <c r="P153" s="268">
        <v>5032410011517</v>
      </c>
      <c r="Q153" s="9"/>
      <c r="R153" s="9">
        <v>5032410136067</v>
      </c>
      <c r="S153" s="94">
        <v>1</v>
      </c>
      <c r="T153" s="94">
        <v>0.16</v>
      </c>
      <c r="U153" s="94">
        <f t="shared" si="18"/>
        <v>1.1599999999999999</v>
      </c>
      <c r="V153" s="109">
        <v>200</v>
      </c>
      <c r="W153" s="109">
        <v>145</v>
      </c>
      <c r="X153" s="1">
        <v>200</v>
      </c>
      <c r="Y153" s="6">
        <v>6</v>
      </c>
      <c r="Z153" s="9">
        <v>65032410136069</v>
      </c>
      <c r="AA153" s="126">
        <v>0.6</v>
      </c>
      <c r="AB153" s="120">
        <f t="shared" si="19"/>
        <v>7.5599999999999987</v>
      </c>
      <c r="AC153" s="7">
        <v>410</v>
      </c>
      <c r="AD153" s="7">
        <v>170</v>
      </c>
      <c r="AE153" s="158">
        <v>610</v>
      </c>
      <c r="AF153" s="7"/>
      <c r="AG153" s="7"/>
      <c r="AH153" s="7"/>
      <c r="AI153" s="7"/>
      <c r="AJ153" s="7"/>
      <c r="AK153" s="7"/>
      <c r="AL153" s="1"/>
      <c r="AM153" s="1"/>
      <c r="AN153" s="1"/>
      <c r="AO153" s="1"/>
      <c r="AP153" s="1"/>
      <c r="AQ153" s="1"/>
      <c r="AR153" s="1"/>
      <c r="AS153" s="1"/>
      <c r="AT153" s="1"/>
      <c r="AU153" s="242" t="s">
        <v>2740</v>
      </c>
      <c r="AV153" s="243" t="s">
        <v>2736</v>
      </c>
      <c r="AW153" s="132" t="s">
        <v>22</v>
      </c>
      <c r="AX153" s="132" t="s">
        <v>22</v>
      </c>
      <c r="AY153" s="132" t="s">
        <v>4275</v>
      </c>
      <c r="AZ153" s="278" t="s">
        <v>4260</v>
      </c>
      <c r="BA153" t="s">
        <v>4266</v>
      </c>
    </row>
    <row r="154" spans="1:53" ht="15.75">
      <c r="A154" s="1" t="s">
        <v>229</v>
      </c>
      <c r="B154" s="1" t="s">
        <v>234</v>
      </c>
      <c r="C154" s="1" t="s">
        <v>233</v>
      </c>
      <c r="D154" s="1"/>
      <c r="E154" s="1" t="s">
        <v>18</v>
      </c>
      <c r="F154" s="3">
        <v>2309903191</v>
      </c>
      <c r="G154" s="35">
        <v>23099031</v>
      </c>
      <c r="H154" s="1" t="s">
        <v>1798</v>
      </c>
      <c r="I154" s="6" t="s">
        <v>20</v>
      </c>
      <c r="J154" s="1" t="s">
        <v>89</v>
      </c>
      <c r="K154" s="1" t="s">
        <v>1791</v>
      </c>
      <c r="L154" s="22">
        <v>489</v>
      </c>
      <c r="M154" s="22">
        <f t="shared" si="16"/>
        <v>823.2</v>
      </c>
      <c r="N154" s="22">
        <v>1029</v>
      </c>
      <c r="O154" s="275">
        <v>82</v>
      </c>
      <c r="P154" s="268">
        <v>5032410011555</v>
      </c>
      <c r="Q154" s="9"/>
      <c r="R154" s="9">
        <v>5032410136074</v>
      </c>
      <c r="S154" s="94">
        <v>2.5</v>
      </c>
      <c r="T154" s="94">
        <v>0.22500000000000001</v>
      </c>
      <c r="U154" s="94">
        <f t="shared" si="18"/>
        <v>2.7250000000000001</v>
      </c>
      <c r="V154" s="109">
        <v>200</v>
      </c>
      <c r="W154" s="109">
        <v>200</v>
      </c>
      <c r="X154" s="1">
        <v>200</v>
      </c>
      <c r="Y154" s="6">
        <v>6</v>
      </c>
      <c r="Z154" s="9">
        <v>65032410136076</v>
      </c>
      <c r="AA154" s="126">
        <v>0.8</v>
      </c>
      <c r="AB154" s="120">
        <f t="shared" si="19"/>
        <v>17.150000000000002</v>
      </c>
      <c r="AC154" s="7">
        <v>410</v>
      </c>
      <c r="AD154" s="7">
        <v>220</v>
      </c>
      <c r="AE154" s="158">
        <v>620</v>
      </c>
      <c r="AF154" s="7"/>
      <c r="AG154" s="7"/>
      <c r="AH154" s="7"/>
      <c r="AI154" s="7"/>
      <c r="AJ154" s="7"/>
      <c r="AK154" s="7"/>
      <c r="AL154" s="1"/>
      <c r="AM154" s="1"/>
      <c r="AN154" s="1"/>
      <c r="AO154" s="1"/>
      <c r="AP154" s="1"/>
      <c r="AQ154" s="1"/>
      <c r="AR154" s="1"/>
      <c r="AS154" s="1"/>
      <c r="AT154" s="1"/>
      <c r="AU154" s="242" t="s">
        <v>2740</v>
      </c>
      <c r="AV154" s="243" t="s">
        <v>2736</v>
      </c>
      <c r="AW154" s="132" t="s">
        <v>22</v>
      </c>
      <c r="AX154" s="132" t="s">
        <v>22</v>
      </c>
      <c r="AY154" s="132" t="s">
        <v>4275</v>
      </c>
      <c r="AZ154" s="278" t="s">
        <v>4260</v>
      </c>
      <c r="BA154" t="s">
        <v>4266</v>
      </c>
    </row>
    <row r="155" spans="1:53" s="12" customFormat="1" ht="15.75">
      <c r="A155" s="1" t="s">
        <v>229</v>
      </c>
      <c r="B155" s="1" t="s">
        <v>235</v>
      </c>
      <c r="C155" s="1" t="s">
        <v>236</v>
      </c>
      <c r="D155" s="1"/>
      <c r="E155" s="1" t="s">
        <v>18</v>
      </c>
      <c r="F155" s="3">
        <v>2309904189</v>
      </c>
      <c r="G155" s="35">
        <v>23099041</v>
      </c>
      <c r="H155" s="1" t="s">
        <v>1798</v>
      </c>
      <c r="I155" s="6" t="s">
        <v>20</v>
      </c>
      <c r="J155" s="1" t="s">
        <v>45</v>
      </c>
      <c r="K155" s="1" t="s">
        <v>1791</v>
      </c>
      <c r="L155" s="22">
        <v>195</v>
      </c>
      <c r="M155" s="22">
        <f t="shared" si="16"/>
        <v>327.20000000000005</v>
      </c>
      <c r="N155" s="22">
        <v>409</v>
      </c>
      <c r="O155" s="275">
        <v>32.5</v>
      </c>
      <c r="P155" s="268">
        <v>5032410016017</v>
      </c>
      <c r="Q155" s="215"/>
      <c r="R155" s="215"/>
      <c r="S155" s="94">
        <v>1.5</v>
      </c>
      <c r="T155" s="94">
        <v>0.16</v>
      </c>
      <c r="U155" s="94">
        <f t="shared" si="18"/>
        <v>1.66</v>
      </c>
      <c r="V155" s="109">
        <v>200</v>
      </c>
      <c r="W155" s="109">
        <v>145</v>
      </c>
      <c r="X155" s="1">
        <v>200</v>
      </c>
      <c r="Y155" s="6">
        <v>6</v>
      </c>
      <c r="Z155" s="9">
        <v>65032410136212</v>
      </c>
      <c r="AA155" s="126">
        <v>0.6</v>
      </c>
      <c r="AB155" s="120">
        <f t="shared" si="19"/>
        <v>10.559999999999999</v>
      </c>
      <c r="AC155" s="7">
        <v>410</v>
      </c>
      <c r="AD155" s="7">
        <v>170</v>
      </c>
      <c r="AE155" s="158">
        <v>610</v>
      </c>
      <c r="AF155" s="7"/>
      <c r="AG155" s="7"/>
      <c r="AH155" s="7"/>
      <c r="AI155" s="7"/>
      <c r="AJ155" s="7"/>
      <c r="AK155" s="7"/>
      <c r="AL155" s="1"/>
      <c r="AM155" s="1"/>
      <c r="AN155" s="1"/>
      <c r="AO155" s="1"/>
      <c r="AP155" s="1"/>
      <c r="AQ155" s="1"/>
      <c r="AR155" s="1"/>
      <c r="AS155" s="1"/>
      <c r="AT155" s="1"/>
      <c r="AU155" s="242" t="s">
        <v>2741</v>
      </c>
      <c r="AV155" s="243" t="s">
        <v>2737</v>
      </c>
      <c r="AW155" s="132" t="s">
        <v>22</v>
      </c>
      <c r="AX155" s="132" t="s">
        <v>22</v>
      </c>
      <c r="AY155" s="132" t="s">
        <v>4275</v>
      </c>
      <c r="AZ155" s="278" t="s">
        <v>4260</v>
      </c>
      <c r="BA155" t="s">
        <v>4266</v>
      </c>
    </row>
    <row r="156" spans="1:53" s="12" customFormat="1" ht="16.5" customHeight="1">
      <c r="A156" s="1" t="s">
        <v>229</v>
      </c>
      <c r="B156" s="1" t="s">
        <v>237</v>
      </c>
      <c r="C156" s="1" t="s">
        <v>236</v>
      </c>
      <c r="D156" s="1"/>
      <c r="E156" s="1" t="s">
        <v>18</v>
      </c>
      <c r="F156" s="3">
        <v>2309904189</v>
      </c>
      <c r="G156" s="35" t="s">
        <v>1799</v>
      </c>
      <c r="H156" s="1" t="s">
        <v>1798</v>
      </c>
      <c r="I156" s="6" t="s">
        <v>20</v>
      </c>
      <c r="J156" s="1" t="s">
        <v>47</v>
      </c>
      <c r="K156" s="1" t="s">
        <v>1791</v>
      </c>
      <c r="L156" s="22">
        <v>331</v>
      </c>
      <c r="M156" s="22">
        <f t="shared" si="16"/>
        <v>559.20000000000005</v>
      </c>
      <c r="N156" s="22">
        <v>699</v>
      </c>
      <c r="O156" s="275">
        <v>55.5</v>
      </c>
      <c r="P156" s="268">
        <v>5032410016024</v>
      </c>
      <c r="Q156" s="215"/>
      <c r="R156" s="215"/>
      <c r="S156" s="94">
        <v>3</v>
      </c>
      <c r="T156" s="94">
        <v>0.22500000000000001</v>
      </c>
      <c r="U156" s="94">
        <f t="shared" si="18"/>
        <v>3.2250000000000001</v>
      </c>
      <c r="V156" s="109">
        <v>200</v>
      </c>
      <c r="W156" s="109">
        <v>200</v>
      </c>
      <c r="X156" s="1">
        <v>200</v>
      </c>
      <c r="Y156" s="6">
        <v>6</v>
      </c>
      <c r="Z156" s="9">
        <v>65032410136236</v>
      </c>
      <c r="AA156" s="126">
        <v>0.8</v>
      </c>
      <c r="AB156" s="120">
        <f t="shared" si="19"/>
        <v>20.150000000000002</v>
      </c>
      <c r="AC156" s="7">
        <v>410</v>
      </c>
      <c r="AD156" s="7">
        <v>220</v>
      </c>
      <c r="AE156" s="158">
        <v>620</v>
      </c>
      <c r="AF156" s="7"/>
      <c r="AG156" s="7"/>
      <c r="AH156" s="7"/>
      <c r="AI156" s="7"/>
      <c r="AJ156" s="7"/>
      <c r="AK156" s="7"/>
      <c r="AL156" s="1"/>
      <c r="AM156" s="1"/>
      <c r="AN156" s="1"/>
      <c r="AO156" s="1"/>
      <c r="AP156" s="1"/>
      <c r="AQ156" s="1"/>
      <c r="AR156" s="1"/>
      <c r="AS156" s="1"/>
      <c r="AT156" s="1"/>
      <c r="AU156" s="242" t="s">
        <v>2741</v>
      </c>
      <c r="AV156" s="243" t="s">
        <v>2737</v>
      </c>
      <c r="AW156" s="132" t="s">
        <v>22</v>
      </c>
      <c r="AX156" s="132" t="s">
        <v>22</v>
      </c>
      <c r="AY156" s="132" t="s">
        <v>4275</v>
      </c>
      <c r="AZ156" s="278" t="s">
        <v>4260</v>
      </c>
      <c r="BA156" t="s">
        <v>4266</v>
      </c>
    </row>
    <row r="157" spans="1:53" ht="18.75">
      <c r="A157" s="1"/>
      <c r="B157" s="5" t="s">
        <v>2572</v>
      </c>
      <c r="C157" s="1"/>
      <c r="D157" s="1"/>
      <c r="E157" s="1"/>
      <c r="F157" s="3"/>
      <c r="G157" s="35"/>
      <c r="H157" s="1"/>
      <c r="I157" s="6"/>
      <c r="J157" s="1"/>
      <c r="K157" s="1"/>
      <c r="L157" s="22"/>
      <c r="M157" s="22"/>
      <c r="N157" s="22"/>
      <c r="O157" s="275"/>
      <c r="P157" s="9"/>
      <c r="Q157" s="9"/>
      <c r="R157" s="9"/>
      <c r="S157" s="94"/>
      <c r="T157" s="94"/>
      <c r="U157" s="94"/>
      <c r="V157" s="109"/>
      <c r="W157" s="109"/>
      <c r="X157" s="1"/>
      <c r="Y157" s="6"/>
      <c r="Z157" s="9"/>
      <c r="AA157" s="126"/>
      <c r="AB157" s="120"/>
      <c r="AC157" s="7"/>
      <c r="AD157" s="7"/>
      <c r="AE157" s="158"/>
      <c r="AF157" s="7"/>
      <c r="AG157" s="7"/>
      <c r="AH157" s="7"/>
      <c r="AI157" s="7"/>
      <c r="AJ157" s="7"/>
      <c r="AK157" s="7"/>
      <c r="AL157" s="1"/>
      <c r="AM157" s="1"/>
      <c r="AN157" s="1"/>
      <c r="AO157" s="1"/>
      <c r="AP157" s="1"/>
      <c r="AQ157" s="1"/>
      <c r="AR157" s="1"/>
      <c r="AS157" s="1"/>
      <c r="AT157" s="1"/>
      <c r="AU157" s="242"/>
      <c r="AV157" s="242"/>
      <c r="AW157" s="132"/>
      <c r="AX157" s="132"/>
      <c r="AY157" s="132"/>
      <c r="AZ157" s="278"/>
    </row>
    <row r="158" spans="1:53" ht="15.75">
      <c r="A158" s="1" t="s">
        <v>2575</v>
      </c>
      <c r="B158" s="1" t="s">
        <v>2573</v>
      </c>
      <c r="C158" s="1" t="s">
        <v>3428</v>
      </c>
      <c r="D158" s="1"/>
      <c r="E158" s="1" t="s">
        <v>109</v>
      </c>
      <c r="F158" s="3">
        <v>2309903191</v>
      </c>
      <c r="G158" s="35">
        <v>23099031</v>
      </c>
      <c r="H158" s="1" t="s">
        <v>1798</v>
      </c>
      <c r="I158" s="6" t="s">
        <v>20</v>
      </c>
      <c r="J158" s="1" t="s">
        <v>2574</v>
      </c>
      <c r="K158" s="1" t="s">
        <v>1791</v>
      </c>
      <c r="L158" s="22">
        <v>679</v>
      </c>
      <c r="M158" s="22">
        <f>N158*0.8</f>
        <v>1143.2</v>
      </c>
      <c r="N158" s="22">
        <v>1429</v>
      </c>
      <c r="O158" s="275">
        <v>113</v>
      </c>
      <c r="P158" s="9"/>
      <c r="Q158" s="9">
        <v>5032410131550</v>
      </c>
      <c r="R158" s="268" t="s">
        <v>3924</v>
      </c>
      <c r="S158" s="94">
        <v>1.92</v>
      </c>
      <c r="T158" s="94">
        <v>0.16</v>
      </c>
      <c r="U158" s="94">
        <f>S158+T158</f>
        <v>2.08</v>
      </c>
      <c r="V158" s="109">
        <v>200</v>
      </c>
      <c r="W158" s="109">
        <v>145</v>
      </c>
      <c r="X158" s="1">
        <v>200</v>
      </c>
      <c r="Y158" s="6">
        <v>6</v>
      </c>
      <c r="Z158" s="9">
        <v>65032410137158</v>
      </c>
      <c r="AA158" s="126">
        <v>0.6</v>
      </c>
      <c r="AB158" s="120">
        <f>U158*Y158+AA158</f>
        <v>13.08</v>
      </c>
      <c r="AC158" s="7">
        <v>410</v>
      </c>
      <c r="AD158" s="7">
        <v>170</v>
      </c>
      <c r="AE158" s="158">
        <v>610</v>
      </c>
      <c r="AF158" s="7"/>
      <c r="AG158" s="7"/>
      <c r="AH158" s="7"/>
      <c r="AI158" s="7"/>
      <c r="AJ158" s="7"/>
      <c r="AK158" s="7"/>
      <c r="AL158" s="1"/>
      <c r="AM158" s="1"/>
      <c r="AN158" s="1"/>
      <c r="AO158" s="1"/>
      <c r="AP158" s="1"/>
      <c r="AQ158" s="1"/>
      <c r="AR158" s="1"/>
      <c r="AS158" s="1"/>
      <c r="AT158" s="1"/>
      <c r="AU158" s="242" t="s">
        <v>2743</v>
      </c>
      <c r="AV158" s="243" t="s">
        <v>2742</v>
      </c>
      <c r="AW158" s="132" t="s">
        <v>22</v>
      </c>
      <c r="AX158" s="132" t="s">
        <v>22</v>
      </c>
      <c r="AY158" s="132" t="s">
        <v>4275</v>
      </c>
      <c r="AZ158" s="278" t="s">
        <v>4260</v>
      </c>
      <c r="BA158" t="s">
        <v>4266</v>
      </c>
    </row>
    <row r="159" spans="1:53" ht="15.75">
      <c r="A159" s="1"/>
      <c r="B159" s="302" t="s">
        <v>4323</v>
      </c>
      <c r="C159" s="1" t="s">
        <v>4324</v>
      </c>
      <c r="D159" s="256" t="s">
        <v>4294</v>
      </c>
      <c r="E159" s="1" t="s">
        <v>109</v>
      </c>
      <c r="F159" s="3">
        <v>2309903191</v>
      </c>
      <c r="G159" s="35">
        <v>23099031</v>
      </c>
      <c r="H159" s="1" t="s">
        <v>1798</v>
      </c>
      <c r="I159" s="6" t="s">
        <v>20</v>
      </c>
      <c r="J159" s="1" t="s">
        <v>115</v>
      </c>
      <c r="K159" s="1" t="s">
        <v>1791</v>
      </c>
      <c r="L159" s="22">
        <v>592</v>
      </c>
      <c r="M159" s="22">
        <f>N159*0.8</f>
        <v>992</v>
      </c>
      <c r="N159" s="22">
        <v>1240</v>
      </c>
      <c r="O159" s="275">
        <v>99</v>
      </c>
      <c r="P159" s="9"/>
      <c r="Q159" s="9"/>
      <c r="R159" s="268">
        <v>5032410139020</v>
      </c>
      <c r="S159" s="94">
        <v>2</v>
      </c>
      <c r="T159" s="94">
        <v>0.16</v>
      </c>
      <c r="U159" s="94">
        <f>S159+T159</f>
        <v>2.16</v>
      </c>
      <c r="V159" s="109">
        <v>200</v>
      </c>
      <c r="W159" s="109">
        <v>145</v>
      </c>
      <c r="X159" s="1">
        <v>200</v>
      </c>
      <c r="Y159" s="6">
        <v>6</v>
      </c>
      <c r="Z159" s="9">
        <v>50324101317344</v>
      </c>
      <c r="AA159" s="126">
        <v>0.6</v>
      </c>
      <c r="AB159" s="120">
        <f>U159*Y159+AA159</f>
        <v>13.56</v>
      </c>
      <c r="AC159" s="7">
        <v>410</v>
      </c>
      <c r="AD159" s="7">
        <v>170</v>
      </c>
      <c r="AE159" s="158">
        <v>610</v>
      </c>
      <c r="AF159" s="7"/>
      <c r="AG159" s="7"/>
      <c r="AH159" s="7"/>
      <c r="AI159" s="7"/>
      <c r="AJ159" s="7"/>
      <c r="AK159" s="7"/>
      <c r="AL159" s="1"/>
      <c r="AM159" s="1"/>
      <c r="AN159" s="1"/>
      <c r="AO159" s="1"/>
      <c r="AP159" s="1"/>
      <c r="AQ159" s="1"/>
      <c r="AR159" s="1"/>
      <c r="AS159" s="1"/>
      <c r="AT159" s="1"/>
      <c r="AU159" s="303" t="s">
        <v>4325</v>
      </c>
      <c r="AV159" s="243" t="s">
        <v>2742</v>
      </c>
      <c r="AW159" s="132" t="s">
        <v>22</v>
      </c>
      <c r="AX159" s="132" t="s">
        <v>22</v>
      </c>
      <c r="AY159" s="132" t="s">
        <v>4275</v>
      </c>
      <c r="AZ159" s="278" t="s">
        <v>4260</v>
      </c>
      <c r="BA159" t="s">
        <v>4266</v>
      </c>
    </row>
    <row r="160" spans="1:53" ht="18.75">
      <c r="A160" s="1"/>
      <c r="B160" s="5" t="s">
        <v>3429</v>
      </c>
      <c r="C160" s="1"/>
      <c r="D160" s="1"/>
      <c r="E160" s="1"/>
      <c r="F160" s="1"/>
      <c r="G160" s="6"/>
      <c r="H160" s="1"/>
      <c r="I160" s="6"/>
      <c r="J160" s="1"/>
      <c r="K160" s="1"/>
      <c r="L160" s="22"/>
      <c r="M160" s="22"/>
      <c r="N160" s="22"/>
      <c r="O160" s="275"/>
      <c r="P160" s="7"/>
      <c r="Q160" s="7"/>
      <c r="R160" s="7"/>
      <c r="S160" s="94"/>
      <c r="T160" s="94"/>
      <c r="U160" s="94"/>
      <c r="V160" s="109"/>
      <c r="W160" s="109"/>
      <c r="X160" s="1"/>
      <c r="Y160" s="6"/>
      <c r="Z160" s="7"/>
      <c r="AA160" s="126"/>
      <c r="AB160" s="120"/>
      <c r="AC160" s="7"/>
      <c r="AD160" s="7"/>
      <c r="AE160" s="158"/>
      <c r="AF160" s="7"/>
      <c r="AG160" s="7"/>
      <c r="AH160" s="7"/>
      <c r="AI160" s="7"/>
      <c r="AJ160" s="7"/>
      <c r="AK160" s="7"/>
      <c r="AL160" s="1"/>
      <c r="AM160" s="1"/>
      <c r="AN160" s="1"/>
      <c r="AO160" s="1"/>
      <c r="AP160" s="1"/>
      <c r="AQ160" s="1"/>
      <c r="AR160" s="1"/>
      <c r="AS160" s="1"/>
      <c r="AT160" s="1"/>
      <c r="AU160" s="242"/>
      <c r="AV160" s="242"/>
      <c r="AW160" s="132"/>
      <c r="AX160" s="132"/>
      <c r="AY160" s="132"/>
      <c r="AZ160" s="278"/>
    </row>
    <row r="161" spans="1:53" s="12" customFormat="1" ht="15.75">
      <c r="A161" s="1" t="s">
        <v>241</v>
      </c>
      <c r="B161" s="1" t="s">
        <v>239</v>
      </c>
      <c r="C161" s="1" t="s">
        <v>240</v>
      </c>
      <c r="D161" s="1"/>
      <c r="E161" s="1" t="s">
        <v>33</v>
      </c>
      <c r="F161" s="3">
        <v>3307900000</v>
      </c>
      <c r="G161" s="35">
        <v>33079000</v>
      </c>
      <c r="H161" s="1" t="s">
        <v>1804</v>
      </c>
      <c r="I161" s="6" t="s">
        <v>20</v>
      </c>
      <c r="J161" s="1" t="s">
        <v>64</v>
      </c>
      <c r="K161" s="1" t="s">
        <v>1791</v>
      </c>
      <c r="L161" s="22">
        <v>109</v>
      </c>
      <c r="M161" s="22">
        <f t="shared" si="16"/>
        <v>183.20000000000002</v>
      </c>
      <c r="N161" s="22">
        <v>229</v>
      </c>
      <c r="O161" s="275">
        <v>19.5</v>
      </c>
      <c r="P161" s="215"/>
      <c r="Q161" s="268">
        <v>5032410133400</v>
      </c>
      <c r="R161" s="215"/>
      <c r="S161" s="94">
        <v>0.5</v>
      </c>
      <c r="T161" s="94">
        <v>0.06</v>
      </c>
      <c r="U161" s="94">
        <f t="shared" si="18"/>
        <v>0.56000000000000005</v>
      </c>
      <c r="V161" s="109">
        <v>65</v>
      </c>
      <c r="W161" s="109">
        <v>200</v>
      </c>
      <c r="X161" s="1">
        <v>65</v>
      </c>
      <c r="Y161" s="6">
        <v>6</v>
      </c>
      <c r="Z161" s="9">
        <v>65032410133402</v>
      </c>
      <c r="AA161" s="126">
        <v>0.15</v>
      </c>
      <c r="AB161" s="120">
        <f>U161*Y161+AA161</f>
        <v>3.5100000000000002</v>
      </c>
      <c r="AC161" s="7">
        <v>140</v>
      </c>
      <c r="AD161" s="7">
        <v>270</v>
      </c>
      <c r="AE161" s="158">
        <v>210</v>
      </c>
      <c r="AF161" s="7"/>
      <c r="AG161" s="7"/>
      <c r="AH161" s="7"/>
      <c r="AI161" s="7"/>
      <c r="AJ161" s="7"/>
      <c r="AK161" s="7"/>
      <c r="AL161" s="1"/>
      <c r="AM161" s="1"/>
      <c r="AN161" s="1"/>
      <c r="AO161" s="1"/>
      <c r="AP161" s="1"/>
      <c r="AQ161" s="1"/>
      <c r="AR161" s="1"/>
      <c r="AS161" s="1"/>
      <c r="AT161" s="1"/>
      <c r="AU161" s="242" t="s">
        <v>2744</v>
      </c>
      <c r="AV161" s="243" t="s">
        <v>2745</v>
      </c>
      <c r="AW161" s="132" t="s">
        <v>22</v>
      </c>
      <c r="AX161" s="132" t="s">
        <v>22</v>
      </c>
      <c r="AY161" s="132" t="s">
        <v>4275</v>
      </c>
      <c r="AZ161" s="278" t="s">
        <v>4260</v>
      </c>
      <c r="BA161" t="s">
        <v>4266</v>
      </c>
    </row>
    <row r="162" spans="1:53" s="12" customFormat="1" ht="16.5" customHeight="1">
      <c r="A162" s="1" t="s">
        <v>241</v>
      </c>
      <c r="B162" s="1" t="s">
        <v>242</v>
      </c>
      <c r="C162" s="1" t="s">
        <v>3250</v>
      </c>
      <c r="D162" s="1"/>
      <c r="E162" s="1" t="s">
        <v>243</v>
      </c>
      <c r="F162" s="3">
        <v>3307900000</v>
      </c>
      <c r="G162" s="35">
        <v>33079000</v>
      </c>
      <c r="H162" s="1" t="s">
        <v>1804</v>
      </c>
      <c r="I162" s="6" t="s">
        <v>20</v>
      </c>
      <c r="J162" s="1" t="s">
        <v>244</v>
      </c>
      <c r="K162" s="1" t="s">
        <v>1791</v>
      </c>
      <c r="L162" s="22">
        <v>99</v>
      </c>
      <c r="M162" s="22">
        <f t="shared" si="16"/>
        <v>167.20000000000002</v>
      </c>
      <c r="N162" s="22">
        <v>209</v>
      </c>
      <c r="O162" s="275">
        <v>18</v>
      </c>
      <c r="P162" s="215"/>
      <c r="Q162" s="268">
        <v>5032410135640</v>
      </c>
      <c r="R162" s="215"/>
      <c r="S162" s="94">
        <v>0.24</v>
      </c>
      <c r="T162" s="94">
        <v>0.04</v>
      </c>
      <c r="U162" s="94">
        <f t="shared" si="18"/>
        <v>0.27999999999999997</v>
      </c>
      <c r="V162" s="109">
        <v>50</v>
      </c>
      <c r="W162" s="109">
        <v>195</v>
      </c>
      <c r="X162" s="1">
        <v>50</v>
      </c>
      <c r="Y162" s="6">
        <v>12</v>
      </c>
      <c r="Z162" s="9">
        <v>65032410135642</v>
      </c>
      <c r="AA162" s="126">
        <v>0.15</v>
      </c>
      <c r="AB162" s="120">
        <f>U162*Y162+AA162</f>
        <v>3.5099999999999993</v>
      </c>
      <c r="AC162" s="7">
        <v>140</v>
      </c>
      <c r="AD162" s="7">
        <v>270</v>
      </c>
      <c r="AE162" s="158">
        <v>210</v>
      </c>
      <c r="AF162" s="7"/>
      <c r="AG162" s="7"/>
      <c r="AH162" s="7"/>
      <c r="AI162" s="7"/>
      <c r="AJ162" s="7"/>
      <c r="AK162" s="7"/>
      <c r="AL162" s="1"/>
      <c r="AM162" s="1"/>
      <c r="AN162" s="1"/>
      <c r="AO162" s="1"/>
      <c r="AP162" s="1"/>
      <c r="AQ162" s="1"/>
      <c r="AR162" s="1"/>
      <c r="AS162" s="1"/>
      <c r="AT162" s="1"/>
      <c r="AU162" s="242" t="s">
        <v>245</v>
      </c>
      <c r="AV162" s="243" t="s">
        <v>2746</v>
      </c>
      <c r="AW162" s="132" t="s">
        <v>21</v>
      </c>
      <c r="AX162" s="132" t="s">
        <v>22</v>
      </c>
      <c r="AY162" s="132" t="s">
        <v>4275</v>
      </c>
      <c r="AZ162" s="278" t="s">
        <v>4260</v>
      </c>
      <c r="BA162" t="s">
        <v>4266</v>
      </c>
    </row>
    <row r="163" spans="1:53" ht="15.75">
      <c r="A163" s="1" t="s">
        <v>241</v>
      </c>
      <c r="B163" s="1" t="s">
        <v>246</v>
      </c>
      <c r="C163" s="1" t="s">
        <v>247</v>
      </c>
      <c r="D163" s="1"/>
      <c r="E163" s="1" t="s">
        <v>156</v>
      </c>
      <c r="F163" s="3">
        <v>3307900000</v>
      </c>
      <c r="G163" s="35">
        <v>33079000</v>
      </c>
      <c r="H163" s="1" t="s">
        <v>1804</v>
      </c>
      <c r="I163" s="6" t="s">
        <v>20</v>
      </c>
      <c r="J163" s="1" t="s">
        <v>248</v>
      </c>
      <c r="K163" s="1" t="s">
        <v>1791</v>
      </c>
      <c r="L163" s="22">
        <v>142</v>
      </c>
      <c r="M163" s="22">
        <f t="shared" si="16"/>
        <v>239.20000000000002</v>
      </c>
      <c r="N163" s="22">
        <v>299</v>
      </c>
      <c r="O163" s="275">
        <v>25.5</v>
      </c>
      <c r="P163" s="247"/>
      <c r="Q163" s="268">
        <v>5032410133448</v>
      </c>
      <c r="R163" s="276">
        <v>5032410136746</v>
      </c>
      <c r="S163" s="94">
        <v>0.25</v>
      </c>
      <c r="T163" s="94">
        <v>0.04</v>
      </c>
      <c r="U163" s="94">
        <f t="shared" si="18"/>
        <v>0.28999999999999998</v>
      </c>
      <c r="V163" s="109">
        <v>95</v>
      </c>
      <c r="W163" s="109">
        <v>70</v>
      </c>
      <c r="X163" s="1">
        <v>95</v>
      </c>
      <c r="Y163" s="6">
        <v>6</v>
      </c>
      <c r="Z163" s="9">
        <v>65032410133440</v>
      </c>
      <c r="AA163" s="126">
        <v>0.15</v>
      </c>
      <c r="AB163" s="120">
        <f>U163*Y163+AA163</f>
        <v>1.8899999999999997</v>
      </c>
      <c r="AC163" s="7">
        <v>140</v>
      </c>
      <c r="AD163" s="7">
        <v>270</v>
      </c>
      <c r="AE163" s="158">
        <v>210</v>
      </c>
      <c r="AF163" s="7"/>
      <c r="AG163" s="7"/>
      <c r="AH163" s="7"/>
      <c r="AI163" s="7"/>
      <c r="AJ163" s="7"/>
      <c r="AK163" s="7"/>
      <c r="AL163" s="1"/>
      <c r="AM163" s="1"/>
      <c r="AN163" s="1"/>
      <c r="AO163" s="1"/>
      <c r="AP163" s="1"/>
      <c r="AQ163" s="1"/>
      <c r="AR163" s="1"/>
      <c r="AS163" s="1"/>
      <c r="AT163" s="1"/>
      <c r="AU163" s="242" t="s">
        <v>2747</v>
      </c>
      <c r="AV163" s="243" t="s">
        <v>2748</v>
      </c>
      <c r="AW163" s="132" t="s">
        <v>21</v>
      </c>
      <c r="AX163" s="132" t="s">
        <v>22</v>
      </c>
      <c r="AY163" s="132" t="s">
        <v>4275</v>
      </c>
      <c r="AZ163" s="278" t="s">
        <v>4260</v>
      </c>
      <c r="BA163" t="s">
        <v>4266</v>
      </c>
    </row>
    <row r="164" spans="1:53" s="12" customFormat="1" ht="15.75">
      <c r="A164" s="1" t="s">
        <v>241</v>
      </c>
      <c r="B164" s="1" t="s">
        <v>249</v>
      </c>
      <c r="C164" s="1" t="s">
        <v>3433</v>
      </c>
      <c r="D164" s="1"/>
      <c r="E164" s="1" t="s">
        <v>3430</v>
      </c>
      <c r="F164" s="3">
        <v>3005909900</v>
      </c>
      <c r="G164" s="35">
        <v>30059099</v>
      </c>
      <c r="H164" s="1" t="s">
        <v>1804</v>
      </c>
      <c r="I164" s="6" t="s">
        <v>250</v>
      </c>
      <c r="J164" s="1" t="s">
        <v>3455</v>
      </c>
      <c r="K164" s="1" t="s">
        <v>1791</v>
      </c>
      <c r="L164" s="22">
        <v>569</v>
      </c>
      <c r="M164" s="22">
        <f t="shared" si="16"/>
        <v>959.2</v>
      </c>
      <c r="N164" s="22">
        <v>1199</v>
      </c>
      <c r="O164" s="275">
        <f>112.5/10</f>
        <v>11.25</v>
      </c>
      <c r="P164" s="268">
        <v>65032410114911</v>
      </c>
      <c r="Q164" s="215"/>
      <c r="R164" s="215"/>
      <c r="S164" s="94">
        <v>0.7</v>
      </c>
      <c r="T164" s="94">
        <v>0.05</v>
      </c>
      <c r="U164" s="94">
        <f t="shared" si="18"/>
        <v>0.75</v>
      </c>
      <c r="V164" s="109">
        <v>210</v>
      </c>
      <c r="W164" s="109">
        <v>145</v>
      </c>
      <c r="X164" s="1">
        <v>220</v>
      </c>
      <c r="Y164" s="6" t="s">
        <v>250</v>
      </c>
      <c r="Z164" s="9">
        <v>65032410114920</v>
      </c>
      <c r="AA164" s="126">
        <v>0.1</v>
      </c>
      <c r="AB164" s="120">
        <v>0.8</v>
      </c>
      <c r="AC164" s="7">
        <v>210</v>
      </c>
      <c r="AD164" s="7">
        <v>145</v>
      </c>
      <c r="AE164" s="158">
        <v>220</v>
      </c>
      <c r="AF164" s="7"/>
      <c r="AG164" s="7"/>
      <c r="AH164" s="7"/>
      <c r="AI164" s="7"/>
      <c r="AJ164" s="7"/>
      <c r="AK164" s="7"/>
      <c r="AL164" s="1"/>
      <c r="AM164" s="1"/>
      <c r="AN164" s="1"/>
      <c r="AO164" s="1"/>
      <c r="AP164" s="1"/>
      <c r="AQ164" s="1"/>
      <c r="AR164" s="1"/>
      <c r="AS164" s="1"/>
      <c r="AT164" s="1"/>
      <c r="AU164" s="242" t="s">
        <v>2749</v>
      </c>
      <c r="AV164" s="243" t="s">
        <v>2750</v>
      </c>
      <c r="AW164" s="132" t="s">
        <v>22</v>
      </c>
      <c r="AX164" s="132" t="s">
        <v>22</v>
      </c>
      <c r="AY164" s="132" t="s">
        <v>4275</v>
      </c>
      <c r="AZ164" s="278" t="s">
        <v>4260</v>
      </c>
      <c r="BA164" t="s">
        <v>4266</v>
      </c>
    </row>
    <row r="165" spans="1:53" s="12" customFormat="1" ht="15.75">
      <c r="A165" s="1" t="s">
        <v>241</v>
      </c>
      <c r="B165" s="1" t="s">
        <v>251</v>
      </c>
      <c r="C165" s="1" t="s">
        <v>3434</v>
      </c>
      <c r="D165" s="1"/>
      <c r="E165" s="1" t="s">
        <v>3431</v>
      </c>
      <c r="F165" s="3">
        <v>3005909900</v>
      </c>
      <c r="G165" s="35">
        <v>30059099</v>
      </c>
      <c r="H165" s="1" t="s">
        <v>1804</v>
      </c>
      <c r="I165" s="6" t="s">
        <v>250</v>
      </c>
      <c r="J165" s="1" t="s">
        <v>3455</v>
      </c>
      <c r="K165" s="1" t="s">
        <v>1791</v>
      </c>
      <c r="L165" s="22">
        <v>649</v>
      </c>
      <c r="M165" s="22">
        <f t="shared" si="16"/>
        <v>1095.2</v>
      </c>
      <c r="N165" s="22">
        <v>1369</v>
      </c>
      <c r="O165" s="275" t="s">
        <v>2297</v>
      </c>
      <c r="P165" s="268">
        <v>65032410114812</v>
      </c>
      <c r="Q165" s="215"/>
      <c r="R165" s="215"/>
      <c r="S165" s="94">
        <v>0.48</v>
      </c>
      <c r="T165" s="94">
        <v>0.05</v>
      </c>
      <c r="U165" s="94">
        <f t="shared" si="18"/>
        <v>0.53</v>
      </c>
      <c r="V165" s="109">
        <v>210</v>
      </c>
      <c r="W165" s="109">
        <v>155</v>
      </c>
      <c r="X165" s="1">
        <v>210</v>
      </c>
      <c r="Y165" s="6" t="s">
        <v>250</v>
      </c>
      <c r="Z165" s="9">
        <v>65032410114814</v>
      </c>
      <c r="AA165" s="126">
        <v>0.1</v>
      </c>
      <c r="AB165" s="120">
        <v>0.8</v>
      </c>
      <c r="AC165" s="7">
        <v>210</v>
      </c>
      <c r="AD165" s="7">
        <v>155</v>
      </c>
      <c r="AE165" s="158">
        <v>210</v>
      </c>
      <c r="AF165" s="7"/>
      <c r="AG165" s="7"/>
      <c r="AH165" s="7"/>
      <c r="AI165" s="7"/>
      <c r="AJ165" s="7"/>
      <c r="AK165" s="7"/>
      <c r="AL165" s="1"/>
      <c r="AM165" s="1"/>
      <c r="AN165" s="1"/>
      <c r="AO165" s="1"/>
      <c r="AP165" s="1"/>
      <c r="AQ165" s="1"/>
      <c r="AR165" s="1"/>
      <c r="AS165" s="1"/>
      <c r="AT165" s="1"/>
      <c r="AU165" s="242" t="s">
        <v>252</v>
      </c>
      <c r="AV165" s="243" t="s">
        <v>2751</v>
      </c>
      <c r="AW165" s="132" t="s">
        <v>22</v>
      </c>
      <c r="AX165" s="132" t="s">
        <v>22</v>
      </c>
      <c r="AY165" s="132" t="s">
        <v>4275</v>
      </c>
      <c r="AZ165" s="278" t="s">
        <v>4260</v>
      </c>
      <c r="BA165" t="s">
        <v>4266</v>
      </c>
    </row>
    <row r="166" spans="1:53" s="12" customFormat="1" ht="15.75">
      <c r="A166" s="1" t="s">
        <v>241</v>
      </c>
      <c r="B166" s="1" t="s">
        <v>253</v>
      </c>
      <c r="C166" s="1" t="s">
        <v>254</v>
      </c>
      <c r="D166" s="1"/>
      <c r="E166" s="1" t="s">
        <v>255</v>
      </c>
      <c r="F166" s="3">
        <v>3307900000</v>
      </c>
      <c r="G166" s="35">
        <v>33079000</v>
      </c>
      <c r="H166" s="1" t="s">
        <v>1804</v>
      </c>
      <c r="I166" s="6" t="s">
        <v>20</v>
      </c>
      <c r="J166" s="1" t="s">
        <v>19</v>
      </c>
      <c r="K166" s="1" t="s">
        <v>1791</v>
      </c>
      <c r="L166" s="22">
        <v>147</v>
      </c>
      <c r="M166" s="22">
        <f t="shared" si="16"/>
        <v>247.20000000000002</v>
      </c>
      <c r="N166" s="22">
        <v>309</v>
      </c>
      <c r="O166" s="275">
        <v>26.5</v>
      </c>
      <c r="P166" s="268">
        <v>5032410110517</v>
      </c>
      <c r="Q166" s="215"/>
      <c r="R166" s="215"/>
      <c r="S166" s="94">
        <v>0.4</v>
      </c>
      <c r="T166" s="94">
        <v>7.0000000000000007E-2</v>
      </c>
      <c r="U166" s="94">
        <f t="shared" si="18"/>
        <v>0.47000000000000003</v>
      </c>
      <c r="V166" s="109">
        <v>100</v>
      </c>
      <c r="W166" s="109">
        <v>75</v>
      </c>
      <c r="X166" s="1">
        <v>100</v>
      </c>
      <c r="Y166" s="6">
        <v>12</v>
      </c>
      <c r="Z166" s="9" t="s">
        <v>3204</v>
      </c>
      <c r="AA166" s="126">
        <v>0.15</v>
      </c>
      <c r="AB166" s="120">
        <f>U166*Y166+AA166</f>
        <v>5.7900000000000009</v>
      </c>
      <c r="AC166" s="7">
        <v>140</v>
      </c>
      <c r="AD166" s="7">
        <v>270</v>
      </c>
      <c r="AE166" s="158">
        <v>210</v>
      </c>
      <c r="AF166" s="7"/>
      <c r="AG166" s="7"/>
      <c r="AH166" s="7"/>
      <c r="AI166" s="7"/>
      <c r="AJ166" s="7"/>
      <c r="AK166" s="7"/>
      <c r="AL166" s="1"/>
      <c r="AM166" s="1"/>
      <c r="AN166" s="1"/>
      <c r="AO166" s="1"/>
      <c r="AP166" s="1"/>
      <c r="AQ166" s="1"/>
      <c r="AR166" s="1"/>
      <c r="AS166" s="1"/>
      <c r="AT166" s="1"/>
      <c r="AU166" s="242" t="s">
        <v>256</v>
      </c>
      <c r="AV166" s="243" t="s">
        <v>2752</v>
      </c>
      <c r="AW166" s="132" t="s">
        <v>21</v>
      </c>
      <c r="AX166" s="132" t="s">
        <v>22</v>
      </c>
      <c r="AY166" s="132" t="s">
        <v>4275</v>
      </c>
      <c r="AZ166" s="278" t="s">
        <v>4260</v>
      </c>
      <c r="BA166" t="s">
        <v>4266</v>
      </c>
    </row>
    <row r="167" spans="1:53" s="12" customFormat="1" ht="15.75">
      <c r="A167" s="1" t="s">
        <v>241</v>
      </c>
      <c r="B167" s="1" t="s">
        <v>257</v>
      </c>
      <c r="C167" s="1" t="s">
        <v>3435</v>
      </c>
      <c r="D167" s="1"/>
      <c r="E167" s="1" t="s">
        <v>258</v>
      </c>
      <c r="F167" s="3">
        <v>3005909900</v>
      </c>
      <c r="G167" s="35">
        <v>30059099</v>
      </c>
      <c r="H167" s="1" t="s">
        <v>1804</v>
      </c>
      <c r="I167" s="6" t="s">
        <v>20</v>
      </c>
      <c r="J167" s="1" t="s">
        <v>259</v>
      </c>
      <c r="K167" s="1" t="s">
        <v>1791</v>
      </c>
      <c r="L167" s="22">
        <v>71</v>
      </c>
      <c r="M167" s="22">
        <f t="shared" si="16"/>
        <v>119.2</v>
      </c>
      <c r="N167" s="22">
        <v>149</v>
      </c>
      <c r="O167" s="275">
        <v>13</v>
      </c>
      <c r="P167" s="215"/>
      <c r="Q167" s="215"/>
      <c r="R167" s="268">
        <v>5032410114515</v>
      </c>
      <c r="S167" s="94">
        <v>0.35</v>
      </c>
      <c r="T167" s="94">
        <v>0.01</v>
      </c>
      <c r="U167" s="94">
        <f t="shared" si="18"/>
        <v>0.36</v>
      </c>
      <c r="V167" s="109">
        <v>350</v>
      </c>
      <c r="W167" s="109">
        <v>120</v>
      </c>
      <c r="X167" s="1">
        <v>120</v>
      </c>
      <c r="Y167" s="6">
        <v>6</v>
      </c>
      <c r="Z167" s="9">
        <v>65032410114517</v>
      </c>
      <c r="AA167" s="126">
        <v>0.2</v>
      </c>
      <c r="AB167" s="120">
        <f>U167*Y167+AA167</f>
        <v>2.3600000000000003</v>
      </c>
      <c r="AC167" s="7">
        <v>310</v>
      </c>
      <c r="AD167" s="7">
        <v>280</v>
      </c>
      <c r="AE167" s="158">
        <v>370</v>
      </c>
      <c r="AF167" s="7"/>
      <c r="AG167" s="7"/>
      <c r="AH167" s="7"/>
      <c r="AI167" s="7"/>
      <c r="AJ167" s="7"/>
      <c r="AK167" s="7"/>
      <c r="AL167" s="1"/>
      <c r="AM167" s="1"/>
      <c r="AN167" s="1"/>
      <c r="AO167" s="1"/>
      <c r="AP167" s="1"/>
      <c r="AQ167" s="1"/>
      <c r="AR167" s="1"/>
      <c r="AS167" s="1"/>
      <c r="AT167" s="1"/>
      <c r="AU167" s="242" t="s">
        <v>2753</v>
      </c>
      <c r="AV167" s="243" t="s">
        <v>2754</v>
      </c>
      <c r="AW167" s="132" t="s">
        <v>22</v>
      </c>
      <c r="AX167" s="132" t="s">
        <v>22</v>
      </c>
      <c r="AY167" s="132" t="s">
        <v>4275</v>
      </c>
      <c r="AZ167" s="278" t="s">
        <v>4260</v>
      </c>
      <c r="BA167" t="s">
        <v>4266</v>
      </c>
    </row>
    <row r="168" spans="1:53" s="12" customFormat="1" ht="15.75">
      <c r="A168" s="1" t="s">
        <v>241</v>
      </c>
      <c r="B168" s="1" t="s">
        <v>260</v>
      </c>
      <c r="C168" s="1" t="s">
        <v>3432</v>
      </c>
      <c r="D168" s="1"/>
      <c r="E168" s="1" t="s">
        <v>258</v>
      </c>
      <c r="F168" s="3">
        <v>3005909900</v>
      </c>
      <c r="G168" s="35">
        <v>30059099</v>
      </c>
      <c r="H168" s="1" t="s">
        <v>1804</v>
      </c>
      <c r="I168" s="6" t="s">
        <v>20</v>
      </c>
      <c r="J168" s="1" t="s">
        <v>60</v>
      </c>
      <c r="K168" s="1" t="s">
        <v>1791</v>
      </c>
      <c r="L168" s="22">
        <v>109</v>
      </c>
      <c r="M168" s="22">
        <f t="shared" si="16"/>
        <v>183.20000000000002</v>
      </c>
      <c r="N168" s="22">
        <v>229</v>
      </c>
      <c r="O168" s="275">
        <v>1995</v>
      </c>
      <c r="P168" s="268">
        <v>5032410114614</v>
      </c>
      <c r="Q168" s="215"/>
      <c r="R168" s="277"/>
      <c r="S168" s="94">
        <v>0.5</v>
      </c>
      <c r="T168" s="94">
        <v>0.03</v>
      </c>
      <c r="U168" s="94">
        <f t="shared" si="18"/>
        <v>0.53</v>
      </c>
      <c r="V168" s="109">
        <v>480</v>
      </c>
      <c r="W168" s="109">
        <v>120</v>
      </c>
      <c r="X168" s="252">
        <v>120</v>
      </c>
      <c r="Y168" s="6">
        <v>5</v>
      </c>
      <c r="Z168" s="9">
        <v>65032410114616</v>
      </c>
      <c r="AA168" s="126">
        <v>0.2</v>
      </c>
      <c r="AB168" s="120">
        <f>U168*Y168+AA168</f>
        <v>2.8500000000000005</v>
      </c>
      <c r="AC168" s="7">
        <v>280</v>
      </c>
      <c r="AD168" s="7">
        <v>300</v>
      </c>
      <c r="AE168" s="253">
        <v>370</v>
      </c>
      <c r="AF168" s="7"/>
      <c r="AG168" s="7"/>
      <c r="AH168" s="7"/>
      <c r="AI168" s="7"/>
      <c r="AJ168" s="7"/>
      <c r="AK168" s="7"/>
      <c r="AL168" s="252"/>
      <c r="AM168" s="252"/>
      <c r="AN168" s="252"/>
      <c r="AO168" s="252"/>
      <c r="AP168" s="252"/>
      <c r="AQ168" s="252"/>
      <c r="AR168" s="252"/>
      <c r="AS168" s="252"/>
      <c r="AT168" s="252"/>
      <c r="AU168" s="242" t="s">
        <v>2755</v>
      </c>
      <c r="AV168" s="243" t="s">
        <v>2756</v>
      </c>
      <c r="AW168" s="132" t="s">
        <v>22</v>
      </c>
      <c r="AX168" s="132" t="s">
        <v>22</v>
      </c>
      <c r="AY168" s="132" t="s">
        <v>4275</v>
      </c>
      <c r="AZ168" s="278" t="s">
        <v>4260</v>
      </c>
      <c r="BA168" t="s">
        <v>4266</v>
      </c>
    </row>
    <row r="169" spans="1:53" s="12" customFormat="1" ht="15.75">
      <c r="A169" s="1" t="s">
        <v>241</v>
      </c>
      <c r="B169" s="1" t="s">
        <v>2288</v>
      </c>
      <c r="C169" s="1" t="s">
        <v>3251</v>
      </c>
      <c r="D169" s="1"/>
      <c r="E169" s="1" t="s">
        <v>156</v>
      </c>
      <c r="F169" s="3">
        <v>3307900000</v>
      </c>
      <c r="G169" s="35">
        <v>33079000</v>
      </c>
      <c r="H169" s="1" t="s">
        <v>1804</v>
      </c>
      <c r="I169" s="6" t="s">
        <v>20</v>
      </c>
      <c r="J169" s="1" t="s">
        <v>180</v>
      </c>
      <c r="K169" s="1" t="s">
        <v>1791</v>
      </c>
      <c r="L169" s="22">
        <v>99</v>
      </c>
      <c r="M169" s="22">
        <f t="shared" si="16"/>
        <v>167.20000000000002</v>
      </c>
      <c r="N169" s="22">
        <v>209</v>
      </c>
      <c r="O169" s="275">
        <v>19.95</v>
      </c>
      <c r="P169" s="268">
        <v>5032410130737</v>
      </c>
      <c r="Q169" s="215"/>
      <c r="R169" s="215"/>
      <c r="S169" s="94">
        <v>0.1</v>
      </c>
      <c r="T169" s="94">
        <v>0.02</v>
      </c>
      <c r="U169" s="94">
        <f t="shared" si="18"/>
        <v>0.12000000000000001</v>
      </c>
      <c r="V169" s="109">
        <v>30</v>
      </c>
      <c r="W169" s="109">
        <v>165</v>
      </c>
      <c r="X169" s="252">
        <v>30</v>
      </c>
      <c r="Y169" s="6">
        <v>6</v>
      </c>
      <c r="Z169" s="9">
        <v>65032410130733</v>
      </c>
      <c r="AA169" s="126">
        <v>0.2</v>
      </c>
      <c r="AB169" s="120">
        <f>U169*Y169+AA169</f>
        <v>0.92000000000000015</v>
      </c>
      <c r="AC169" s="7">
        <v>260</v>
      </c>
      <c r="AD169" s="7">
        <v>270</v>
      </c>
      <c r="AE169" s="253">
        <v>210</v>
      </c>
      <c r="AF169" s="7"/>
      <c r="AG169" s="7"/>
      <c r="AH169" s="7"/>
      <c r="AI169" s="7"/>
      <c r="AJ169" s="7"/>
      <c r="AK169" s="7"/>
      <c r="AL169" s="252"/>
      <c r="AM169" s="252"/>
      <c r="AN169" s="252"/>
      <c r="AO169" s="252"/>
      <c r="AP169" s="252"/>
      <c r="AQ169" s="252"/>
      <c r="AR169" s="252"/>
      <c r="AS169" s="252"/>
      <c r="AT169" s="252"/>
      <c r="AU169" s="242" t="s">
        <v>2757</v>
      </c>
      <c r="AV169" s="243" t="s">
        <v>2758</v>
      </c>
      <c r="AW169" s="132" t="s">
        <v>21</v>
      </c>
      <c r="AX169" s="132" t="s">
        <v>22</v>
      </c>
      <c r="AY169" s="132" t="s">
        <v>4275</v>
      </c>
      <c r="AZ169" s="278" t="s">
        <v>4260</v>
      </c>
      <c r="BA169" t="s">
        <v>4266</v>
      </c>
    </row>
    <row r="170" spans="1:53" s="12" customFormat="1" ht="15.75">
      <c r="A170" s="1" t="s">
        <v>241</v>
      </c>
      <c r="B170" s="1" t="s">
        <v>261</v>
      </c>
      <c r="C170" s="1" t="s">
        <v>3252</v>
      </c>
      <c r="D170" s="1"/>
      <c r="E170" s="1" t="s">
        <v>262</v>
      </c>
      <c r="F170" s="3">
        <v>3005909900</v>
      </c>
      <c r="G170" s="35">
        <v>30059099</v>
      </c>
      <c r="H170" s="1" t="s">
        <v>1804</v>
      </c>
      <c r="I170" s="6" t="s">
        <v>263</v>
      </c>
      <c r="J170" s="1" t="s">
        <v>3456</v>
      </c>
      <c r="K170" s="1" t="s">
        <v>1791</v>
      </c>
      <c r="L170" s="22">
        <v>263</v>
      </c>
      <c r="M170" s="22">
        <f t="shared" si="16"/>
        <v>447.20000000000005</v>
      </c>
      <c r="N170" s="22">
        <v>559</v>
      </c>
      <c r="O170" s="275">
        <f>47.95/12</f>
        <v>3.9958333333333336</v>
      </c>
      <c r="P170" s="215"/>
      <c r="Q170" s="215"/>
      <c r="R170" s="268">
        <v>5032410114713</v>
      </c>
      <c r="S170" s="94">
        <v>0.5</v>
      </c>
      <c r="T170" s="94">
        <v>0.06</v>
      </c>
      <c r="U170" s="94">
        <f t="shared" si="18"/>
        <v>0.56000000000000005</v>
      </c>
      <c r="V170" s="109">
        <v>240</v>
      </c>
      <c r="W170" s="109">
        <v>245</v>
      </c>
      <c r="X170" s="252">
        <v>185</v>
      </c>
      <c r="Y170" s="6">
        <v>6</v>
      </c>
      <c r="Z170" s="9">
        <v>65032410114722</v>
      </c>
      <c r="AA170" s="126">
        <v>0.2</v>
      </c>
      <c r="AB170" s="120">
        <v>2.6</v>
      </c>
      <c r="AC170" s="7">
        <v>280</v>
      </c>
      <c r="AD170" s="7">
        <v>310</v>
      </c>
      <c r="AE170" s="253">
        <v>370</v>
      </c>
      <c r="AF170" s="7"/>
      <c r="AG170" s="7"/>
      <c r="AH170" s="7"/>
      <c r="AI170" s="7"/>
      <c r="AJ170" s="7"/>
      <c r="AK170" s="7"/>
      <c r="AL170" s="252"/>
      <c r="AM170" s="252"/>
      <c r="AN170" s="252"/>
      <c r="AO170" s="252"/>
      <c r="AP170" s="252"/>
      <c r="AQ170" s="252"/>
      <c r="AR170" s="252"/>
      <c r="AS170" s="252"/>
      <c r="AT170" s="252"/>
      <c r="AU170" s="242" t="s">
        <v>2759</v>
      </c>
      <c r="AV170" s="243" t="s">
        <v>2760</v>
      </c>
      <c r="AW170" s="132" t="s">
        <v>22</v>
      </c>
      <c r="AX170" s="132" t="s">
        <v>22</v>
      </c>
      <c r="AY170" s="132" t="s">
        <v>4275</v>
      </c>
      <c r="AZ170" s="278" t="s">
        <v>4260</v>
      </c>
      <c r="BA170" t="s">
        <v>4266</v>
      </c>
    </row>
    <row r="171" spans="1:53" ht="18.75">
      <c r="A171" s="3"/>
      <c r="B171" s="5" t="s">
        <v>264</v>
      </c>
      <c r="C171" s="1"/>
      <c r="D171" s="1"/>
      <c r="E171" s="3"/>
      <c r="F171" s="1"/>
      <c r="G171" s="6"/>
      <c r="H171" s="1"/>
      <c r="I171" s="3"/>
      <c r="J171" s="3"/>
      <c r="K171" s="1"/>
      <c r="L171" s="22"/>
      <c r="M171" s="22"/>
      <c r="N171" s="22"/>
      <c r="O171" s="275"/>
      <c r="P171" s="3"/>
      <c r="Q171" s="3"/>
      <c r="R171" s="3"/>
      <c r="S171" s="96"/>
      <c r="T171" s="96"/>
      <c r="U171" s="94"/>
      <c r="V171" s="89"/>
      <c r="W171" s="89"/>
      <c r="X171" s="1"/>
      <c r="Y171" s="3"/>
      <c r="Z171" s="3"/>
      <c r="AA171" s="126"/>
      <c r="AB171" s="120"/>
      <c r="AC171" s="3"/>
      <c r="AD171" s="3"/>
      <c r="AE171" s="158"/>
      <c r="AF171" s="3"/>
      <c r="AG171" s="3"/>
      <c r="AH171" s="3"/>
      <c r="AI171" s="3"/>
      <c r="AJ171" s="3"/>
      <c r="AK171" s="3"/>
      <c r="AL171" s="1"/>
      <c r="AM171" s="1"/>
      <c r="AN171" s="1"/>
      <c r="AO171" s="1"/>
      <c r="AP171" s="1"/>
      <c r="AQ171" s="1"/>
      <c r="AR171" s="1"/>
      <c r="AS171" s="1"/>
      <c r="AT171" s="1"/>
      <c r="AU171" s="3"/>
      <c r="AV171" s="3"/>
      <c r="AW171" s="3"/>
      <c r="AX171" s="3"/>
      <c r="AY171" s="3"/>
      <c r="AZ171" s="278"/>
    </row>
    <row r="172" spans="1:53" s="12" customFormat="1" ht="15.75">
      <c r="A172" s="1" t="s">
        <v>153</v>
      </c>
      <c r="B172" s="1" t="s">
        <v>265</v>
      </c>
      <c r="C172" s="1" t="s">
        <v>266</v>
      </c>
      <c r="D172" s="1"/>
      <c r="E172" s="1" t="s">
        <v>161</v>
      </c>
      <c r="F172" s="3">
        <v>3307900000</v>
      </c>
      <c r="G172" s="35">
        <v>33079000</v>
      </c>
      <c r="H172" s="1" t="s">
        <v>1804</v>
      </c>
      <c r="I172" s="6" t="s">
        <v>20</v>
      </c>
      <c r="J172" s="1" t="s">
        <v>162</v>
      </c>
      <c r="K172" s="3" t="s">
        <v>1791</v>
      </c>
      <c r="L172" s="22">
        <v>117</v>
      </c>
      <c r="M172" s="22">
        <f t="shared" si="16"/>
        <v>196</v>
      </c>
      <c r="N172" s="22">
        <v>245</v>
      </c>
      <c r="O172" s="275">
        <v>22.5</v>
      </c>
      <c r="P172" s="215"/>
      <c r="Q172" s="268" t="s">
        <v>3201</v>
      </c>
      <c r="R172" s="215"/>
      <c r="S172" s="94">
        <v>0.75</v>
      </c>
      <c r="T172" s="94">
        <v>8.5000000000000006E-2</v>
      </c>
      <c r="U172" s="94">
        <f t="shared" si="18"/>
        <v>0.83499999999999996</v>
      </c>
      <c r="V172" s="109">
        <v>60</v>
      </c>
      <c r="W172" s="109">
        <v>250</v>
      </c>
      <c r="X172" s="1">
        <v>120</v>
      </c>
      <c r="Y172" s="6">
        <v>6</v>
      </c>
      <c r="Z172" s="9">
        <v>65032410133242</v>
      </c>
      <c r="AA172" s="126">
        <v>0.2</v>
      </c>
      <c r="AB172" s="120">
        <f>U172*Y172+AA172</f>
        <v>5.21</v>
      </c>
      <c r="AC172" s="7">
        <v>280</v>
      </c>
      <c r="AD172" s="7">
        <v>300</v>
      </c>
      <c r="AE172" s="158">
        <v>370</v>
      </c>
      <c r="AF172" s="7"/>
      <c r="AG172" s="7"/>
      <c r="AH172" s="7"/>
      <c r="AI172" s="7"/>
      <c r="AJ172" s="7"/>
      <c r="AK172" s="7"/>
      <c r="AL172" s="1"/>
      <c r="AM172" s="1"/>
      <c r="AN172" s="1"/>
      <c r="AO172" s="1"/>
      <c r="AP172" s="1"/>
      <c r="AQ172" s="1"/>
      <c r="AR172" s="1"/>
      <c r="AS172" s="1"/>
      <c r="AT172" s="1"/>
      <c r="AU172" s="3" t="s">
        <v>1739</v>
      </c>
      <c r="AV172" s="243" t="s">
        <v>2761</v>
      </c>
      <c r="AW172" s="132" t="s">
        <v>22</v>
      </c>
      <c r="AX172" s="132" t="s">
        <v>22</v>
      </c>
      <c r="AY172" s="132" t="s">
        <v>4275</v>
      </c>
      <c r="AZ172" s="278" t="s">
        <v>4260</v>
      </c>
      <c r="BA172" t="s">
        <v>4266</v>
      </c>
    </row>
    <row r="173" spans="1:53" s="12" customFormat="1" ht="15.75">
      <c r="A173" s="1" t="s">
        <v>153</v>
      </c>
      <c r="B173" s="1" t="s">
        <v>4302</v>
      </c>
      <c r="C173" s="1" t="s">
        <v>4303</v>
      </c>
      <c r="D173" s="1"/>
      <c r="E173" s="1" t="s">
        <v>177</v>
      </c>
      <c r="F173" s="3">
        <v>3307900000</v>
      </c>
      <c r="G173" s="35">
        <v>33079000</v>
      </c>
      <c r="H173" s="1" t="s">
        <v>1804</v>
      </c>
      <c r="I173" s="6" t="s">
        <v>20</v>
      </c>
      <c r="J173" s="1" t="s">
        <v>202</v>
      </c>
      <c r="K173" s="1" t="s">
        <v>1791</v>
      </c>
      <c r="L173" s="22">
        <v>215</v>
      </c>
      <c r="M173" s="22">
        <f t="shared" si="16"/>
        <v>360</v>
      </c>
      <c r="N173" s="22">
        <v>450</v>
      </c>
      <c r="O173" s="275">
        <v>37.5</v>
      </c>
      <c r="P173" s="215"/>
      <c r="Q173" s="268">
        <v>5032410133257</v>
      </c>
      <c r="R173" s="215"/>
      <c r="S173" s="94"/>
      <c r="T173" s="94"/>
      <c r="U173" s="94"/>
      <c r="V173" s="109"/>
      <c r="W173" s="109"/>
      <c r="X173" s="1"/>
      <c r="Y173" s="6"/>
      <c r="Z173" s="9"/>
      <c r="AA173" s="126"/>
      <c r="AB173" s="120"/>
      <c r="AC173" s="7"/>
      <c r="AD173" s="7"/>
      <c r="AE173" s="158"/>
      <c r="AF173" s="7"/>
      <c r="AG173" s="7"/>
      <c r="AH173" s="7"/>
      <c r="AI173" s="7"/>
      <c r="AJ173" s="7"/>
      <c r="AK173" s="7"/>
      <c r="AL173" s="1"/>
      <c r="AM173" s="1"/>
      <c r="AN173" s="1"/>
      <c r="AO173" s="1"/>
      <c r="AP173" s="1"/>
      <c r="AQ173" s="1"/>
      <c r="AR173" s="1"/>
      <c r="AS173" s="1"/>
      <c r="AT173" s="1"/>
      <c r="AU173" s="3"/>
      <c r="AV173" s="243"/>
      <c r="AW173" s="132"/>
      <c r="AX173" s="132"/>
      <c r="AY173" s="132"/>
      <c r="AZ173" s="278"/>
      <c r="BA173"/>
    </row>
    <row r="174" spans="1:53" s="12" customFormat="1" ht="15.75">
      <c r="A174" s="1" t="s">
        <v>153</v>
      </c>
      <c r="B174" s="1" t="s">
        <v>267</v>
      </c>
      <c r="C174" s="1" t="s">
        <v>268</v>
      </c>
      <c r="D174" s="1"/>
      <c r="E174" s="1" t="s">
        <v>255</v>
      </c>
      <c r="F174" s="3">
        <v>3307900000</v>
      </c>
      <c r="G174" s="35">
        <v>33079000</v>
      </c>
      <c r="H174" s="1" t="s">
        <v>1804</v>
      </c>
      <c r="I174" s="6" t="s">
        <v>20</v>
      </c>
      <c r="J174" s="1" t="s">
        <v>43</v>
      </c>
      <c r="K174" s="1" t="s">
        <v>1791</v>
      </c>
      <c r="L174" s="22">
        <v>129</v>
      </c>
      <c r="M174" s="22">
        <f t="shared" si="16"/>
        <v>215.20000000000002</v>
      </c>
      <c r="N174" s="22">
        <v>269</v>
      </c>
      <c r="O174" s="275">
        <v>24</v>
      </c>
      <c r="P174" s="215"/>
      <c r="Q174" s="268">
        <v>5032410133264</v>
      </c>
      <c r="R174" s="215"/>
      <c r="S174" s="94">
        <v>0.75</v>
      </c>
      <c r="T174" s="94">
        <v>7.0000000000000007E-2</v>
      </c>
      <c r="U174" s="94">
        <f t="shared" si="18"/>
        <v>0.82000000000000006</v>
      </c>
      <c r="V174" s="109">
        <v>100</v>
      </c>
      <c r="W174" s="109">
        <v>125</v>
      </c>
      <c r="X174" s="1">
        <v>100</v>
      </c>
      <c r="Y174" s="6">
        <v>6</v>
      </c>
      <c r="Z174" s="9">
        <v>65032410133266</v>
      </c>
      <c r="AA174" s="126">
        <v>0.2</v>
      </c>
      <c r="AB174" s="120">
        <f>U174*Y174+AA174</f>
        <v>5.12</v>
      </c>
      <c r="AC174" s="7">
        <v>200</v>
      </c>
      <c r="AD174" s="7">
        <v>270</v>
      </c>
      <c r="AE174" s="158">
        <v>300</v>
      </c>
      <c r="AF174" s="7"/>
      <c r="AG174" s="7"/>
      <c r="AH174" s="7"/>
      <c r="AI174" s="7"/>
      <c r="AJ174" s="7"/>
      <c r="AK174" s="7"/>
      <c r="AL174" s="1"/>
      <c r="AM174" s="1"/>
      <c r="AN174" s="1"/>
      <c r="AO174" s="1"/>
      <c r="AP174" s="1"/>
      <c r="AQ174" s="1"/>
      <c r="AR174" s="1"/>
      <c r="AS174" s="1"/>
      <c r="AT174" s="1"/>
      <c r="AU174" s="3" t="s">
        <v>1740</v>
      </c>
      <c r="AV174" s="243" t="s">
        <v>2762</v>
      </c>
      <c r="AW174" s="132" t="s">
        <v>22</v>
      </c>
      <c r="AX174" s="132" t="s">
        <v>22</v>
      </c>
      <c r="AY174" s="132" t="s">
        <v>4275</v>
      </c>
      <c r="AZ174" s="278" t="s">
        <v>4260</v>
      </c>
      <c r="BA174" t="s">
        <v>4266</v>
      </c>
    </row>
    <row r="175" spans="1:53" s="12" customFormat="1" ht="15.75">
      <c r="A175" s="1" t="s">
        <v>153</v>
      </c>
      <c r="B175" s="1" t="s">
        <v>269</v>
      </c>
      <c r="C175" s="1" t="s">
        <v>270</v>
      </c>
      <c r="D175" s="1"/>
      <c r="E175" s="1" t="s">
        <v>33</v>
      </c>
      <c r="F175" s="3">
        <v>3307900000</v>
      </c>
      <c r="G175" s="35">
        <v>33079000</v>
      </c>
      <c r="H175" s="1" t="s">
        <v>1804</v>
      </c>
      <c r="I175" s="6" t="s">
        <v>20</v>
      </c>
      <c r="J175" s="1" t="s">
        <v>64</v>
      </c>
      <c r="K175" s="1" t="s">
        <v>1791</v>
      </c>
      <c r="L175" s="22">
        <v>88</v>
      </c>
      <c r="M175" s="22">
        <f>N175*0.8</f>
        <v>148</v>
      </c>
      <c r="N175" s="22">
        <v>185</v>
      </c>
      <c r="O175" s="275">
        <v>16.5</v>
      </c>
      <c r="P175" s="215"/>
      <c r="Q175" s="268" t="s">
        <v>3202</v>
      </c>
      <c r="R175" s="215"/>
      <c r="S175" s="94">
        <v>0.5</v>
      </c>
      <c r="T175" s="94">
        <v>0.05</v>
      </c>
      <c r="U175" s="94">
        <f t="shared" si="18"/>
        <v>0.55000000000000004</v>
      </c>
      <c r="V175" s="109">
        <v>70</v>
      </c>
      <c r="W175" s="109">
        <v>190</v>
      </c>
      <c r="X175" s="1">
        <v>70</v>
      </c>
      <c r="Y175" s="6">
        <v>6</v>
      </c>
      <c r="Z175" s="9">
        <v>65032410133273</v>
      </c>
      <c r="AA175" s="126">
        <v>0.2</v>
      </c>
      <c r="AB175" s="120">
        <f>U175*Y175+AA175</f>
        <v>3.5000000000000004</v>
      </c>
      <c r="AC175" s="7">
        <v>200</v>
      </c>
      <c r="AD175" s="7">
        <v>270</v>
      </c>
      <c r="AE175" s="158">
        <v>300</v>
      </c>
      <c r="AF175" s="7"/>
      <c r="AG175" s="7"/>
      <c r="AH175" s="7"/>
      <c r="AI175" s="7"/>
      <c r="AJ175" s="7"/>
      <c r="AK175" s="7"/>
      <c r="AL175" s="1"/>
      <c r="AM175" s="1"/>
      <c r="AN175" s="1"/>
      <c r="AO175" s="1"/>
      <c r="AP175" s="1"/>
      <c r="AQ175" s="1"/>
      <c r="AR175" s="1"/>
      <c r="AS175" s="1"/>
      <c r="AT175" s="1"/>
      <c r="AU175" s="3" t="s">
        <v>2763</v>
      </c>
      <c r="AV175" s="243" t="s">
        <v>2764</v>
      </c>
      <c r="AW175" s="132" t="s">
        <v>22</v>
      </c>
      <c r="AX175" s="132" t="s">
        <v>22</v>
      </c>
      <c r="AY175" s="132" t="s">
        <v>4275</v>
      </c>
      <c r="AZ175" s="278" t="s">
        <v>4260</v>
      </c>
      <c r="BA175" t="s">
        <v>4266</v>
      </c>
    </row>
    <row r="176" spans="1:53" s="12" customFormat="1" ht="15.75">
      <c r="A176" s="1" t="s">
        <v>153</v>
      </c>
      <c r="B176" s="1" t="s">
        <v>271</v>
      </c>
      <c r="C176" s="1" t="s">
        <v>270</v>
      </c>
      <c r="D176" s="1"/>
      <c r="E176" s="1" t="s">
        <v>33</v>
      </c>
      <c r="F176" s="3">
        <v>3307900000</v>
      </c>
      <c r="G176" s="35">
        <v>33079000</v>
      </c>
      <c r="H176" s="1" t="s">
        <v>1804</v>
      </c>
      <c r="I176" s="6" t="s">
        <v>20</v>
      </c>
      <c r="J176" s="1" t="s">
        <v>31</v>
      </c>
      <c r="K176" s="1" t="s">
        <v>1791</v>
      </c>
      <c r="L176" s="22">
        <v>153</v>
      </c>
      <c r="M176" s="22">
        <f>N176*0.8</f>
        <v>256</v>
      </c>
      <c r="N176" s="22">
        <v>320</v>
      </c>
      <c r="O176" s="275">
        <v>28.5</v>
      </c>
      <c r="P176" s="215"/>
      <c r="Q176" s="268" t="s">
        <v>3203</v>
      </c>
      <c r="R176" s="215"/>
      <c r="S176" s="94">
        <v>1</v>
      </c>
      <c r="T176" s="94">
        <v>7.0000000000000007E-2</v>
      </c>
      <c r="U176" s="94">
        <f t="shared" si="18"/>
        <v>1.07</v>
      </c>
      <c r="V176" s="109">
        <v>90</v>
      </c>
      <c r="W176" s="109">
        <v>250</v>
      </c>
      <c r="X176" s="1">
        <v>90</v>
      </c>
      <c r="Y176" s="6">
        <v>12</v>
      </c>
      <c r="Z176" s="9">
        <v>65032410133287</v>
      </c>
      <c r="AA176" s="126">
        <v>0.6</v>
      </c>
      <c r="AB176" s="120">
        <f>U176*Y176+AA176</f>
        <v>13.44</v>
      </c>
      <c r="AC176" s="7">
        <v>280</v>
      </c>
      <c r="AD176" s="7">
        <v>300</v>
      </c>
      <c r="AE176" s="158">
        <v>370</v>
      </c>
      <c r="AF176" s="7"/>
      <c r="AG176" s="7"/>
      <c r="AH176" s="7"/>
      <c r="AI176" s="7"/>
      <c r="AJ176" s="7"/>
      <c r="AK176" s="7"/>
      <c r="AL176" s="1"/>
      <c r="AM176" s="1"/>
      <c r="AN176" s="1"/>
      <c r="AO176" s="1"/>
      <c r="AP176" s="1"/>
      <c r="AQ176" s="1"/>
      <c r="AR176" s="1"/>
      <c r="AS176" s="1"/>
      <c r="AT176" s="1"/>
      <c r="AU176" s="3" t="s">
        <v>1741</v>
      </c>
      <c r="AV176" s="243" t="s">
        <v>2764</v>
      </c>
      <c r="AW176" s="132" t="s">
        <v>22</v>
      </c>
      <c r="AX176" s="132" t="s">
        <v>22</v>
      </c>
      <c r="AY176" s="132" t="s">
        <v>4275</v>
      </c>
      <c r="AZ176" s="278" t="s">
        <v>4260</v>
      </c>
      <c r="BA176" t="s">
        <v>4266</v>
      </c>
    </row>
    <row r="177" spans="1:53" s="12" customFormat="1" ht="18.75">
      <c r="A177" s="1"/>
      <c r="B177" s="5" t="s">
        <v>5733</v>
      </c>
      <c r="C177" s="1"/>
      <c r="D177" s="1"/>
      <c r="E177" s="1"/>
      <c r="F177" s="3"/>
      <c r="G177" s="35"/>
      <c r="H177" s="1"/>
      <c r="I177" s="6"/>
      <c r="J177" s="1"/>
      <c r="K177" s="1"/>
      <c r="L177" s="22"/>
      <c r="M177" s="22"/>
      <c r="N177" s="22"/>
      <c r="O177" s="275"/>
      <c r="P177" s="215"/>
      <c r="Q177" s="424"/>
      <c r="R177" s="215"/>
      <c r="S177" s="94"/>
      <c r="T177" s="94"/>
      <c r="U177" s="94"/>
      <c r="V177" s="109"/>
      <c r="W177" s="109"/>
      <c r="X177" s="1"/>
      <c r="Y177" s="6"/>
      <c r="Z177" s="9"/>
      <c r="AA177" s="126"/>
      <c r="AB177" s="120"/>
      <c r="AC177" s="7"/>
      <c r="AD177" s="7"/>
      <c r="AE177" s="158"/>
      <c r="AF177" s="7"/>
      <c r="AG177" s="7"/>
      <c r="AH177" s="7"/>
      <c r="AI177" s="7"/>
      <c r="AJ177" s="7"/>
      <c r="AK177" s="7"/>
      <c r="AL177" s="1"/>
      <c r="AM177" s="1"/>
      <c r="AN177" s="1"/>
      <c r="AO177" s="1"/>
      <c r="AP177" s="1"/>
      <c r="AQ177" s="1"/>
      <c r="AR177" s="1"/>
      <c r="AS177" s="1"/>
      <c r="AT177" s="1"/>
      <c r="AU177" s="3"/>
      <c r="AV177" s="243"/>
      <c r="AW177" s="132"/>
      <c r="AX177" s="132"/>
      <c r="AY177" s="132"/>
      <c r="AZ177" s="278"/>
      <c r="BA177"/>
    </row>
    <row r="178" spans="1:53" s="12" customFormat="1" ht="15.75">
      <c r="A178" s="1"/>
      <c r="B178" t="s">
        <v>5734</v>
      </c>
      <c r="C178" s="406" t="s">
        <v>5735</v>
      </c>
      <c r="D178" s="256" t="s">
        <v>4294</v>
      </c>
      <c r="E178" s="1" t="s">
        <v>18</v>
      </c>
      <c r="F178" s="3">
        <v>2309903191</v>
      </c>
      <c r="G178" s="35">
        <v>23099031</v>
      </c>
      <c r="H178" s="1" t="s">
        <v>1798</v>
      </c>
      <c r="I178" s="6" t="s">
        <v>20</v>
      </c>
      <c r="J178" s="1" t="s">
        <v>5746</v>
      </c>
      <c r="K178" s="1" t="s">
        <v>1791</v>
      </c>
      <c r="L178" s="22">
        <v>277</v>
      </c>
      <c r="M178" s="22">
        <f>N178*0.8</f>
        <v>464</v>
      </c>
      <c r="N178" s="22">
        <v>580</v>
      </c>
      <c r="O178" s="275"/>
      <c r="P178" s="215"/>
      <c r="Q178" s="424"/>
      <c r="R178" s="215">
        <v>5032410000054</v>
      </c>
      <c r="S178" s="94">
        <v>2</v>
      </c>
      <c r="T178" s="94">
        <v>5.0000000000000001E-3</v>
      </c>
      <c r="U178" s="94"/>
      <c r="V178" s="109"/>
      <c r="W178" s="109"/>
      <c r="X178" s="1"/>
      <c r="Y178" s="6"/>
      <c r="Z178" s="9"/>
      <c r="AA178" s="126"/>
      <c r="AB178" s="120"/>
      <c r="AC178" s="7"/>
      <c r="AD178" s="7"/>
      <c r="AE178" s="158"/>
      <c r="AF178" s="7"/>
      <c r="AG178" s="7"/>
      <c r="AH178" s="7"/>
      <c r="AI178" s="7"/>
      <c r="AJ178" s="7"/>
      <c r="AK178" s="7"/>
      <c r="AL178" s="1"/>
      <c r="AM178" s="1"/>
      <c r="AN178" s="1"/>
      <c r="AO178" s="1"/>
      <c r="AP178" s="1"/>
      <c r="AQ178" s="1"/>
      <c r="AR178" s="1"/>
      <c r="AS178" s="1"/>
      <c r="AT178" s="1"/>
      <c r="AU178" s="3"/>
      <c r="AV178" s="243"/>
      <c r="AW178" s="132"/>
      <c r="AX178" s="132"/>
      <c r="AY178" s="132" t="s">
        <v>4275</v>
      </c>
      <c r="AZ178" s="278" t="s">
        <v>4260</v>
      </c>
      <c r="BA178"/>
    </row>
    <row r="179" spans="1:53" s="12" customFormat="1" ht="15.75">
      <c r="A179" s="1"/>
      <c r="B179" t="s">
        <v>5736</v>
      </c>
      <c r="C179" s="406" t="s">
        <v>5737</v>
      </c>
      <c r="D179" s="256" t="s">
        <v>4294</v>
      </c>
      <c r="E179" s="1" t="s">
        <v>18</v>
      </c>
      <c r="F179" s="3">
        <v>2309903192</v>
      </c>
      <c r="G179" s="35">
        <v>23099031</v>
      </c>
      <c r="H179" s="1" t="s">
        <v>1798</v>
      </c>
      <c r="I179" s="6" t="s">
        <v>20</v>
      </c>
      <c r="J179" s="1" t="s">
        <v>38</v>
      </c>
      <c r="K179" s="1" t="s">
        <v>1791</v>
      </c>
      <c r="L179" s="22">
        <v>193</v>
      </c>
      <c r="M179" s="22">
        <f t="shared" ref="M179:M184" si="20">N179*0.8</f>
        <v>327.20000000000005</v>
      </c>
      <c r="N179" s="22">
        <v>409</v>
      </c>
      <c r="O179" s="275"/>
      <c r="P179" s="215"/>
      <c r="Q179" s="424"/>
      <c r="R179" s="215">
        <v>5032410000030</v>
      </c>
      <c r="S179" s="94">
        <v>1</v>
      </c>
      <c r="T179" s="94">
        <v>5.0000000000000001E-3</v>
      </c>
      <c r="U179" s="94"/>
      <c r="V179" s="109"/>
      <c r="W179" s="109"/>
      <c r="X179" s="1"/>
      <c r="Y179" s="6"/>
      <c r="Z179" s="9"/>
      <c r="AA179" s="126"/>
      <c r="AB179" s="120"/>
      <c r="AC179" s="7"/>
      <c r="AD179" s="7"/>
      <c r="AE179" s="158"/>
      <c r="AF179" s="7"/>
      <c r="AG179" s="7"/>
      <c r="AH179" s="7"/>
      <c r="AI179" s="7"/>
      <c r="AJ179" s="7"/>
      <c r="AK179" s="7"/>
      <c r="AL179" s="1"/>
      <c r="AM179" s="1"/>
      <c r="AN179" s="1"/>
      <c r="AO179" s="1"/>
      <c r="AP179" s="1"/>
      <c r="AQ179" s="1"/>
      <c r="AR179" s="1"/>
      <c r="AS179" s="1"/>
      <c r="AT179" s="1"/>
      <c r="AU179" s="3"/>
      <c r="AV179" s="243"/>
      <c r="AW179" s="132"/>
      <c r="AX179" s="132"/>
      <c r="AY179" s="132" t="s">
        <v>4275</v>
      </c>
      <c r="AZ179" s="278" t="s">
        <v>4260</v>
      </c>
      <c r="BA179"/>
    </row>
    <row r="180" spans="1:53" s="12" customFormat="1" ht="15.75">
      <c r="A180" s="1"/>
      <c r="B180" t="s">
        <v>5738</v>
      </c>
      <c r="C180" s="406" t="s">
        <v>5739</v>
      </c>
      <c r="D180" s="256" t="s">
        <v>4294</v>
      </c>
      <c r="E180" s="1" t="s">
        <v>18</v>
      </c>
      <c r="F180" s="3">
        <v>2309903193</v>
      </c>
      <c r="G180" s="35">
        <v>23099031</v>
      </c>
      <c r="H180" s="1" t="s">
        <v>1798</v>
      </c>
      <c r="I180" s="6" t="s">
        <v>20</v>
      </c>
      <c r="J180" s="1" t="s">
        <v>5747</v>
      </c>
      <c r="K180" s="1" t="s">
        <v>1791</v>
      </c>
      <c r="L180" s="22">
        <v>242</v>
      </c>
      <c r="M180" s="22">
        <f t="shared" si="20"/>
        <v>408</v>
      </c>
      <c r="N180" s="22">
        <v>510</v>
      </c>
      <c r="O180" s="275"/>
      <c r="P180" s="215"/>
      <c r="Q180" s="424"/>
      <c r="R180" s="215">
        <v>5032410000047</v>
      </c>
      <c r="S180" s="94">
        <v>1</v>
      </c>
      <c r="T180" s="94">
        <v>5.0000000000000001E-3</v>
      </c>
      <c r="U180" s="94"/>
      <c r="V180" s="109"/>
      <c r="W180" s="109"/>
      <c r="X180" s="1"/>
      <c r="Y180" s="6"/>
      <c r="Z180" s="9"/>
      <c r="AA180" s="126"/>
      <c r="AB180" s="120"/>
      <c r="AC180" s="7"/>
      <c r="AD180" s="7"/>
      <c r="AE180" s="158"/>
      <c r="AF180" s="7"/>
      <c r="AG180" s="7"/>
      <c r="AH180" s="7"/>
      <c r="AI180" s="7"/>
      <c r="AJ180" s="7"/>
      <c r="AK180" s="7"/>
      <c r="AL180" s="1"/>
      <c r="AM180" s="1"/>
      <c r="AN180" s="1"/>
      <c r="AO180" s="1"/>
      <c r="AP180" s="1"/>
      <c r="AQ180" s="1"/>
      <c r="AR180" s="1"/>
      <c r="AS180" s="1"/>
      <c r="AT180" s="1"/>
      <c r="AU180" s="3"/>
      <c r="AV180" s="243"/>
      <c r="AW180" s="132"/>
      <c r="AX180" s="132"/>
      <c r="AY180" s="132" t="s">
        <v>4275</v>
      </c>
      <c r="AZ180" s="278" t="s">
        <v>4260</v>
      </c>
      <c r="BA180"/>
    </row>
    <row r="181" spans="1:53" s="12" customFormat="1" ht="15.75">
      <c r="A181" s="1"/>
      <c r="B181" t="s">
        <v>5740</v>
      </c>
      <c r="C181" s="406" t="s">
        <v>5741</v>
      </c>
      <c r="D181" s="256" t="s">
        <v>4294</v>
      </c>
      <c r="E181" s="1" t="s">
        <v>18</v>
      </c>
      <c r="F181" s="3">
        <v>2309903194</v>
      </c>
      <c r="G181" s="35">
        <v>23099031</v>
      </c>
      <c r="H181" s="1" t="s">
        <v>1798</v>
      </c>
      <c r="I181" s="6" t="s">
        <v>20</v>
      </c>
      <c r="J181" s="1" t="s">
        <v>5747</v>
      </c>
      <c r="K181" s="1" t="s">
        <v>1791</v>
      </c>
      <c r="L181" s="22">
        <v>183</v>
      </c>
      <c r="M181" s="22">
        <f t="shared" si="20"/>
        <v>308</v>
      </c>
      <c r="N181" s="22">
        <v>385</v>
      </c>
      <c r="O181" s="275"/>
      <c r="P181" s="215"/>
      <c r="Q181" s="424"/>
      <c r="R181" s="215">
        <v>5032410000061</v>
      </c>
      <c r="S181" s="94">
        <v>1</v>
      </c>
      <c r="T181" s="94">
        <v>5.0000000000000001E-3</v>
      </c>
      <c r="U181" s="94"/>
      <c r="V181" s="109"/>
      <c r="W181" s="109"/>
      <c r="X181" s="1"/>
      <c r="Y181" s="6"/>
      <c r="Z181" s="9"/>
      <c r="AA181" s="126"/>
      <c r="AB181" s="120"/>
      <c r="AC181" s="7"/>
      <c r="AD181" s="7"/>
      <c r="AE181" s="158"/>
      <c r="AF181" s="7"/>
      <c r="AG181" s="7"/>
      <c r="AH181" s="7"/>
      <c r="AI181" s="7"/>
      <c r="AJ181" s="7"/>
      <c r="AK181" s="7"/>
      <c r="AL181" s="1"/>
      <c r="AM181" s="1"/>
      <c r="AN181" s="1"/>
      <c r="AO181" s="1"/>
      <c r="AP181" s="1"/>
      <c r="AQ181" s="1"/>
      <c r="AR181" s="1"/>
      <c r="AS181" s="1"/>
      <c r="AT181" s="1"/>
      <c r="AU181" s="3"/>
      <c r="AV181" s="243"/>
      <c r="AW181" s="132"/>
      <c r="AX181" s="132"/>
      <c r="AY181" s="132" t="s">
        <v>4275</v>
      </c>
      <c r="AZ181" s="278" t="s">
        <v>4260</v>
      </c>
      <c r="BA181"/>
    </row>
    <row r="182" spans="1:53" s="12" customFormat="1" ht="15.75">
      <c r="A182" s="1"/>
      <c r="B182" t="s">
        <v>5742</v>
      </c>
      <c r="C182" s="406" t="s">
        <v>5743</v>
      </c>
      <c r="D182" s="256" t="s">
        <v>4294</v>
      </c>
      <c r="E182" s="1" t="s">
        <v>18</v>
      </c>
      <c r="F182" s="3">
        <v>2309903195</v>
      </c>
      <c r="G182" s="35">
        <v>23099031</v>
      </c>
      <c r="H182" s="1" t="s">
        <v>1798</v>
      </c>
      <c r="I182" s="6" t="s">
        <v>20</v>
      </c>
      <c r="J182" s="1" t="s">
        <v>5747</v>
      </c>
      <c r="K182" s="1" t="s">
        <v>1791</v>
      </c>
      <c r="L182" s="22">
        <v>104</v>
      </c>
      <c r="M182" s="22">
        <f t="shared" si="20"/>
        <v>175.20000000000002</v>
      </c>
      <c r="N182" s="22">
        <v>219</v>
      </c>
      <c r="O182" s="275"/>
      <c r="P182" s="215"/>
      <c r="Q182" s="424"/>
      <c r="R182" s="215">
        <v>5032410000108</v>
      </c>
      <c r="S182" s="94">
        <v>1</v>
      </c>
      <c r="T182" s="94">
        <v>5.0000000000000001E-3</v>
      </c>
      <c r="U182" s="94"/>
      <c r="V182" s="109"/>
      <c r="W182" s="109"/>
      <c r="X182" s="1"/>
      <c r="Y182" s="6"/>
      <c r="Z182" s="9"/>
      <c r="AA182" s="126"/>
      <c r="AB182" s="120"/>
      <c r="AC182" s="7"/>
      <c r="AD182" s="7"/>
      <c r="AE182" s="158"/>
      <c r="AF182" s="7"/>
      <c r="AG182" s="7"/>
      <c r="AH182" s="7"/>
      <c r="AI182" s="7"/>
      <c r="AJ182" s="7"/>
      <c r="AK182" s="7"/>
      <c r="AL182" s="1"/>
      <c r="AM182" s="1"/>
      <c r="AN182" s="1"/>
      <c r="AO182" s="1"/>
      <c r="AP182" s="1"/>
      <c r="AQ182" s="1"/>
      <c r="AR182" s="1"/>
      <c r="AS182" s="1"/>
      <c r="AT182" s="1"/>
      <c r="AU182" s="3"/>
      <c r="AV182" s="243"/>
      <c r="AW182" s="132"/>
      <c r="AX182" s="132"/>
      <c r="AY182" s="132" t="s">
        <v>4275</v>
      </c>
      <c r="AZ182" s="278" t="s">
        <v>4260</v>
      </c>
      <c r="BA182"/>
    </row>
    <row r="183" spans="1:53" s="12" customFormat="1" ht="15.75">
      <c r="A183" s="1"/>
      <c r="B183" t="s">
        <v>5744</v>
      </c>
      <c r="C183" s="406" t="s">
        <v>5743</v>
      </c>
      <c r="D183" s="256" t="s">
        <v>4294</v>
      </c>
      <c r="E183" s="1" t="s">
        <v>18</v>
      </c>
      <c r="F183" s="3">
        <v>2309903196</v>
      </c>
      <c r="G183" s="35">
        <v>23099031</v>
      </c>
      <c r="H183" s="1" t="s">
        <v>1798</v>
      </c>
      <c r="I183" s="6" t="s">
        <v>20</v>
      </c>
      <c r="J183" s="1" t="s">
        <v>5748</v>
      </c>
      <c r="K183" s="1" t="s">
        <v>1791</v>
      </c>
      <c r="L183" s="22">
        <v>279</v>
      </c>
      <c r="M183" s="22">
        <f t="shared" si="20"/>
        <v>468</v>
      </c>
      <c r="N183" s="22">
        <v>585</v>
      </c>
      <c r="O183" s="275"/>
      <c r="P183" s="215"/>
      <c r="Q183" s="424"/>
      <c r="R183" s="215">
        <v>5032410000115</v>
      </c>
      <c r="S183" s="94">
        <v>3</v>
      </c>
      <c r="T183" s="94">
        <v>5.0000000000000001E-3</v>
      </c>
      <c r="U183" s="94"/>
      <c r="V183" s="109"/>
      <c r="W183" s="109"/>
      <c r="X183" s="1"/>
      <c r="Y183" s="6"/>
      <c r="Z183" s="9"/>
      <c r="AA183" s="126"/>
      <c r="AB183" s="120"/>
      <c r="AC183" s="7"/>
      <c r="AD183" s="7"/>
      <c r="AE183" s="158"/>
      <c r="AF183" s="7"/>
      <c r="AG183" s="7"/>
      <c r="AH183" s="7"/>
      <c r="AI183" s="7"/>
      <c r="AJ183" s="7"/>
      <c r="AK183" s="7"/>
      <c r="AL183" s="1"/>
      <c r="AM183" s="1"/>
      <c r="AN183" s="1"/>
      <c r="AO183" s="1"/>
      <c r="AP183" s="1"/>
      <c r="AQ183" s="1"/>
      <c r="AR183" s="1"/>
      <c r="AS183" s="1"/>
      <c r="AT183" s="1"/>
      <c r="AU183" s="3"/>
      <c r="AV183" s="243"/>
      <c r="AW183" s="132"/>
      <c r="AX183" s="132"/>
      <c r="AY183" s="132" t="s">
        <v>4275</v>
      </c>
      <c r="AZ183" s="278" t="s">
        <v>4260</v>
      </c>
      <c r="BA183"/>
    </row>
    <row r="184" spans="1:53" s="12" customFormat="1" ht="15.75">
      <c r="A184" s="1"/>
      <c r="B184" t="s">
        <v>203</v>
      </c>
      <c r="C184" s="406" t="s">
        <v>5745</v>
      </c>
      <c r="D184" s="1" t="s">
        <v>5749</v>
      </c>
      <c r="E184" s="1" t="s">
        <v>18</v>
      </c>
      <c r="F184" s="3">
        <v>2309903197</v>
      </c>
      <c r="G184" s="35">
        <v>23099031</v>
      </c>
      <c r="H184" s="1" t="s">
        <v>1798</v>
      </c>
      <c r="I184" s="6" t="s">
        <v>20</v>
      </c>
      <c r="J184" s="1" t="s">
        <v>5746</v>
      </c>
      <c r="K184" s="1" t="s">
        <v>1791</v>
      </c>
      <c r="L184" s="22">
        <v>156</v>
      </c>
      <c r="M184" s="22">
        <f t="shared" si="20"/>
        <v>263.2</v>
      </c>
      <c r="N184" s="22">
        <v>329</v>
      </c>
      <c r="O184" s="275"/>
      <c r="P184" s="215"/>
      <c r="Q184" s="424"/>
      <c r="R184" s="215">
        <v>5032410139129</v>
      </c>
      <c r="S184" s="94">
        <v>2</v>
      </c>
      <c r="T184" s="94">
        <v>5.0000000000000001E-3</v>
      </c>
      <c r="U184" s="94"/>
      <c r="V184" s="109"/>
      <c r="W184" s="109"/>
      <c r="X184" s="1"/>
      <c r="Y184" s="6"/>
      <c r="Z184" s="9"/>
      <c r="AA184" s="126"/>
      <c r="AB184" s="120"/>
      <c r="AC184" s="7"/>
      <c r="AD184" s="7"/>
      <c r="AE184" s="158"/>
      <c r="AF184" s="7"/>
      <c r="AG184" s="7"/>
      <c r="AH184" s="7"/>
      <c r="AI184" s="7"/>
      <c r="AJ184" s="7"/>
      <c r="AK184" s="7"/>
      <c r="AL184" s="1"/>
      <c r="AM184" s="1"/>
      <c r="AN184" s="1"/>
      <c r="AO184" s="1"/>
      <c r="AP184" s="1"/>
      <c r="AQ184" s="1"/>
      <c r="AR184" s="1"/>
      <c r="AS184" s="1"/>
      <c r="AT184" s="1"/>
      <c r="AU184" s="3"/>
      <c r="AV184" s="243"/>
      <c r="AW184" s="132"/>
      <c r="AX184" s="132"/>
      <c r="AY184" s="132" t="s">
        <v>4275</v>
      </c>
      <c r="AZ184" s="278" t="s">
        <v>4260</v>
      </c>
      <c r="BA184"/>
    </row>
    <row r="185" spans="1:53" ht="18.75">
      <c r="B185" s="5" t="s">
        <v>272</v>
      </c>
      <c r="C185" s="3"/>
      <c r="D185" s="3"/>
      <c r="E185" s="1"/>
      <c r="F185" s="3"/>
      <c r="G185" s="35"/>
      <c r="H185" s="3"/>
      <c r="I185" s="15"/>
      <c r="J185" s="14"/>
      <c r="K185" s="1"/>
      <c r="O185" s="275"/>
      <c r="P185" s="3"/>
      <c r="Q185" s="425"/>
      <c r="R185" s="3"/>
      <c r="S185" s="94"/>
      <c r="T185" s="94"/>
      <c r="U185" s="94"/>
      <c r="V185" s="109"/>
      <c r="W185" s="109"/>
      <c r="X185" s="3"/>
      <c r="Y185" s="15"/>
      <c r="Z185" s="3"/>
      <c r="AA185" s="126"/>
      <c r="AB185" s="120"/>
      <c r="AC185" s="7"/>
      <c r="AD185" s="7"/>
      <c r="AE185" s="254"/>
      <c r="AF185" s="7"/>
      <c r="AG185" s="7"/>
      <c r="AH185" s="7"/>
      <c r="AI185" s="7"/>
      <c r="AJ185" s="7"/>
      <c r="AK185" s="7"/>
      <c r="AL185" s="3"/>
      <c r="AM185" s="3"/>
      <c r="AN185" s="3"/>
      <c r="AO185" s="3"/>
      <c r="AP185" s="3"/>
      <c r="AQ185" s="3"/>
      <c r="AR185" s="3"/>
      <c r="AS185" s="3"/>
      <c r="AT185" s="3"/>
      <c r="AU185" s="3"/>
      <c r="AV185" s="3"/>
      <c r="AW185" s="132"/>
      <c r="AX185" s="3"/>
      <c r="AY185" s="3"/>
      <c r="AZ185" s="278"/>
    </row>
    <row r="186" spans="1:53" s="3" customFormat="1" ht="15.75">
      <c r="A186" s="1" t="s">
        <v>275</v>
      </c>
      <c r="B186" s="1" t="s">
        <v>273</v>
      </c>
      <c r="C186" s="1" t="s">
        <v>274</v>
      </c>
      <c r="D186" s="1"/>
      <c r="E186" s="1"/>
      <c r="F186" s="3">
        <v>3923501000</v>
      </c>
      <c r="G186" s="35" t="s">
        <v>1803</v>
      </c>
      <c r="H186" s="1" t="s">
        <v>1804</v>
      </c>
      <c r="I186" s="6" t="s">
        <v>20</v>
      </c>
      <c r="J186" s="1" t="s">
        <v>276</v>
      </c>
      <c r="K186" s="1" t="s">
        <v>1791</v>
      </c>
      <c r="L186" s="22">
        <v>26</v>
      </c>
      <c r="M186" s="22">
        <f t="shared" si="16"/>
        <v>42.400000000000006</v>
      </c>
      <c r="N186" s="22">
        <v>53</v>
      </c>
      <c r="O186" s="275">
        <v>4.8</v>
      </c>
      <c r="P186" s="9">
        <v>5032410115017</v>
      </c>
      <c r="Q186" s="9"/>
      <c r="R186" s="9"/>
      <c r="S186" s="94"/>
      <c r="T186" s="94"/>
      <c r="U186" s="94">
        <v>7.0000000000000007E-2</v>
      </c>
      <c r="V186" s="109">
        <v>110</v>
      </c>
      <c r="W186" s="109">
        <v>370</v>
      </c>
      <c r="X186" s="1">
        <v>45</v>
      </c>
      <c r="Y186" s="6">
        <v>30</v>
      </c>
      <c r="Z186" s="9">
        <v>65032410115019</v>
      </c>
      <c r="AA186" s="126">
        <v>0.6</v>
      </c>
      <c r="AB186" s="120">
        <f>U186*Y186+AA186</f>
        <v>2.7</v>
      </c>
      <c r="AC186" s="7">
        <v>280</v>
      </c>
      <c r="AD186" s="7">
        <v>300</v>
      </c>
      <c r="AE186" s="158">
        <v>370</v>
      </c>
      <c r="AF186" s="7"/>
      <c r="AG186" s="7"/>
      <c r="AH186" s="7"/>
      <c r="AI186" s="7"/>
      <c r="AJ186" s="7"/>
      <c r="AK186" s="7"/>
      <c r="AL186" s="1"/>
      <c r="AM186" s="1"/>
      <c r="AN186" s="1"/>
      <c r="AO186" s="1"/>
      <c r="AP186" s="1"/>
      <c r="AQ186" s="1"/>
      <c r="AR186" s="1"/>
      <c r="AS186" s="1"/>
      <c r="AT186" s="1"/>
      <c r="AW186" s="132" t="s">
        <v>22</v>
      </c>
      <c r="AX186" s="132" t="s">
        <v>22</v>
      </c>
      <c r="AY186" s="132" t="s">
        <v>4275</v>
      </c>
      <c r="AZ186" s="278" t="s">
        <v>4260</v>
      </c>
      <c r="BA186" t="s">
        <v>4266</v>
      </c>
    </row>
    <row r="187" spans="1:53" ht="15.75">
      <c r="K187" s="1"/>
      <c r="L187" s="22"/>
      <c r="M187" s="22"/>
      <c r="N187" s="22"/>
      <c r="O187" s="275"/>
      <c r="S187" s="96"/>
      <c r="T187" s="96"/>
      <c r="U187" s="94"/>
    </row>
    <row r="188" spans="1:53" ht="15.75">
      <c r="J188" s="1"/>
      <c r="K188" s="22"/>
      <c r="L188" s="22"/>
      <c r="M188" s="22"/>
      <c r="N188" s="18"/>
      <c r="O188" s="18"/>
      <c r="P188" s="96"/>
      <c r="Q188" s="96"/>
      <c r="R188" s="96"/>
      <c r="S188" s="96"/>
      <c r="T188" s="94"/>
      <c r="U188" s="33"/>
      <c r="V188" s="33"/>
      <c r="W188"/>
      <c r="X188" s="18"/>
      <c r="Y188" s="19"/>
      <c r="Z188" s="19"/>
      <c r="AA188" s="127"/>
      <c r="AB188" s="121"/>
      <c r="AC188" s="19"/>
      <c r="AE188" s="19"/>
      <c r="AF188" s="19"/>
      <c r="AG188" s="19"/>
      <c r="AH188" s="19"/>
      <c r="AI188" s="19"/>
      <c r="AJ188" s="19"/>
      <c r="AU188" s="8"/>
      <c r="AV188" s="8"/>
    </row>
    <row r="189" spans="1:53" ht="18.75">
      <c r="B189" s="25"/>
      <c r="K189" s="1"/>
      <c r="L189" s="22"/>
      <c r="M189" s="22"/>
      <c r="N189"/>
      <c r="O189" s="22"/>
      <c r="P189" s="18"/>
      <c r="Q189" s="18"/>
      <c r="R189" s="18"/>
      <c r="S189" s="96"/>
      <c r="T189" s="96"/>
      <c r="U189" s="94"/>
    </row>
    <row r="190" spans="1:53" ht="15.75">
      <c r="B190" s="3"/>
      <c r="C190" s="3"/>
      <c r="D190" s="3"/>
      <c r="F190" s="3"/>
      <c r="G190" s="35"/>
      <c r="H190" s="3"/>
      <c r="I190" s="40"/>
      <c r="K190" s="1"/>
      <c r="L190" s="22"/>
      <c r="M190" s="22"/>
      <c r="N190" s="22"/>
      <c r="O190" s="22"/>
      <c r="P190" s="39"/>
      <c r="Q190" s="39"/>
      <c r="R190" s="39"/>
      <c r="S190" s="96"/>
      <c r="T190" s="96"/>
      <c r="U190" s="94"/>
      <c r="V190" s="33"/>
      <c r="W190" s="33"/>
      <c r="X190" s="3"/>
      <c r="Y190" s="40"/>
      <c r="Z190" s="19"/>
      <c r="AA190" s="127"/>
      <c r="AB190" s="121"/>
      <c r="AC190" s="19"/>
      <c r="AD190" s="19"/>
      <c r="AE190" s="3"/>
      <c r="AF190" s="19"/>
      <c r="AG190" s="19"/>
      <c r="AH190" s="19"/>
      <c r="AI190" s="19"/>
      <c r="AJ190" s="19"/>
      <c r="AK190" s="19"/>
      <c r="AL190" s="3"/>
      <c r="AM190" s="3"/>
      <c r="AN190" s="3"/>
      <c r="AO190" s="3"/>
      <c r="AP190" s="3"/>
      <c r="AQ190" s="3"/>
      <c r="AR190" s="3"/>
      <c r="AS190" s="3"/>
      <c r="AT190" s="3"/>
    </row>
    <row r="191" spans="1:53" ht="15.75">
      <c r="B191" s="3"/>
      <c r="C191" s="3"/>
      <c r="D191" s="3"/>
      <c r="F191" s="3"/>
      <c r="G191" s="35"/>
      <c r="H191" s="3"/>
      <c r="I191" s="40"/>
      <c r="K191" s="1"/>
      <c r="L191" s="22"/>
      <c r="M191" s="22"/>
      <c r="N191" s="22"/>
      <c r="O191" s="22"/>
      <c r="P191" s="39"/>
      <c r="Q191" s="39"/>
      <c r="R191" s="39"/>
      <c r="S191" s="96"/>
      <c r="T191" s="96"/>
      <c r="U191" s="94"/>
      <c r="V191" s="33"/>
      <c r="W191" s="33"/>
      <c r="X191" s="3"/>
      <c r="Y191" s="40"/>
      <c r="Z191" s="19"/>
      <c r="AA191" s="127"/>
      <c r="AB191" s="121"/>
      <c r="AC191" s="19"/>
      <c r="AD191" s="19"/>
      <c r="AE191" s="3"/>
      <c r="AF191" s="19"/>
      <c r="AG191" s="19"/>
      <c r="AH191" s="19"/>
      <c r="AI191" s="19"/>
      <c r="AJ191" s="19"/>
      <c r="AK191" s="19"/>
      <c r="AL191" s="3"/>
      <c r="AM191" s="3"/>
      <c r="AN191" s="3"/>
      <c r="AO191" s="3"/>
      <c r="AP191" s="3"/>
      <c r="AQ191" s="3"/>
      <c r="AR191" s="3"/>
      <c r="AS191" s="3"/>
      <c r="AT191" s="3"/>
    </row>
    <row r="192" spans="1:53" ht="15.75">
      <c r="B192" s="3"/>
      <c r="C192" s="3"/>
      <c r="D192" s="3"/>
      <c r="F192" s="3"/>
      <c r="G192" s="35"/>
      <c r="H192" s="3"/>
      <c r="I192" s="40"/>
      <c r="K192" s="1"/>
      <c r="L192" s="22"/>
      <c r="M192" s="22"/>
      <c r="N192" s="22"/>
      <c r="O192" s="22"/>
      <c r="P192" s="39"/>
      <c r="Q192" s="39"/>
      <c r="R192" s="39"/>
      <c r="S192" s="96"/>
      <c r="T192" s="96"/>
      <c r="U192" s="94"/>
      <c r="V192" s="33"/>
      <c r="W192" s="33"/>
      <c r="X192" s="3"/>
      <c r="Y192" s="40"/>
      <c r="Z192" s="19"/>
      <c r="AA192" s="127"/>
      <c r="AB192" s="121"/>
      <c r="AC192" s="19"/>
      <c r="AD192" s="19"/>
      <c r="AE192" s="3"/>
      <c r="AF192" s="19"/>
      <c r="AG192" s="19"/>
      <c r="AH192" s="19"/>
      <c r="AI192" s="19"/>
      <c r="AJ192" s="19"/>
      <c r="AK192" s="19"/>
      <c r="AL192" s="3"/>
      <c r="AM192" s="3"/>
      <c r="AN192" s="3"/>
      <c r="AO192" s="3"/>
      <c r="AP192" s="3"/>
      <c r="AQ192" s="3"/>
      <c r="AR192" s="3"/>
      <c r="AS192" s="3"/>
      <c r="AT192" s="3"/>
    </row>
    <row r="193" spans="2:46" ht="15.75">
      <c r="B193" s="3"/>
      <c r="C193" s="3"/>
      <c r="D193" s="3"/>
      <c r="F193" s="3"/>
      <c r="G193" s="35"/>
      <c r="H193" s="3"/>
      <c r="I193" s="40"/>
      <c r="J193" s="3"/>
      <c r="K193" s="1"/>
      <c r="L193" s="22"/>
      <c r="M193" s="22"/>
      <c r="N193" s="22"/>
      <c r="O193" s="22"/>
      <c r="P193" s="39"/>
      <c r="Q193" s="39"/>
      <c r="R193" s="39"/>
      <c r="S193" s="96"/>
      <c r="T193" s="96"/>
      <c r="U193" s="94"/>
      <c r="V193" s="33"/>
      <c r="W193" s="33"/>
      <c r="X193" s="3"/>
      <c r="Y193" s="40"/>
      <c r="Z193" s="19"/>
      <c r="AA193" s="127"/>
      <c r="AB193" s="121"/>
      <c r="AC193" s="19"/>
      <c r="AD193" s="19"/>
      <c r="AE193" s="3"/>
      <c r="AF193" s="19"/>
      <c r="AG193" s="19"/>
      <c r="AH193" s="19"/>
      <c r="AI193" s="19"/>
      <c r="AJ193" s="19"/>
      <c r="AK193" s="19"/>
      <c r="AL193" s="3"/>
      <c r="AM193" s="3"/>
      <c r="AN193" s="3"/>
      <c r="AO193" s="3"/>
      <c r="AP193" s="3"/>
      <c r="AQ193" s="3"/>
      <c r="AR193" s="3"/>
      <c r="AS193" s="3"/>
      <c r="AT193" s="3"/>
    </row>
    <row r="194" spans="2:46" ht="15.75">
      <c r="B194" s="3"/>
      <c r="C194" s="3"/>
      <c r="D194" s="3"/>
      <c r="F194" s="3"/>
      <c r="G194" s="35"/>
      <c r="H194" s="3"/>
      <c r="I194" s="40"/>
      <c r="J194" s="3"/>
      <c r="K194" s="1"/>
      <c r="L194" s="22"/>
      <c r="M194" s="22"/>
      <c r="N194" s="22"/>
      <c r="O194" s="22"/>
      <c r="P194" s="39"/>
      <c r="Q194" s="39"/>
      <c r="R194" s="39"/>
      <c r="S194" s="96"/>
      <c r="T194" s="96"/>
      <c r="U194" s="94"/>
      <c r="V194" s="33"/>
      <c r="W194" s="33"/>
      <c r="X194" s="3"/>
      <c r="Y194" s="40"/>
      <c r="Z194" s="19"/>
      <c r="AA194" s="127"/>
      <c r="AB194" s="121"/>
      <c r="AC194" s="19"/>
      <c r="AD194" s="19"/>
      <c r="AE194" s="3"/>
      <c r="AF194" s="19"/>
      <c r="AG194" s="19"/>
      <c r="AH194" s="19"/>
      <c r="AI194" s="19"/>
      <c r="AJ194" s="19"/>
      <c r="AK194" s="19"/>
      <c r="AL194" s="3"/>
      <c r="AM194" s="3"/>
      <c r="AN194" s="3"/>
      <c r="AO194" s="3"/>
      <c r="AP194" s="3"/>
      <c r="AQ194" s="3"/>
      <c r="AR194" s="3"/>
      <c r="AS194" s="3"/>
      <c r="AT194" s="3"/>
    </row>
    <row r="195" spans="2:46" ht="15.75">
      <c r="B195" s="3"/>
      <c r="C195" s="3"/>
      <c r="D195" s="3"/>
      <c r="F195" s="3"/>
      <c r="G195" s="35"/>
      <c r="H195" s="3"/>
      <c r="I195" s="40"/>
      <c r="K195" s="1"/>
      <c r="L195" s="22"/>
      <c r="M195" s="22"/>
      <c r="N195" s="22"/>
      <c r="O195" s="22"/>
      <c r="P195" s="39"/>
      <c r="Q195" s="39"/>
      <c r="R195" s="39"/>
      <c r="S195" s="96"/>
      <c r="T195" s="96"/>
      <c r="U195" s="94"/>
      <c r="V195" s="33"/>
      <c r="W195" s="33"/>
      <c r="X195" s="3"/>
      <c r="Y195" s="40"/>
      <c r="Z195" s="19"/>
      <c r="AA195" s="127"/>
      <c r="AB195" s="121"/>
      <c r="AC195" s="19"/>
      <c r="AD195" s="19"/>
      <c r="AE195" s="3"/>
      <c r="AF195" s="19"/>
      <c r="AG195" s="19"/>
      <c r="AH195" s="19"/>
      <c r="AI195" s="19"/>
      <c r="AJ195" s="19"/>
      <c r="AK195" s="19"/>
      <c r="AL195" s="3"/>
      <c r="AM195" s="3"/>
      <c r="AN195" s="3"/>
      <c r="AO195" s="3"/>
      <c r="AP195" s="3"/>
      <c r="AQ195" s="3"/>
      <c r="AR195" s="3"/>
      <c r="AS195" s="3"/>
      <c r="AT195" s="3"/>
    </row>
    <row r="196" spans="2:46" ht="18.75">
      <c r="B196" s="25"/>
      <c r="K196" s="1"/>
      <c r="L196" s="22"/>
      <c r="M196" s="22"/>
      <c r="N196" s="22"/>
      <c r="O196" s="22"/>
      <c r="P196" s="39"/>
      <c r="Q196" s="39"/>
      <c r="R196" s="39"/>
    </row>
    <row r="197" spans="2:46" ht="15.75">
      <c r="B197" s="3"/>
      <c r="C197" s="3"/>
      <c r="D197" s="3"/>
      <c r="H197" s="3"/>
      <c r="I197" s="40"/>
      <c r="J197" s="3"/>
      <c r="K197" s="1"/>
      <c r="L197" s="22"/>
      <c r="M197" s="22"/>
      <c r="N197" s="22"/>
      <c r="O197" s="22"/>
      <c r="P197" s="39"/>
      <c r="Q197" s="39"/>
      <c r="R197" s="39"/>
      <c r="S197" s="96"/>
      <c r="T197" s="96"/>
      <c r="U197" s="19"/>
      <c r="V197" s="33"/>
      <c r="W197" s="33"/>
      <c r="X197" s="3"/>
      <c r="Y197" s="40"/>
      <c r="Z197" s="19"/>
      <c r="AA197" s="127"/>
      <c r="AB197" s="121"/>
      <c r="AC197" s="19"/>
      <c r="AD197" s="19"/>
      <c r="AE197" s="3"/>
      <c r="AF197" s="19"/>
      <c r="AG197" s="19"/>
      <c r="AH197" s="19"/>
      <c r="AI197" s="19"/>
      <c r="AJ197" s="19"/>
      <c r="AK197" s="19"/>
      <c r="AL197" s="3"/>
      <c r="AM197" s="3"/>
      <c r="AN197" s="3"/>
      <c r="AO197" s="3"/>
      <c r="AP197" s="3"/>
      <c r="AQ197" s="3"/>
      <c r="AR197" s="3"/>
      <c r="AS197" s="3"/>
      <c r="AT197" s="3"/>
    </row>
    <row r="198" spans="2:46" ht="15.75">
      <c r="B198" s="3"/>
      <c r="C198" s="3"/>
      <c r="D198" s="3"/>
      <c r="H198" s="3"/>
      <c r="I198" s="40"/>
      <c r="J198" s="3"/>
      <c r="K198" s="1"/>
      <c r="L198" s="22"/>
      <c r="M198" s="22"/>
      <c r="N198" s="22"/>
      <c r="O198" s="22"/>
      <c r="P198" s="39"/>
      <c r="Q198" s="39"/>
      <c r="R198" s="39"/>
      <c r="S198" s="96"/>
      <c r="T198" s="96"/>
      <c r="U198" s="19"/>
      <c r="V198" s="33"/>
      <c r="W198" s="33"/>
      <c r="X198" s="3"/>
      <c r="Y198" s="40"/>
      <c r="Z198" s="19"/>
      <c r="AA198" s="127"/>
      <c r="AB198" s="121"/>
      <c r="AC198" s="19"/>
      <c r="AD198" s="19"/>
      <c r="AE198" s="3"/>
      <c r="AF198" s="19"/>
      <c r="AG198" s="19"/>
      <c r="AH198" s="19"/>
      <c r="AI198" s="19"/>
      <c r="AJ198" s="19"/>
      <c r="AK198" s="19"/>
      <c r="AL198" s="3"/>
      <c r="AM198" s="3"/>
      <c r="AN198" s="3"/>
      <c r="AO198" s="3"/>
      <c r="AP198" s="3"/>
      <c r="AQ198" s="3"/>
      <c r="AR198" s="3"/>
      <c r="AS198" s="3"/>
      <c r="AT198" s="3"/>
    </row>
    <row r="199" spans="2:46" ht="15.75">
      <c r="B199" s="3"/>
      <c r="C199" s="3"/>
      <c r="D199" s="3"/>
      <c r="H199" s="3"/>
      <c r="I199" s="40"/>
      <c r="J199" s="3"/>
      <c r="K199" s="1"/>
      <c r="L199" s="22"/>
      <c r="M199" s="22"/>
      <c r="N199" s="22"/>
      <c r="O199" s="22"/>
      <c r="P199" s="39"/>
      <c r="Q199" s="39"/>
      <c r="R199" s="39"/>
      <c r="S199" s="96"/>
      <c r="T199" s="96"/>
      <c r="U199" s="19"/>
      <c r="V199" s="33"/>
      <c r="W199" s="33"/>
      <c r="X199" s="3"/>
      <c r="Y199" s="40"/>
      <c r="Z199" s="19"/>
      <c r="AA199" s="127"/>
      <c r="AB199" s="121"/>
      <c r="AC199" s="19"/>
      <c r="AD199" s="19"/>
      <c r="AE199" s="3"/>
      <c r="AF199" s="19"/>
      <c r="AG199" s="19"/>
      <c r="AH199" s="19"/>
      <c r="AI199" s="19"/>
      <c r="AJ199" s="19"/>
      <c r="AK199" s="19"/>
      <c r="AL199" s="3"/>
      <c r="AM199" s="3"/>
      <c r="AN199" s="3"/>
      <c r="AO199" s="3"/>
      <c r="AP199" s="3"/>
      <c r="AQ199" s="3"/>
      <c r="AR199" s="3"/>
      <c r="AS199" s="3"/>
      <c r="AT199" s="3"/>
    </row>
    <row r="200" spans="2:46" ht="15.75">
      <c r="B200" s="3"/>
      <c r="C200" s="3"/>
      <c r="D200" s="3"/>
      <c r="H200" s="3"/>
      <c r="I200" s="40"/>
      <c r="J200" s="3"/>
      <c r="K200" s="1"/>
      <c r="L200" s="22"/>
      <c r="M200" s="22"/>
      <c r="N200" s="22"/>
      <c r="O200" s="22"/>
      <c r="P200" s="39"/>
      <c r="Q200" s="39"/>
      <c r="R200" s="39"/>
      <c r="S200" s="96"/>
      <c r="T200" s="96"/>
      <c r="U200" s="19"/>
      <c r="V200" s="33"/>
      <c r="W200" s="33"/>
      <c r="X200" s="3"/>
      <c r="Y200" s="40"/>
      <c r="Z200" s="19"/>
      <c r="AA200" s="127"/>
      <c r="AB200" s="121"/>
      <c r="AC200" s="19"/>
      <c r="AD200" s="19"/>
      <c r="AE200" s="3"/>
      <c r="AF200" s="19"/>
      <c r="AG200" s="19"/>
      <c r="AH200" s="19"/>
      <c r="AI200" s="19"/>
      <c r="AJ200" s="19"/>
      <c r="AK200" s="19"/>
      <c r="AL200" s="3"/>
      <c r="AM200" s="3"/>
      <c r="AN200" s="3"/>
      <c r="AO200" s="3"/>
      <c r="AP200" s="3"/>
      <c r="AQ200" s="3"/>
      <c r="AR200" s="3"/>
      <c r="AS200" s="3"/>
      <c r="AT200" s="3"/>
    </row>
    <row r="201" spans="2:46" ht="15.75">
      <c r="B201" s="3"/>
      <c r="C201" s="3"/>
      <c r="D201" s="3"/>
      <c r="H201" s="3"/>
      <c r="I201" s="40"/>
      <c r="J201" s="3"/>
      <c r="K201" s="1"/>
      <c r="L201" s="22"/>
      <c r="M201" s="22"/>
      <c r="N201" s="22"/>
      <c r="O201" s="22"/>
      <c r="P201" s="39"/>
      <c r="Q201" s="39"/>
      <c r="R201" s="39"/>
      <c r="S201" s="96"/>
      <c r="T201" s="96"/>
      <c r="U201" s="19"/>
      <c r="V201" s="33"/>
      <c r="W201" s="33"/>
      <c r="X201" s="3"/>
      <c r="Y201" s="40"/>
      <c r="Z201" s="19"/>
      <c r="AA201" s="127"/>
      <c r="AB201" s="121"/>
      <c r="AC201" s="19"/>
      <c r="AD201" s="19"/>
      <c r="AE201" s="3"/>
      <c r="AF201" s="19"/>
      <c r="AG201" s="19"/>
      <c r="AH201" s="19"/>
      <c r="AI201" s="19"/>
      <c r="AJ201" s="19"/>
      <c r="AK201" s="19"/>
      <c r="AL201" s="3"/>
      <c r="AM201" s="3"/>
      <c r="AN201" s="3"/>
      <c r="AO201" s="3"/>
      <c r="AP201" s="3"/>
      <c r="AQ201" s="3"/>
      <c r="AR201" s="3"/>
      <c r="AS201" s="3"/>
      <c r="AT201" s="3"/>
    </row>
    <row r="202" spans="2:46" ht="15.75">
      <c r="I202" s="40"/>
      <c r="K202" s="1"/>
      <c r="L202" s="22"/>
      <c r="M202" s="22"/>
      <c r="N202" s="22"/>
      <c r="O202" s="22"/>
      <c r="P202" s="39"/>
      <c r="Q202" s="39"/>
      <c r="R202" s="39"/>
      <c r="Y202" s="40"/>
    </row>
    <row r="203" spans="2:46" ht="18.75">
      <c r="B203" s="25"/>
      <c r="H203" s="3"/>
      <c r="K203" s="1"/>
      <c r="L203" s="22"/>
      <c r="M203" s="22"/>
      <c r="N203" s="22"/>
      <c r="O203" s="22"/>
      <c r="P203" s="39"/>
      <c r="Q203" s="39"/>
      <c r="R203" s="39"/>
    </row>
    <row r="204" spans="2:46" ht="15.75">
      <c r="B204" s="3"/>
      <c r="C204" s="3"/>
      <c r="D204" s="3"/>
      <c r="E204" s="3"/>
      <c r="F204" s="3"/>
      <c r="G204" s="35"/>
      <c r="H204" s="3"/>
      <c r="I204" s="40"/>
      <c r="J204" s="3"/>
      <c r="K204" s="1"/>
      <c r="L204" s="22"/>
      <c r="M204" s="22"/>
      <c r="N204" s="22"/>
      <c r="O204" s="22"/>
      <c r="P204" s="39"/>
      <c r="Q204" s="39"/>
      <c r="R204" s="39"/>
      <c r="S204" s="96"/>
      <c r="T204" s="96"/>
      <c r="U204" s="19"/>
      <c r="V204" s="33"/>
      <c r="W204" s="33"/>
      <c r="X204" s="3"/>
      <c r="Y204" s="40"/>
      <c r="Z204" s="19"/>
      <c r="AA204" s="127"/>
      <c r="AB204" s="121"/>
      <c r="AC204" s="19"/>
      <c r="AD204" s="19"/>
      <c r="AE204" s="3"/>
      <c r="AF204" s="19"/>
      <c r="AG204" s="19"/>
      <c r="AH204" s="19"/>
      <c r="AI204" s="19"/>
      <c r="AJ204" s="19"/>
      <c r="AK204" s="19"/>
      <c r="AL204" s="3"/>
      <c r="AM204" s="3"/>
      <c r="AN204" s="3"/>
      <c r="AO204" s="3"/>
      <c r="AP204" s="3"/>
      <c r="AQ204" s="3"/>
      <c r="AR204" s="3"/>
      <c r="AS204" s="3"/>
      <c r="AT204" s="3"/>
    </row>
    <row r="205" spans="2:46" ht="15.75">
      <c r="B205" s="3"/>
      <c r="C205" s="3"/>
      <c r="D205" s="3"/>
      <c r="E205" s="3"/>
      <c r="F205" s="3"/>
      <c r="G205" s="35"/>
      <c r="H205" s="3"/>
      <c r="I205" s="40"/>
      <c r="J205" s="3"/>
      <c r="K205" s="1"/>
      <c r="L205" s="22"/>
      <c r="M205" s="22"/>
      <c r="N205" s="22"/>
      <c r="O205" s="22"/>
      <c r="P205" s="39"/>
      <c r="Q205" s="39"/>
      <c r="R205" s="39"/>
      <c r="S205" s="96"/>
      <c r="T205" s="96"/>
      <c r="U205" s="19"/>
      <c r="V205" s="33"/>
      <c r="W205" s="33"/>
      <c r="X205" s="3"/>
      <c r="Y205" s="40"/>
      <c r="Z205" s="19"/>
      <c r="AA205" s="127"/>
      <c r="AB205" s="121"/>
      <c r="AC205" s="19"/>
      <c r="AD205" s="19"/>
      <c r="AE205" s="3"/>
      <c r="AF205" s="19"/>
      <c r="AG205" s="19"/>
      <c r="AH205" s="19"/>
      <c r="AI205" s="19"/>
      <c r="AJ205" s="19"/>
      <c r="AK205" s="19"/>
      <c r="AL205" s="3"/>
      <c r="AM205" s="3"/>
      <c r="AN205" s="3"/>
      <c r="AO205" s="3"/>
      <c r="AP205" s="3"/>
      <c r="AQ205" s="3"/>
      <c r="AR205" s="3"/>
      <c r="AS205" s="3"/>
      <c r="AT205" s="3"/>
    </row>
    <row r="206" spans="2:46" ht="15.75">
      <c r="B206" s="3"/>
      <c r="C206" s="3"/>
      <c r="D206" s="3"/>
      <c r="E206" s="3"/>
      <c r="F206" s="3"/>
      <c r="G206" s="35"/>
      <c r="H206" s="3"/>
      <c r="I206" s="40"/>
      <c r="J206" s="3"/>
      <c r="K206" s="1"/>
      <c r="L206" s="22"/>
      <c r="M206" s="22"/>
      <c r="N206" s="22"/>
      <c r="O206" s="22"/>
      <c r="P206" s="39"/>
      <c r="Q206" s="39"/>
      <c r="R206" s="39"/>
      <c r="S206" s="96"/>
      <c r="T206" s="96"/>
      <c r="U206" s="19"/>
      <c r="V206" s="33"/>
      <c r="W206" s="33"/>
      <c r="X206" s="3"/>
      <c r="Y206" s="40"/>
      <c r="Z206" s="19"/>
      <c r="AA206" s="127"/>
      <c r="AB206" s="121"/>
      <c r="AC206" s="19"/>
      <c r="AD206" s="19"/>
      <c r="AE206" s="3"/>
      <c r="AF206" s="19"/>
      <c r="AG206" s="19"/>
      <c r="AH206" s="19"/>
      <c r="AI206" s="19"/>
      <c r="AJ206" s="19"/>
      <c r="AK206" s="19"/>
      <c r="AL206" s="3"/>
      <c r="AM206" s="3"/>
      <c r="AN206" s="3"/>
      <c r="AO206" s="3"/>
      <c r="AP206" s="3"/>
      <c r="AQ206" s="3"/>
      <c r="AR206" s="3"/>
      <c r="AS206" s="3"/>
      <c r="AT206" s="3"/>
    </row>
    <row r="207" spans="2:46" ht="15.75">
      <c r="K207" s="1"/>
      <c r="L207" s="22"/>
      <c r="M207" s="22"/>
      <c r="N207" s="22"/>
      <c r="O207" s="22"/>
      <c r="P207" s="39"/>
      <c r="Q207" s="39"/>
      <c r="R207" s="39"/>
    </row>
    <row r="208" spans="2:46" ht="18.75">
      <c r="B208" s="25"/>
      <c r="K208" s="1"/>
      <c r="L208" s="22"/>
      <c r="M208" s="22"/>
      <c r="N208" s="22"/>
      <c r="O208" s="22"/>
      <c r="P208" s="39"/>
      <c r="Q208" s="39"/>
      <c r="R208" s="39"/>
    </row>
    <row r="209" spans="1:46" ht="15.75">
      <c r="A209" s="3"/>
      <c r="B209" s="3"/>
      <c r="C209" s="3"/>
      <c r="D209" s="3"/>
      <c r="E209" s="3"/>
      <c r="F209" s="3"/>
      <c r="G209" s="35"/>
      <c r="H209" s="3"/>
      <c r="I209" s="40"/>
      <c r="J209" s="3"/>
      <c r="K209" s="1"/>
      <c r="L209" s="22"/>
      <c r="M209" s="22"/>
      <c r="N209" s="22"/>
      <c r="O209" s="22"/>
      <c r="P209" s="39"/>
      <c r="Q209" s="39"/>
      <c r="R209" s="39"/>
      <c r="S209" s="96"/>
      <c r="T209" s="96"/>
      <c r="U209" s="19"/>
      <c r="V209" s="33"/>
      <c r="W209" s="33"/>
      <c r="X209" s="3"/>
      <c r="Y209" s="40"/>
      <c r="Z209" s="19"/>
      <c r="AA209" s="127"/>
      <c r="AB209" s="121"/>
      <c r="AC209" s="19"/>
      <c r="AD209" s="19"/>
      <c r="AE209" s="3"/>
      <c r="AF209" s="19"/>
      <c r="AG209" s="19"/>
      <c r="AH209" s="19"/>
      <c r="AI209" s="19"/>
      <c r="AJ209" s="19"/>
      <c r="AK209" s="19"/>
      <c r="AL209" s="3"/>
      <c r="AM209" s="3"/>
      <c r="AN209" s="3"/>
      <c r="AO209" s="3"/>
      <c r="AP209" s="3"/>
      <c r="AQ209" s="3"/>
      <c r="AR209" s="3"/>
      <c r="AS209" s="3"/>
      <c r="AT209" s="3"/>
    </row>
    <row r="210" spans="1:46" ht="15.75">
      <c r="A210" s="3"/>
      <c r="B210" s="3"/>
      <c r="C210" s="3"/>
      <c r="D210" s="3"/>
      <c r="E210" s="3"/>
      <c r="F210" s="3"/>
      <c r="G210" s="35"/>
      <c r="H210" s="3"/>
      <c r="I210" s="40"/>
      <c r="J210" s="3"/>
      <c r="K210" s="1"/>
      <c r="L210" s="22"/>
      <c r="M210" s="22"/>
      <c r="N210" s="22"/>
      <c r="O210" s="22"/>
      <c r="P210" s="39"/>
      <c r="Q210" s="39"/>
      <c r="R210" s="39"/>
      <c r="S210" s="96"/>
      <c r="T210" s="96"/>
      <c r="U210" s="19"/>
      <c r="V210" s="33"/>
      <c r="W210" s="33"/>
      <c r="X210" s="3"/>
      <c r="Y210" s="40"/>
      <c r="Z210" s="19"/>
      <c r="AA210" s="127"/>
      <c r="AB210" s="121"/>
      <c r="AC210" s="19"/>
      <c r="AD210" s="19"/>
      <c r="AE210" s="3"/>
      <c r="AF210" s="19"/>
      <c r="AG210" s="19"/>
      <c r="AH210" s="19"/>
      <c r="AI210" s="19"/>
      <c r="AJ210" s="19"/>
      <c r="AK210" s="19"/>
      <c r="AL210" s="3"/>
      <c r="AM210" s="3"/>
      <c r="AN210" s="3"/>
      <c r="AO210" s="3"/>
      <c r="AP210" s="3"/>
      <c r="AQ210" s="3"/>
      <c r="AR210" s="3"/>
      <c r="AS210" s="3"/>
      <c r="AT210" s="3"/>
    </row>
    <row r="211" spans="1:46" ht="15.75">
      <c r="A211" s="3"/>
      <c r="B211" s="3"/>
      <c r="C211" s="3"/>
      <c r="D211" s="3"/>
      <c r="E211" s="3"/>
      <c r="F211" s="3"/>
      <c r="G211" s="35"/>
      <c r="H211" s="3"/>
      <c r="I211" s="40"/>
      <c r="J211" s="3"/>
      <c r="K211" s="1"/>
      <c r="L211" s="22"/>
      <c r="M211" s="22"/>
      <c r="N211" s="22"/>
      <c r="O211" s="22"/>
      <c r="P211" s="39"/>
      <c r="Q211" s="39"/>
      <c r="R211" s="39"/>
      <c r="S211" s="96"/>
      <c r="T211" s="96"/>
      <c r="U211" s="19"/>
      <c r="V211" s="33"/>
      <c r="W211" s="33"/>
      <c r="X211" s="3"/>
      <c r="Y211" s="40"/>
      <c r="Z211" s="19"/>
      <c r="AA211" s="127"/>
      <c r="AB211" s="121"/>
      <c r="AC211" s="19"/>
      <c r="AD211" s="19"/>
      <c r="AE211" s="3"/>
      <c r="AF211" s="19"/>
      <c r="AG211" s="19"/>
      <c r="AH211" s="19"/>
      <c r="AI211" s="19"/>
      <c r="AJ211" s="19"/>
      <c r="AK211" s="19"/>
      <c r="AL211" s="3"/>
      <c r="AM211" s="3"/>
      <c r="AN211" s="3"/>
      <c r="AO211" s="3"/>
      <c r="AP211" s="3"/>
      <c r="AQ211" s="3"/>
      <c r="AR211" s="3"/>
      <c r="AS211" s="3"/>
      <c r="AT211" s="3"/>
    </row>
    <row r="212" spans="1:46" ht="15.75">
      <c r="K212" s="1"/>
      <c r="L212" s="22"/>
      <c r="M212" s="22"/>
      <c r="N212" s="22"/>
      <c r="O212" s="22"/>
      <c r="P212" s="39"/>
      <c r="Q212" s="39"/>
      <c r="R212" s="39"/>
    </row>
    <row r="213" spans="1:46" ht="18.75">
      <c r="B213" s="25"/>
      <c r="K213" s="1"/>
      <c r="L213" s="22"/>
      <c r="M213" s="22"/>
      <c r="N213" s="22"/>
      <c r="O213" s="22"/>
      <c r="P213" s="39"/>
      <c r="Q213" s="39"/>
      <c r="R213" s="39"/>
    </row>
    <row r="214" spans="1:46" ht="15.75">
      <c r="A214" s="3"/>
      <c r="B214" s="3"/>
      <c r="C214" s="3"/>
      <c r="D214" s="3"/>
      <c r="E214" s="3"/>
      <c r="F214" s="3"/>
      <c r="G214" s="35"/>
      <c r="H214" s="3"/>
      <c r="I214" s="40"/>
      <c r="K214" s="1"/>
      <c r="L214" s="22"/>
      <c r="M214" s="22"/>
      <c r="N214" s="22"/>
      <c r="O214" s="22"/>
      <c r="P214" s="39"/>
      <c r="Q214" s="39"/>
      <c r="R214" s="39"/>
      <c r="S214" s="96"/>
      <c r="T214" s="96"/>
      <c r="U214" s="19"/>
      <c r="V214" s="33"/>
      <c r="W214" s="33"/>
      <c r="X214" s="3"/>
      <c r="Y214" s="40"/>
      <c r="Z214" s="19"/>
      <c r="AA214" s="127"/>
      <c r="AB214" s="121"/>
      <c r="AC214" s="19"/>
      <c r="AD214" s="19"/>
      <c r="AE214" s="3"/>
      <c r="AF214" s="19"/>
      <c r="AG214" s="19"/>
      <c r="AH214" s="19"/>
      <c r="AI214" s="19"/>
      <c r="AJ214" s="19"/>
      <c r="AK214" s="19"/>
      <c r="AL214" s="3"/>
      <c r="AM214" s="3"/>
      <c r="AN214" s="3"/>
      <c r="AO214" s="3"/>
      <c r="AP214" s="3"/>
      <c r="AQ214" s="3"/>
      <c r="AR214" s="3"/>
      <c r="AS214" s="3"/>
      <c r="AT214" s="3"/>
    </row>
    <row r="215" spans="1:46" ht="15.75">
      <c r="A215" s="3"/>
      <c r="B215" s="3"/>
      <c r="C215" s="43"/>
      <c r="D215" s="43"/>
      <c r="E215" s="3"/>
      <c r="H215" s="43"/>
      <c r="I215" s="40"/>
      <c r="J215" s="3"/>
      <c r="K215" s="1"/>
      <c r="L215" s="22"/>
      <c r="M215" s="22"/>
      <c r="N215" s="22"/>
      <c r="O215" s="22"/>
      <c r="P215" s="39"/>
      <c r="Q215" s="39"/>
      <c r="R215" s="39"/>
      <c r="S215" s="96"/>
      <c r="T215" s="96"/>
      <c r="U215" s="19"/>
      <c r="V215" s="33"/>
      <c r="W215" s="33"/>
      <c r="X215" s="43"/>
      <c r="Y215" s="40"/>
      <c r="Z215" s="19"/>
      <c r="AA215" s="127"/>
      <c r="AB215" s="121"/>
      <c r="AC215" s="19"/>
      <c r="AD215" s="19"/>
      <c r="AE215" s="43"/>
      <c r="AF215" s="19"/>
      <c r="AG215" s="19"/>
      <c r="AH215" s="19"/>
      <c r="AI215" s="19"/>
      <c r="AJ215" s="19"/>
      <c r="AK215" s="19"/>
      <c r="AL215" s="43"/>
      <c r="AM215" s="43"/>
      <c r="AN215" s="43"/>
      <c r="AO215" s="43"/>
      <c r="AP215" s="43"/>
      <c r="AQ215" s="43"/>
      <c r="AR215" s="43"/>
      <c r="AS215" s="43"/>
      <c r="AT215" s="43"/>
    </row>
    <row r="216" spans="1:46" ht="15.75">
      <c r="A216" s="3"/>
      <c r="E216" s="3"/>
      <c r="I216" s="40"/>
      <c r="K216" s="1"/>
      <c r="L216" s="22"/>
      <c r="M216" s="22"/>
      <c r="N216" s="22"/>
      <c r="O216" s="22"/>
      <c r="P216" s="39"/>
      <c r="Q216" s="39"/>
      <c r="R216" s="39"/>
      <c r="S216" s="96"/>
      <c r="T216" s="96"/>
      <c r="U216" s="19"/>
      <c r="V216" s="33"/>
      <c r="W216" s="33"/>
      <c r="Y216" s="40"/>
      <c r="Z216" s="19"/>
      <c r="AA216" s="127"/>
      <c r="AB216" s="121"/>
      <c r="AC216" s="19"/>
      <c r="AD216" s="19"/>
      <c r="AF216" s="19"/>
      <c r="AG216" s="19"/>
      <c r="AH216" s="19"/>
      <c r="AI216" s="19"/>
      <c r="AJ216" s="19"/>
      <c r="AK216" s="19"/>
    </row>
    <row r="217" spans="1:46" ht="15.75">
      <c r="K217" s="1"/>
      <c r="L217" s="22"/>
      <c r="M217" s="22"/>
      <c r="N217" s="22"/>
      <c r="O217" s="22"/>
      <c r="P217" s="39"/>
      <c r="Q217" s="39"/>
      <c r="R217" s="39"/>
    </row>
    <row r="218" spans="1:46" ht="15.75">
      <c r="A218" s="3"/>
      <c r="B218" s="3"/>
      <c r="C218" s="3"/>
      <c r="D218" s="3"/>
      <c r="E218" s="3"/>
      <c r="F218" s="3"/>
      <c r="G218" s="35"/>
      <c r="H218" s="3"/>
      <c r="I218" s="40"/>
      <c r="J218" s="3"/>
      <c r="K218" s="1"/>
      <c r="L218" s="22"/>
      <c r="M218" s="22"/>
      <c r="N218" s="22"/>
      <c r="O218" s="22"/>
      <c r="P218" s="39"/>
      <c r="Q218" s="39"/>
      <c r="R218" s="39"/>
      <c r="S218" s="96"/>
      <c r="T218" s="96"/>
      <c r="U218" s="19"/>
      <c r="V218" s="33"/>
      <c r="W218" s="33"/>
      <c r="X218" s="3"/>
      <c r="Y218" s="40"/>
      <c r="Z218" s="19"/>
      <c r="AA218" s="127"/>
      <c r="AB218" s="121"/>
      <c r="AC218" s="19"/>
      <c r="AD218" s="19"/>
      <c r="AE218" s="3"/>
      <c r="AF218" s="19"/>
      <c r="AG218" s="19"/>
      <c r="AH218" s="19"/>
      <c r="AI218" s="19"/>
      <c r="AJ218" s="19"/>
      <c r="AK218" s="19"/>
      <c r="AL218" s="3"/>
      <c r="AM218" s="3"/>
      <c r="AN218" s="3"/>
      <c r="AO218" s="3"/>
      <c r="AP218" s="3"/>
      <c r="AQ218" s="3"/>
      <c r="AR218" s="3"/>
      <c r="AS218" s="3"/>
      <c r="AT218" s="3"/>
    </row>
  </sheetData>
  <phoneticPr fontId="35" type="noConversion"/>
  <conditionalFormatting sqref="P20:P22">
    <cfRule type="duplicateValues" dxfId="27" priority="2"/>
  </conditionalFormatting>
  <conditionalFormatting sqref="P97 Q20:Q22 P23:R26 P27:Q38 Q67:R67 P98:R1048576 P68:R96 P39:R66 P1:R19">
    <cfRule type="duplicateValues" dxfId="26" priority="3"/>
    <cfRule type="duplicateValues" dxfId="25" priority="4"/>
  </conditionalFormatting>
  <conditionalFormatting sqref="R20:R22">
    <cfRule type="duplicateValues" dxfId="24" priority="1"/>
  </conditionalFormatting>
  <hyperlinks>
    <hyperlink ref="AV10" r:id="rId1" xr:uid="{C52DAE39-C64A-470D-8E51-CAD0ED91A66F}"/>
    <hyperlink ref="AV11:AV14" r:id="rId2" display=" https://www.naf-equine.eu/se/leder/superflex " xr:uid="{3D72BFFD-B89F-4E3E-A022-D3749FDA4E5A}"/>
    <hyperlink ref="AV14" r:id="rId3" xr:uid="{F1F2B826-EA65-423E-A348-1CFA0273FE61}"/>
    <hyperlink ref="AV15" r:id="rId4" display=" https://www.naf-equine.eu/se/leder/superflex " xr:uid="{CD905850-AA49-4A2E-80D9-8458266E8B62}"/>
    <hyperlink ref="AV23" r:id="rId5" xr:uid="{1017D41F-73C1-44FA-ACD0-343A936D72D1}"/>
    <hyperlink ref="AV17" r:id="rId6" xr:uid="{802F57F1-1D76-4227-9897-5D9218F46E9A}"/>
    <hyperlink ref="AV16" r:id="rId7" xr:uid="{0E8E17FA-B51A-4182-AED5-20CF419D6D4C}"/>
    <hyperlink ref="AV25" r:id="rId8" xr:uid="{375DBDE8-A28A-42EB-AF3A-4880444AB5D4}"/>
    <hyperlink ref="AV24" r:id="rId9" xr:uid="{C711A1CC-D9E6-4B96-A103-E17787A013C5}"/>
    <hyperlink ref="AV31" r:id="rId10" xr:uid="{114F5A39-1723-4554-B578-50CD7C4CF4A8}"/>
    <hyperlink ref="AV32" r:id="rId11" xr:uid="{83890067-CD73-4533-B248-2B91C432411D}"/>
    <hyperlink ref="AV27" r:id="rId12" xr:uid="{47FB1C55-39DF-4CEE-8DD1-4174CA139660}"/>
    <hyperlink ref="AV28:AV30" r:id="rId13" display="https://www.naf-equine.eu/se/lugnande/magic-pulver" xr:uid="{3F594E18-3032-40BA-963C-C6B14BB450A1}"/>
    <hyperlink ref="AV33" r:id="rId14" xr:uid="{3912E38F-DD92-443D-9434-1E9E7376EFE4}"/>
    <hyperlink ref="AV34" r:id="rId15" xr:uid="{C296E616-8AC5-4642-AA57-657C8C50458C}"/>
    <hyperlink ref="AV35" r:id="rId16" xr:uid="{65B2579A-AE89-47EE-8AD6-FBBC33DCE3D8}"/>
    <hyperlink ref="AV38" r:id="rId17" xr:uid="{938929D6-BADE-4D2A-9963-6721F7C13C4C}"/>
    <hyperlink ref="AV37" r:id="rId18" xr:uid="{31507E35-6CDD-4EBF-A7B2-DE2D8B93AB9E}"/>
    <hyperlink ref="AV40" r:id="rId19" xr:uid="{6666A6BC-4FCA-4135-A3F6-2037ED5325E2}"/>
    <hyperlink ref="AV41" r:id="rId20" xr:uid="{546956B4-EBDF-42A8-A4C0-E94740772AC7}"/>
    <hyperlink ref="AV42" r:id="rId21" xr:uid="{47EC5791-A7CD-4EB0-A8E6-2F3D6E1960BB}"/>
    <hyperlink ref="AV43" r:id="rId22" xr:uid="{24D6102D-5172-4D02-A4CF-B357E9754595}"/>
    <hyperlink ref="AV46" r:id="rId23" xr:uid="{01A50E0C-A0F5-42BE-B0AF-B64CCE4D8D8F}"/>
    <hyperlink ref="AV45" r:id="rId24" xr:uid="{EC2F4753-79EE-44C5-8CF4-C20FAEBEB7D4}"/>
    <hyperlink ref="AV47" r:id="rId25" xr:uid="{E8B8B154-C7C8-48D8-B2FB-11FDD46D0F3E}"/>
    <hyperlink ref="AV48" r:id="rId26" xr:uid="{6B0C9B93-E528-4DB7-B526-0E811DE602D8}"/>
    <hyperlink ref="AV50" r:id="rId27" xr:uid="{1CAC5566-E0A8-4532-80C2-9D577F34ED4A}"/>
    <hyperlink ref="AV49" r:id="rId28" xr:uid="{524F1A42-0C7B-4AE1-908E-477ABCC16EA5}"/>
    <hyperlink ref="AV56" r:id="rId29" xr:uid="{A9A82497-67C6-4215-B908-362FA698ED3D}"/>
    <hyperlink ref="AV57:AV58" r:id="rId30" display="https://www.naf-equine.eu/se/matsmaltning/in-the-pink-pulver" xr:uid="{ADE3F29E-AAD2-4D9A-9579-13AB60DE27CA}"/>
    <hyperlink ref="AV59" r:id="rId31" xr:uid="{EC186ACB-1B27-4345-8C7C-DE5BB5DF0084}"/>
    <hyperlink ref="AV60" r:id="rId32" xr:uid="{550F1ED5-9184-407B-9E8E-3DD02E364FE6}"/>
    <hyperlink ref="AV61" r:id="rId33" display="https://www.naf-equine.eu/se/matsmaltning/haylage-balancer" xr:uid="{EE948E3C-EC4A-4AE8-BB76-4B10DF23EE05}"/>
    <hyperlink ref="AV62" r:id="rId34" display="https://www.naf-equine.eu/se/matsmaltning/haylage-balancer" xr:uid="{8A0731D8-A213-419E-85DB-550EAB74CE93}"/>
    <hyperlink ref="AV63" r:id="rId35" xr:uid="{3B7CFF5F-40BA-477A-94E6-CE0035198416}"/>
    <hyperlink ref="AV64:AV65" r:id="rId36" display="https://www.naf-equine.eu/se/matsmaltning/gastriaid" xr:uid="{25DD818D-A9BD-4A5B-B136-660C8AF19093}"/>
    <hyperlink ref="AV67" r:id="rId37" xr:uid="{BEFDE9BE-0254-4624-9E27-E279A4BEF671}"/>
    <hyperlink ref="AV68" r:id="rId38" xr:uid="{CBA526B7-8AAC-4A9F-98EE-A7FB34B57BFE}"/>
    <hyperlink ref="AV69" r:id="rId39" xr:uid="{9AEEEDF7-029E-4572-9122-65EAF9B7E04C}"/>
    <hyperlink ref="AV77" r:id="rId40" xr:uid="{C70F6EBD-0282-41D8-AAA9-81B0A1D7ED14}"/>
    <hyperlink ref="AV72" r:id="rId41" xr:uid="{62A0E930-E35B-431D-A205-3BD22DC7A602}"/>
    <hyperlink ref="AV71" r:id="rId42" xr:uid="{7711AE2C-D18B-45D6-A3BE-52942153E521}"/>
    <hyperlink ref="AV81" r:id="rId43" xr:uid="{9A74E132-51CF-41C9-9A1F-61FE99492221}"/>
    <hyperlink ref="AV88" r:id="rId44" xr:uid="{D6446E70-8948-4E42-A879-AF3AC9B56359}"/>
    <hyperlink ref="AV89:AV90" r:id="rId45" display="https://www.naf-equine.eu/se/andning/respirator-boost" xr:uid="{D8ACAE80-93CD-4208-B6E0-DC55D15BB207}"/>
    <hyperlink ref="AV91" r:id="rId46" xr:uid="{BA7A58C5-1EAA-4769-A06B-3BDBA0D1A184}"/>
    <hyperlink ref="AV92" r:id="rId47" xr:uid="{07C11AA1-CA6C-4402-A0E9-A1F22FEB6770}"/>
    <hyperlink ref="AV95" r:id="rId48" xr:uid="{3FD41972-02A6-4634-971D-738AA666E1CE}"/>
    <hyperlink ref="AV96" r:id="rId49" xr:uid="{14D71CEC-2105-472B-A458-B51EE944B13F}"/>
    <hyperlink ref="AV97" r:id="rId50" xr:uid="{D2DD1A61-18C0-484F-B25E-28706A40144F}"/>
    <hyperlink ref="AV98" r:id="rId51" xr:uid="{99293EA3-2101-4D9B-A4C9-0EFB3B807E8D}"/>
    <hyperlink ref="AV99" r:id="rId52" xr:uid="{694BA560-F13C-48C5-9A17-3ACB7FBAEC0E}"/>
    <hyperlink ref="AV100:AV101" r:id="rId53" display="https://www.naf-equine.eu/se/hovar/biotin-plus" xr:uid="{D79F22A9-2D42-4965-A7F7-FAECBBB47979}"/>
    <hyperlink ref="AV103" r:id="rId54" xr:uid="{C82DD8F4-9CC8-4CCE-96F2-1EB836D7B432}"/>
    <hyperlink ref="AV104" r:id="rId55" xr:uid="{80C884BB-0ACC-42EA-9449-D23CC3C652C8}"/>
    <hyperlink ref="AV105" r:id="rId56" xr:uid="{18018888-0074-4624-A58B-3BF676B7C029}"/>
    <hyperlink ref="AV106" r:id="rId57" xr:uid="{A923693A-C95E-47AA-B226-FE534F79FC06}"/>
    <hyperlink ref="AV102" r:id="rId58" xr:uid="{7BEA63D7-1ACD-4925-84EC-01554F57E2A7}"/>
    <hyperlink ref="AV108" r:id="rId59" xr:uid="{E18376A8-35B5-4755-AE46-D176E7E3E128}"/>
    <hyperlink ref="AV109" r:id="rId60" xr:uid="{69EB06E3-A534-4684-8445-CA9826A88DFD}"/>
    <hyperlink ref="AV110" r:id="rId61" xr:uid="{6C58CF0A-2ADD-4468-9FE2-F91F0B826158}"/>
    <hyperlink ref="AV111" r:id="rId62" xr:uid="{276A4AC5-6513-456A-8CDD-8DF5E94F7808}"/>
    <hyperlink ref="AV112" r:id="rId63" xr:uid="{EBC56F76-99C7-4C97-A0CE-099A339DF312}"/>
    <hyperlink ref="AV113" r:id="rId64" xr:uid="{AA2A85A4-CCE4-486E-B57D-5F227C6C4804}"/>
    <hyperlink ref="AV115" r:id="rId65" xr:uid="{3C3B51C6-7620-4FE1-BF61-AC08E6040132}"/>
    <hyperlink ref="AV116" r:id="rId66" xr:uid="{F8C6D483-FE2B-43FF-AF8F-E0DFDDC27BEF}"/>
    <hyperlink ref="AV117" r:id="rId67" xr:uid="{904A4257-3A38-4E48-9CD3-37AD5DE299DD}"/>
    <hyperlink ref="AV118" r:id="rId68" xr:uid="{133D095B-5F2F-4B6D-875B-343297CE519A}"/>
    <hyperlink ref="AV119" r:id="rId69" xr:uid="{A45B5474-7B03-4071-9446-6C54953772CC}"/>
    <hyperlink ref="AV120" r:id="rId70" xr:uid="{C7E050CE-6C38-4C88-AF5D-50CDBBECCAB9}"/>
    <hyperlink ref="AV121" r:id="rId71" xr:uid="{650FCD6F-CDFC-4AA2-8D80-683B140D43BF}"/>
    <hyperlink ref="AV122" r:id="rId72" xr:uid="{2FB30105-3292-47C6-B9E2-C0E29E21B30D}"/>
    <hyperlink ref="AV124" r:id="rId73" xr:uid="{AE8A5A47-649A-42A4-B02F-3CAFF439D233}"/>
    <hyperlink ref="AV125" r:id="rId74" xr:uid="{C2EBECE3-A133-4E39-9CB4-1BD950BDFEBF}"/>
    <hyperlink ref="AV126" r:id="rId75" xr:uid="{56085E55-45F0-4F57-87D5-A6B9E3F85081}"/>
    <hyperlink ref="AV127" r:id="rId76" xr:uid="{8CCC971D-9793-49D0-A3FE-D1934785217A}"/>
    <hyperlink ref="AV128" r:id="rId77" xr:uid="{5A57181D-1189-4439-A6C1-7C6CFDBA3BA3}"/>
    <hyperlink ref="AV129" r:id="rId78" display="https://www.naf-equine.eu/se/hastvard/lavendeltvatt" xr:uid="{79BC10AF-A321-43FD-9282-D32C853F739D}"/>
    <hyperlink ref="AV130" r:id="rId79" xr:uid="{09C9CC4B-AD25-4349-8FDB-3865BDA50490}"/>
    <hyperlink ref="AV132" r:id="rId80" xr:uid="{5EC76494-83B4-4858-811B-3F3EC467CCD2}"/>
    <hyperlink ref="AV133" r:id="rId81" xr:uid="{9025A68E-F05B-49E0-AEE2-A931B448C21E}"/>
    <hyperlink ref="AV134" r:id="rId82" xr:uid="{7DF92AAB-3A75-479F-BDB6-ED04ACE2D922}"/>
    <hyperlink ref="AV138" r:id="rId83" xr:uid="{9050683A-8E64-4A63-99BC-8C700E0EB07F}"/>
    <hyperlink ref="AV139" r:id="rId84" xr:uid="{A1AF1532-4E88-4224-AA8A-2D08B1E4AEE3}"/>
    <hyperlink ref="AV140" r:id="rId85" xr:uid="{128C074A-FE83-4636-B17A-B4F58F291FF8}"/>
    <hyperlink ref="AV142" r:id="rId86" xr:uid="{F5C2ED43-BDA4-443B-B875-19BAA74E4780}"/>
    <hyperlink ref="AV143" r:id="rId87" xr:uid="{1430740B-418D-4796-80B0-91D33844927A}"/>
    <hyperlink ref="AV144" r:id="rId88" xr:uid="{572E179C-6765-4593-8FE3-46349EF509B8}"/>
    <hyperlink ref="AV145" r:id="rId89" xr:uid="{708AED65-C046-48E4-9720-5D0358672889}"/>
    <hyperlink ref="AV146" r:id="rId90" xr:uid="{8A23D2C0-F4B9-4B8D-BEE3-49C8E49C4823}"/>
    <hyperlink ref="AV147" r:id="rId91" xr:uid="{5BDACDAF-5991-4886-976B-F3931CDA4BE4}"/>
    <hyperlink ref="AV148" r:id="rId92" xr:uid="{3F656FB8-7BF8-4550-8B19-9CE31141397B}"/>
    <hyperlink ref="AV150" r:id="rId93" xr:uid="{FD0525A5-FB06-43FB-99B3-0DAAC636DB39}"/>
    <hyperlink ref="AV151" r:id="rId94" xr:uid="{58A1C076-E388-4061-AB9A-A5CDFE329EDF}"/>
    <hyperlink ref="AV152" r:id="rId95" xr:uid="{405D2247-2E6B-45E2-BB41-34E84FFE5EB9}"/>
    <hyperlink ref="AV153" r:id="rId96" xr:uid="{915A3438-FA39-4FF7-B278-52908B93B46D}"/>
    <hyperlink ref="AV154" r:id="rId97" xr:uid="{3D858549-8846-4E7C-B29B-C94DB13D39CC}"/>
    <hyperlink ref="AV155" r:id="rId98" xr:uid="{B9C9F9DC-1690-46D3-9C5D-16EDF44AA5C9}"/>
    <hyperlink ref="AV156" r:id="rId99" xr:uid="{CF1A68D1-15DF-4051-AA1A-45AB2C437D06}"/>
    <hyperlink ref="AV158" r:id="rId100" xr:uid="{D86F5D4C-360B-45F0-B7AF-1BC1BF619C81}"/>
    <hyperlink ref="AV164" r:id="rId101" xr:uid="{4914C924-4547-423A-8901-A300F8847244}"/>
    <hyperlink ref="AV163" r:id="rId102" xr:uid="{CE98D64A-EC4F-4F98-B0FA-E578A23F439D}"/>
    <hyperlink ref="AV162" r:id="rId103" xr:uid="{C9CA464A-75ED-420B-B413-53C1087FD4E8}"/>
    <hyperlink ref="AV161" r:id="rId104" xr:uid="{972084E7-F733-4562-B05F-74584848E259}"/>
    <hyperlink ref="AV165" r:id="rId105" xr:uid="{9FFC7790-BCF5-4BB9-8D3E-1A6A50CE9AB6}"/>
    <hyperlink ref="AV166" r:id="rId106" xr:uid="{696D8ADF-C6AB-449E-ABEA-4A52745B68B6}"/>
    <hyperlink ref="AV167" r:id="rId107" xr:uid="{6EE9F03C-7E7E-4621-A464-1882C8D69E2C}"/>
    <hyperlink ref="AV168" r:id="rId108" xr:uid="{70F38114-C9F3-4129-B9CA-25B365F1E0A4}"/>
    <hyperlink ref="AV169" r:id="rId109" xr:uid="{8B8D0890-EC40-4F4B-8677-88633DC90C0D}"/>
    <hyperlink ref="AV170" r:id="rId110" xr:uid="{C96B78CF-0CA7-4654-B182-D479A9A8D315}"/>
    <hyperlink ref="AV172" r:id="rId111" xr:uid="{08970D43-0439-4FB5-AF34-51766A515C26}"/>
    <hyperlink ref="AV174" r:id="rId112" xr:uid="{D9924CE8-3F9B-4D56-92E5-B44A75EC48F4}"/>
    <hyperlink ref="AV175" r:id="rId113" xr:uid="{C1C03605-6CC6-4BA5-B2AC-A39D58C39F51}"/>
    <hyperlink ref="AV176" r:id="rId114" xr:uid="{94F7EFFF-9996-4031-BF2B-AFF051C41CA5}"/>
    <hyperlink ref="AV78" r:id="rId115" xr:uid="{DF8346E6-BA8E-48DB-A062-91F889331B47}"/>
    <hyperlink ref="AV66" r:id="rId116" xr:uid="{F217F996-3E3A-4700-B4FD-03BA4FB0C591}"/>
    <hyperlink ref="AV86" r:id="rId117" xr:uid="{76EBCB14-8D3D-47B9-8A49-7E84BFF3E73E}"/>
    <hyperlink ref="AV85" r:id="rId118" xr:uid="{8AD060B0-37D5-4307-ADF5-369218D9E7B9}"/>
    <hyperlink ref="AV84" r:id="rId119" xr:uid="{D0202BCD-2D51-48A4-A6E0-F86857AD0DFE}"/>
    <hyperlink ref="AV80" r:id="rId120" xr:uid="{CBF83474-93AB-48CF-BCC2-56876F2C2F44}"/>
    <hyperlink ref="AV79" r:id="rId121" xr:uid="{B625090F-CEAC-4920-AD51-B16450847C76}"/>
    <hyperlink ref="AV74" r:id="rId122" xr:uid="{F828C9EA-1EC2-453E-9DC8-A99CB91274FC}"/>
    <hyperlink ref="AV76" r:id="rId123" xr:uid="{8C2ACDA7-790D-4415-8B75-B98D877B8D04}"/>
    <hyperlink ref="AV123" r:id="rId124" xr:uid="{3DB4F4DA-CB2D-4456-9EFB-C45DE0EFB962}"/>
    <hyperlink ref="AV135" r:id="rId125" xr:uid="{8E6FE5F5-57B7-455E-96C7-9F3141F7394F}"/>
    <hyperlink ref="AV136" r:id="rId126" xr:uid="{301EB9E0-336D-4E8E-A1F3-798CBF843860}"/>
    <hyperlink ref="AV75" r:id="rId127" xr:uid="{3453AA18-D667-483D-A483-70172E080812}"/>
    <hyperlink ref="AV159" r:id="rId128" xr:uid="{FE2EBB47-86C0-4FA1-9F0F-6DADB10C3BA6}"/>
    <hyperlink ref="AV21" r:id="rId129" xr:uid="{A44A247B-6E9A-4120-972B-DFBD1E54CA93}"/>
    <hyperlink ref="AV22" r:id="rId130" xr:uid="{49B6C2C5-8E3C-4BCA-9BAA-31C70BB7868E}"/>
    <hyperlink ref="AV20" r:id="rId131" xr:uid="{F652B002-6E67-420A-BE08-87970077F96F}"/>
    <hyperlink ref="AV19" r:id="rId132" xr:uid="{C7C2DEFA-CB89-4BF7-8249-A662B0F6CA21}"/>
    <hyperlink ref="AV18" r:id="rId133" xr:uid="{7856B8B7-0C06-4927-B9C4-7014E5820A0A}"/>
    <hyperlink ref="AV36" r:id="rId134" xr:uid="{9C85F359-A85E-4168-B45B-8CE98CD50AC6}"/>
    <hyperlink ref="AV52" r:id="rId135" xr:uid="{73EC9256-56FC-4F6C-95CD-CA2DEA8326B2}"/>
    <hyperlink ref="AV53" r:id="rId136" xr:uid="{D7299ABE-CCFC-44E4-AFFE-2EC1B25EE1D3}"/>
  </hyperlinks>
  <pageMargins left="0.7" right="0.7" top="0.75" bottom="0.75" header="0.3" footer="0.3"/>
  <pageSetup paperSize="9" orientation="landscape" r:id="rId137"/>
  <drawing r:id="rId1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C2207"/>
  <sheetViews>
    <sheetView topLeftCell="D1" zoomScaleNormal="100" workbookViewId="0">
      <pane ySplit="9" topLeftCell="A600" activePane="bottomLeft" state="frozen"/>
      <selection activeCell="Q1" sqref="Q1"/>
      <selection pane="bottomLeft" activeCell="F547" sqref="F547:F548"/>
    </sheetView>
  </sheetViews>
  <sheetFormatPr defaultColWidth="30.28515625" defaultRowHeight="15"/>
  <cols>
    <col min="1" max="3" width="18.7109375" hidden="1" customWidth="1"/>
    <col min="4" max="4" width="16.42578125" customWidth="1"/>
    <col min="5" max="5" width="19" customWidth="1"/>
    <col min="6" max="6" width="50.140625" customWidth="1"/>
    <col min="7" max="7" width="33.42578125" bestFit="1" customWidth="1"/>
    <col min="8" max="8" width="22.5703125" customWidth="1"/>
    <col min="9" max="9" width="18.42578125" style="33" customWidth="1"/>
    <col min="10" max="10" width="19.42578125" customWidth="1"/>
    <col min="11" max="11" width="12.42578125" customWidth="1"/>
    <col min="12" max="12" width="17.28515625" hidden="1" customWidth="1"/>
    <col min="13" max="13" width="25.140625" style="13" bestFit="1" customWidth="1"/>
    <col min="14" max="14" width="17.28515625" style="13" hidden="1" customWidth="1"/>
    <col min="15" max="15" width="7.5703125" customWidth="1"/>
    <col min="16" max="16" width="16.85546875" style="37" customWidth="1"/>
    <col min="17" max="17" width="20.28515625" style="37" customWidth="1"/>
    <col min="18" max="18" width="28.7109375" style="180" customWidth="1"/>
    <col min="19" max="19" width="17.28515625" style="143" bestFit="1" customWidth="1"/>
    <col min="20" max="20" width="14.5703125" style="40" bestFit="1" customWidth="1"/>
    <col min="21" max="21" width="8.28515625" style="140" bestFit="1" customWidth="1"/>
    <col min="22" max="22" width="18.5703125" style="99" bestFit="1" customWidth="1"/>
    <col min="23" max="23" width="31.7109375" style="99" bestFit="1" customWidth="1"/>
    <col min="24" max="25" width="5.85546875" style="8" bestFit="1" customWidth="1"/>
    <col min="26" max="26" width="7" style="8" customWidth="1"/>
    <col min="27" max="27" width="0.42578125" customWidth="1"/>
    <col min="28" max="29" width="8.140625" hidden="1" customWidth="1"/>
    <col min="30" max="30" width="23.140625" hidden="1" customWidth="1"/>
    <col min="31" max="31" width="25" hidden="1" customWidth="1"/>
    <col min="32" max="33" width="5.85546875" hidden="1" customWidth="1"/>
    <col min="34" max="34" width="7" hidden="1" customWidth="1"/>
    <col min="35" max="35" width="12.85546875" hidden="1" customWidth="1"/>
    <col min="36" max="36" width="23.140625" hidden="1" customWidth="1"/>
    <col min="37" max="37" width="11.42578125" hidden="1" customWidth="1"/>
    <col min="38" max="39" width="5.85546875" hidden="1" customWidth="1"/>
    <col min="40" max="40" width="7" hidden="1" customWidth="1"/>
    <col min="41" max="41" width="15" hidden="1" customWidth="1"/>
    <col min="42" max="42" width="4.7109375" hidden="1" customWidth="1"/>
    <col min="43" max="43" width="12.42578125" hidden="1" customWidth="1"/>
    <col min="44" max="44" width="12.7109375" hidden="1" customWidth="1"/>
    <col min="45" max="45" width="28.7109375" hidden="1" customWidth="1"/>
    <col min="46" max="46" width="9" hidden="1" customWidth="1"/>
    <col min="47" max="47" width="7.140625" hidden="1" customWidth="1"/>
    <col min="48" max="48" width="11.7109375" hidden="1" customWidth="1"/>
    <col min="49" max="49" width="12.5703125" hidden="1" customWidth="1"/>
    <col min="50" max="50" width="41.42578125" style="290" customWidth="1"/>
  </cols>
  <sheetData>
    <row r="2" spans="1:54" ht="15.75">
      <c r="E2" s="2"/>
      <c r="F2" s="2"/>
      <c r="H2" s="1" t="s">
        <v>0</v>
      </c>
      <c r="I2" s="228" t="s">
        <v>5688</v>
      </c>
      <c r="AX2" s="406"/>
    </row>
    <row r="3" spans="1:54" ht="15.75">
      <c r="F3" s="1"/>
      <c r="H3" s="1" t="s">
        <v>1</v>
      </c>
      <c r="I3" s="87" t="s">
        <v>2</v>
      </c>
      <c r="J3" s="1"/>
      <c r="K3" s="1"/>
      <c r="L3" s="1"/>
      <c r="O3" s="1"/>
      <c r="P3" s="125"/>
      <c r="Z3" s="131"/>
      <c r="AH3" s="1"/>
      <c r="AO3" s="1"/>
      <c r="AP3" s="1"/>
      <c r="AQ3" s="1"/>
      <c r="AR3" s="1"/>
      <c r="AS3" s="1"/>
      <c r="AT3" s="1"/>
      <c r="AU3" s="1"/>
      <c r="AV3" s="1"/>
      <c r="AW3" s="1"/>
      <c r="AX3" s="406"/>
    </row>
    <row r="4" spans="1:54" ht="15.75">
      <c r="F4" s="1"/>
      <c r="H4" s="1" t="s">
        <v>3</v>
      </c>
      <c r="I4" s="407">
        <v>46113</v>
      </c>
      <c r="J4" s="1"/>
      <c r="K4" s="1"/>
      <c r="L4" s="1"/>
      <c r="O4" s="1"/>
      <c r="P4" s="125"/>
      <c r="Z4" s="131"/>
      <c r="AH4" s="1"/>
      <c r="AO4" s="1"/>
      <c r="AP4" s="1"/>
      <c r="AQ4" s="1"/>
      <c r="AR4" s="1"/>
      <c r="AS4" s="1"/>
      <c r="AT4" s="1"/>
      <c r="AU4" s="1"/>
      <c r="AV4" s="1"/>
      <c r="AW4" s="1"/>
      <c r="AX4" s="406"/>
    </row>
    <row r="5" spans="1:54" ht="16.5" thickBot="1">
      <c r="F5" s="1"/>
      <c r="H5" s="1" t="s">
        <v>4</v>
      </c>
      <c r="I5" s="87" t="s">
        <v>5</v>
      </c>
      <c r="J5" s="1"/>
      <c r="K5" s="1"/>
      <c r="L5" s="1"/>
      <c r="O5" s="1"/>
      <c r="P5" s="125"/>
      <c r="Z5" s="131"/>
      <c r="AH5" s="1"/>
      <c r="AO5" s="1"/>
      <c r="AP5" s="1"/>
      <c r="AQ5" s="1"/>
      <c r="AR5" s="1"/>
      <c r="AS5" s="1"/>
      <c r="AT5" s="1"/>
      <c r="AU5" s="1"/>
      <c r="AV5" s="1"/>
      <c r="AW5" s="1"/>
      <c r="AX5" s="406"/>
    </row>
    <row r="6" spans="1:54" ht="15.75">
      <c r="E6" s="1"/>
      <c r="F6" s="1"/>
      <c r="G6" s="1"/>
      <c r="H6" s="1"/>
      <c r="J6" s="1"/>
      <c r="K6" s="1"/>
      <c r="S6" s="260"/>
      <c r="T6" s="108"/>
      <c r="U6" s="136"/>
      <c r="V6" s="136"/>
      <c r="W6" s="136" t="s">
        <v>1761</v>
      </c>
      <c r="X6" s="128"/>
      <c r="Y6" s="128"/>
      <c r="Z6" s="133"/>
      <c r="AA6" s="56"/>
      <c r="AB6" s="56"/>
      <c r="AC6" s="57"/>
      <c r="AD6" s="57"/>
      <c r="AE6" s="57" t="s">
        <v>1772</v>
      </c>
      <c r="AF6" s="56"/>
      <c r="AG6" s="56"/>
      <c r="AH6" s="58"/>
      <c r="AI6" s="51"/>
      <c r="AJ6" s="50"/>
      <c r="AK6" s="50" t="s">
        <v>1777</v>
      </c>
      <c r="AL6" s="51"/>
      <c r="AM6" s="51"/>
      <c r="AN6" s="51"/>
      <c r="AO6" s="52"/>
      <c r="AP6" s="72"/>
      <c r="AQ6" s="73"/>
      <c r="AR6" s="73"/>
      <c r="AS6" s="80" t="s">
        <v>1788</v>
      </c>
      <c r="AT6" s="73"/>
      <c r="AU6" s="73"/>
      <c r="AV6" s="73"/>
      <c r="AW6" s="74"/>
      <c r="AX6" s="406"/>
      <c r="AY6" s="81" t="s">
        <v>787</v>
      </c>
      <c r="AZ6" s="81"/>
    </row>
    <row r="7" spans="1:54" ht="15.75">
      <c r="J7" s="1"/>
      <c r="P7" s="44"/>
      <c r="Q7" s="125"/>
      <c r="R7" s="279"/>
      <c r="S7" s="261"/>
      <c r="T7" s="202"/>
      <c r="U7" s="141" t="s">
        <v>1768</v>
      </c>
      <c r="V7" s="137" t="s">
        <v>1768</v>
      </c>
      <c r="W7" s="137" t="s">
        <v>1768</v>
      </c>
      <c r="X7" s="129" t="s">
        <v>1769</v>
      </c>
      <c r="Y7" s="129" t="s">
        <v>1769</v>
      </c>
      <c r="Z7" s="134" t="s">
        <v>1769</v>
      </c>
      <c r="AA7" s="46"/>
      <c r="AB7" s="46"/>
      <c r="AC7" s="46"/>
      <c r="AD7" s="46" t="s">
        <v>1768</v>
      </c>
      <c r="AE7" s="46" t="s">
        <v>1768</v>
      </c>
      <c r="AF7" s="46" t="s">
        <v>1769</v>
      </c>
      <c r="AG7" s="46" t="s">
        <v>1769</v>
      </c>
      <c r="AH7" s="59" t="s">
        <v>1769</v>
      </c>
      <c r="AI7" s="48"/>
      <c r="AJ7" s="48" t="s">
        <v>1768</v>
      </c>
      <c r="AK7" s="48" t="s">
        <v>1768</v>
      </c>
      <c r="AL7" s="48" t="s">
        <v>1769</v>
      </c>
      <c r="AM7" s="48" t="s">
        <v>1769</v>
      </c>
      <c r="AN7" s="49" t="s">
        <v>1769</v>
      </c>
      <c r="AO7" s="53"/>
      <c r="AP7" s="75"/>
      <c r="AQ7" s="71"/>
      <c r="AR7" s="71"/>
      <c r="AS7" s="71"/>
      <c r="AT7" s="71"/>
      <c r="AU7" s="71"/>
      <c r="AV7" s="71"/>
      <c r="AW7" s="76"/>
      <c r="AY7" s="81"/>
      <c r="AZ7" s="81"/>
    </row>
    <row r="8" spans="1:54" ht="16.5" thickBot="1">
      <c r="A8" s="4" t="s">
        <v>1455</v>
      </c>
      <c r="B8" s="4" t="s">
        <v>1456</v>
      </c>
      <c r="C8" s="4" t="s">
        <v>1457</v>
      </c>
      <c r="D8" s="4" t="s">
        <v>1990</v>
      </c>
      <c r="E8" s="4" t="s">
        <v>1458</v>
      </c>
      <c r="F8" s="4" t="s">
        <v>1459</v>
      </c>
      <c r="G8" s="4" t="s">
        <v>4978</v>
      </c>
      <c r="H8" s="4" t="s">
        <v>1795</v>
      </c>
      <c r="I8" s="186" t="s">
        <v>1753</v>
      </c>
      <c r="J8" s="4" t="s">
        <v>1754</v>
      </c>
      <c r="K8" s="4" t="s">
        <v>1755</v>
      </c>
      <c r="L8" s="4" t="s">
        <v>1792</v>
      </c>
      <c r="M8" s="182" t="s">
        <v>1461</v>
      </c>
      <c r="N8" s="182" t="s">
        <v>3932</v>
      </c>
      <c r="O8" s="4" t="s">
        <v>1759</v>
      </c>
      <c r="P8" s="282" t="s">
        <v>4263</v>
      </c>
      <c r="Q8" s="282" t="s">
        <v>1789</v>
      </c>
      <c r="R8" s="4" t="s">
        <v>1793</v>
      </c>
      <c r="S8" s="262" t="s">
        <v>1762</v>
      </c>
      <c r="T8" s="203" t="s">
        <v>3218</v>
      </c>
      <c r="U8" s="138" t="s">
        <v>1770</v>
      </c>
      <c r="V8" s="138" t="s">
        <v>1763</v>
      </c>
      <c r="W8" s="138" t="s">
        <v>1764</v>
      </c>
      <c r="X8" s="130" t="s">
        <v>1765</v>
      </c>
      <c r="Y8" s="130" t="s">
        <v>1766</v>
      </c>
      <c r="Z8" s="135" t="s">
        <v>1767</v>
      </c>
      <c r="AA8" s="60" t="s">
        <v>1773</v>
      </c>
      <c r="AB8" s="60" t="s">
        <v>1774</v>
      </c>
      <c r="AC8" s="60" t="s">
        <v>1775</v>
      </c>
      <c r="AD8" s="60" t="s">
        <v>1776</v>
      </c>
      <c r="AE8" s="60" t="s">
        <v>1764</v>
      </c>
      <c r="AF8" s="60" t="s">
        <v>1765</v>
      </c>
      <c r="AG8" s="60" t="s">
        <v>1766</v>
      </c>
      <c r="AH8" s="61" t="s">
        <v>1767</v>
      </c>
      <c r="AI8" s="54" t="s">
        <v>1778</v>
      </c>
      <c r="AJ8" s="54" t="s">
        <v>1776</v>
      </c>
      <c r="AK8" s="54" t="s">
        <v>1764</v>
      </c>
      <c r="AL8" s="54" t="s">
        <v>1765</v>
      </c>
      <c r="AM8" s="54" t="s">
        <v>1766</v>
      </c>
      <c r="AN8" s="54" t="s">
        <v>1767</v>
      </c>
      <c r="AO8" s="55" t="s">
        <v>1779</v>
      </c>
      <c r="AP8" s="77" t="s">
        <v>1780</v>
      </c>
      <c r="AQ8" s="78" t="s">
        <v>1781</v>
      </c>
      <c r="AR8" s="78" t="s">
        <v>1782</v>
      </c>
      <c r="AS8" s="78" t="s">
        <v>1783</v>
      </c>
      <c r="AT8" s="78" t="s">
        <v>1784</v>
      </c>
      <c r="AU8" s="78" t="s">
        <v>1785</v>
      </c>
      <c r="AV8" s="78" t="s">
        <v>1786</v>
      </c>
      <c r="AW8" s="79" t="s">
        <v>1787</v>
      </c>
      <c r="AX8" s="410" t="s">
        <v>1460</v>
      </c>
      <c r="AY8" s="82"/>
      <c r="AZ8" s="288" t="s">
        <v>3225</v>
      </c>
      <c r="BA8" s="288" t="s">
        <v>4269</v>
      </c>
      <c r="BB8" s="288" t="s">
        <v>4270</v>
      </c>
    </row>
    <row r="9" spans="1:54" ht="15.75">
      <c r="A9" s="23" t="s">
        <v>456</v>
      </c>
      <c r="B9" s="24" t="s">
        <v>526</v>
      </c>
      <c r="C9" s="24" t="s">
        <v>2069</v>
      </c>
      <c r="D9" s="3" t="s">
        <v>3523</v>
      </c>
      <c r="E9" s="24" t="s">
        <v>527</v>
      </c>
      <c r="F9" s="24" t="s">
        <v>2086</v>
      </c>
      <c r="G9" s="24"/>
      <c r="H9" s="24" t="s">
        <v>279</v>
      </c>
      <c r="I9" s="33">
        <v>42010000</v>
      </c>
      <c r="J9" s="1" t="s">
        <v>1804</v>
      </c>
      <c r="K9" s="1" t="s">
        <v>1804</v>
      </c>
      <c r="M9" s="23" t="s">
        <v>4207</v>
      </c>
      <c r="N9" s="23"/>
      <c r="O9" s="22" t="s">
        <v>1791</v>
      </c>
      <c r="P9" s="22">
        <v>169</v>
      </c>
      <c r="Q9" s="37">
        <f t="shared" ref="Q9" si="0">R9*0.8</f>
        <v>311.20000000000005</v>
      </c>
      <c r="R9" s="166">
        <v>389</v>
      </c>
      <c r="S9" s="33" t="s">
        <v>529</v>
      </c>
      <c r="T9" s="33"/>
      <c r="U9" s="99">
        <v>0.2</v>
      </c>
      <c r="V9" s="142">
        <v>5.0000000000000001E-3</v>
      </c>
      <c r="W9" s="99">
        <f t="shared" ref="W9" si="1">U9+V9</f>
        <v>0.20500000000000002</v>
      </c>
      <c r="X9" s="8">
        <v>40</v>
      </c>
      <c r="Y9" s="8">
        <v>420</v>
      </c>
      <c r="Z9" s="8">
        <v>160</v>
      </c>
      <c r="AX9" s="411" t="s">
        <v>528</v>
      </c>
      <c r="AY9" s="32"/>
      <c r="AZ9" s="344" t="s">
        <v>4280</v>
      </c>
      <c r="BA9" s="278" t="s">
        <v>4267</v>
      </c>
      <c r="BB9" s="280" t="s">
        <v>4268</v>
      </c>
    </row>
    <row r="10" spans="1:54" ht="15.75">
      <c r="A10" s="23" t="s">
        <v>456</v>
      </c>
      <c r="B10" s="24" t="s">
        <v>526</v>
      </c>
      <c r="C10" s="24" t="s">
        <v>2069</v>
      </c>
      <c r="D10" s="3" t="s">
        <v>3523</v>
      </c>
      <c r="E10" s="24" t="s">
        <v>530</v>
      </c>
      <c r="F10" s="24" t="s">
        <v>2086</v>
      </c>
      <c r="G10" s="24" t="s">
        <v>5711</v>
      </c>
      <c r="H10" s="24" t="s">
        <v>279</v>
      </c>
      <c r="I10" s="33">
        <v>42010000</v>
      </c>
      <c r="J10" s="1" t="s">
        <v>1804</v>
      </c>
      <c r="K10" s="1" t="s">
        <v>1804</v>
      </c>
      <c r="M10" s="23" t="s">
        <v>4208</v>
      </c>
      <c r="N10" s="23"/>
      <c r="O10" s="22" t="s">
        <v>1791</v>
      </c>
      <c r="P10" s="22">
        <v>169</v>
      </c>
      <c r="Q10" s="37">
        <f t="shared" ref="Q10:Q83" si="2">R10*0.8</f>
        <v>311.20000000000005</v>
      </c>
      <c r="R10" s="166">
        <v>389</v>
      </c>
      <c r="S10" s="33" t="s">
        <v>531</v>
      </c>
      <c r="T10" s="33"/>
      <c r="U10" s="99">
        <v>0.2</v>
      </c>
      <c r="V10" s="142">
        <v>5.0000000000000001E-3</v>
      </c>
      <c r="W10" s="99">
        <f t="shared" ref="W10:W41" si="3">U10+V10</f>
        <v>0.20500000000000002</v>
      </c>
      <c r="X10" s="8">
        <v>40</v>
      </c>
      <c r="Y10" s="8">
        <v>420</v>
      </c>
      <c r="Z10" s="8">
        <v>160</v>
      </c>
      <c r="AX10" s="411" t="s">
        <v>528</v>
      </c>
      <c r="AY10" s="32"/>
      <c r="AZ10" s="344" t="s">
        <v>4280</v>
      </c>
      <c r="BA10" s="278" t="s">
        <v>4267</v>
      </c>
      <c r="BB10" s="280" t="s">
        <v>4268</v>
      </c>
    </row>
    <row r="11" spans="1:54" ht="15.75">
      <c r="A11" s="23" t="s">
        <v>456</v>
      </c>
      <c r="B11" s="24" t="s">
        <v>526</v>
      </c>
      <c r="C11" s="24" t="s">
        <v>2069</v>
      </c>
      <c r="D11" s="3" t="s">
        <v>3523</v>
      </c>
      <c r="E11" s="24" t="s">
        <v>532</v>
      </c>
      <c r="F11" s="24" t="s">
        <v>2086</v>
      </c>
      <c r="G11" s="24" t="s">
        <v>5711</v>
      </c>
      <c r="H11" s="24" t="s">
        <v>279</v>
      </c>
      <c r="I11" s="33">
        <v>42010000</v>
      </c>
      <c r="J11" s="1" t="s">
        <v>1804</v>
      </c>
      <c r="K11" s="1" t="s">
        <v>1804</v>
      </c>
      <c r="M11" s="23" t="s">
        <v>4203</v>
      </c>
      <c r="N11" s="23"/>
      <c r="O11" s="22" t="s">
        <v>1791</v>
      </c>
      <c r="P11" s="22">
        <v>169</v>
      </c>
      <c r="Q11" s="37">
        <f t="shared" si="2"/>
        <v>311.20000000000005</v>
      </c>
      <c r="R11" s="166">
        <v>389</v>
      </c>
      <c r="S11" s="33" t="s">
        <v>533</v>
      </c>
      <c r="T11" s="33"/>
      <c r="U11" s="99">
        <v>0.2</v>
      </c>
      <c r="V11" s="142">
        <v>5.0000000000000001E-3</v>
      </c>
      <c r="W11" s="99">
        <f t="shared" si="3"/>
        <v>0.20500000000000002</v>
      </c>
      <c r="X11" s="8">
        <v>40</v>
      </c>
      <c r="Y11" s="8">
        <v>420</v>
      </c>
      <c r="Z11" s="8">
        <v>160</v>
      </c>
      <c r="AX11" s="411" t="s">
        <v>528</v>
      </c>
      <c r="AY11" s="32"/>
      <c r="AZ11" s="344" t="s">
        <v>4280</v>
      </c>
      <c r="BA11" s="278" t="s">
        <v>4267</v>
      </c>
      <c r="BB11" s="280" t="s">
        <v>4268</v>
      </c>
    </row>
    <row r="12" spans="1:54" ht="15.75">
      <c r="A12" s="23" t="s">
        <v>456</v>
      </c>
      <c r="B12" s="24" t="s">
        <v>526</v>
      </c>
      <c r="C12" s="24" t="s">
        <v>2069</v>
      </c>
      <c r="D12" s="3" t="s">
        <v>3523</v>
      </c>
      <c r="E12" s="24" t="s">
        <v>534</v>
      </c>
      <c r="F12" s="23" t="s">
        <v>2086</v>
      </c>
      <c r="G12" s="24" t="s">
        <v>5711</v>
      </c>
      <c r="H12" s="24" t="s">
        <v>279</v>
      </c>
      <c r="I12" s="33">
        <v>42010000</v>
      </c>
      <c r="J12" s="1" t="s">
        <v>1804</v>
      </c>
      <c r="K12" s="1" t="s">
        <v>1804</v>
      </c>
      <c r="M12" s="23" t="s">
        <v>4210</v>
      </c>
      <c r="N12" s="23"/>
      <c r="O12" s="22" t="s">
        <v>1791</v>
      </c>
      <c r="P12" s="22">
        <v>169</v>
      </c>
      <c r="Q12" s="37">
        <f t="shared" si="2"/>
        <v>311.20000000000005</v>
      </c>
      <c r="R12" s="166">
        <v>389</v>
      </c>
      <c r="S12" s="33" t="s">
        <v>535</v>
      </c>
      <c r="T12" s="33"/>
      <c r="U12" s="99">
        <v>0.2</v>
      </c>
      <c r="V12" s="142">
        <v>5.0000000000000001E-3</v>
      </c>
      <c r="W12" s="99">
        <f t="shared" si="3"/>
        <v>0.20500000000000002</v>
      </c>
      <c r="X12" s="8">
        <v>40</v>
      </c>
      <c r="Y12" s="8">
        <v>420</v>
      </c>
      <c r="Z12" s="8">
        <v>160</v>
      </c>
      <c r="AX12" s="411" t="s">
        <v>528</v>
      </c>
      <c r="AY12" s="32"/>
      <c r="AZ12" s="344" t="s">
        <v>4280</v>
      </c>
      <c r="BA12" s="278" t="s">
        <v>4267</v>
      </c>
      <c r="BB12" s="280" t="s">
        <v>4268</v>
      </c>
    </row>
    <row r="13" spans="1:54" ht="15.75">
      <c r="A13" s="23" t="s">
        <v>456</v>
      </c>
      <c r="B13" s="24" t="s">
        <v>526</v>
      </c>
      <c r="C13" s="24" t="s">
        <v>2069</v>
      </c>
      <c r="D13" s="3" t="s">
        <v>3523</v>
      </c>
      <c r="E13" s="24" t="s">
        <v>536</v>
      </c>
      <c r="F13" s="24" t="s">
        <v>2086</v>
      </c>
      <c r="G13" s="24" t="s">
        <v>5711</v>
      </c>
      <c r="H13" s="24" t="s">
        <v>279</v>
      </c>
      <c r="I13" s="33">
        <v>42010000</v>
      </c>
      <c r="J13" s="1" t="s">
        <v>1804</v>
      </c>
      <c r="K13" s="1" t="s">
        <v>1804</v>
      </c>
      <c r="M13" s="23" t="s">
        <v>4209</v>
      </c>
      <c r="N13" s="23"/>
      <c r="O13" s="22" t="s">
        <v>1791</v>
      </c>
      <c r="P13" s="22">
        <v>169</v>
      </c>
      <c r="Q13" s="37">
        <f t="shared" si="2"/>
        <v>311.20000000000005</v>
      </c>
      <c r="R13" s="166">
        <v>389</v>
      </c>
      <c r="S13" s="33" t="s">
        <v>537</v>
      </c>
      <c r="T13" s="33"/>
      <c r="U13" s="99">
        <v>0.2</v>
      </c>
      <c r="V13" s="142">
        <v>5.0000000000000001E-3</v>
      </c>
      <c r="W13" s="99">
        <f t="shared" si="3"/>
        <v>0.20500000000000002</v>
      </c>
      <c r="X13" s="8">
        <v>40</v>
      </c>
      <c r="Y13" s="8">
        <v>420</v>
      </c>
      <c r="Z13" s="8">
        <v>160</v>
      </c>
      <c r="AX13" s="411" t="s">
        <v>528</v>
      </c>
      <c r="AY13" s="32"/>
      <c r="AZ13" s="344" t="s">
        <v>4280</v>
      </c>
      <c r="BA13" s="278" t="s">
        <v>4267</v>
      </c>
      <c r="BB13" s="280" t="s">
        <v>4268</v>
      </c>
    </row>
    <row r="14" spans="1:54" ht="15.75">
      <c r="A14" s="23" t="s">
        <v>456</v>
      </c>
      <c r="B14" s="24" t="s">
        <v>526</v>
      </c>
      <c r="C14" s="24" t="s">
        <v>2069</v>
      </c>
      <c r="D14" s="3" t="s">
        <v>3523</v>
      </c>
      <c r="E14" s="24" t="s">
        <v>538</v>
      </c>
      <c r="F14" s="24" t="s">
        <v>2086</v>
      </c>
      <c r="G14" s="24" t="s">
        <v>5711</v>
      </c>
      <c r="H14" s="24" t="s">
        <v>294</v>
      </c>
      <c r="I14" s="33">
        <v>42010000</v>
      </c>
      <c r="J14" s="1" t="s">
        <v>1804</v>
      </c>
      <c r="K14" s="1" t="s">
        <v>1804</v>
      </c>
      <c r="M14" s="23" t="s">
        <v>4207</v>
      </c>
      <c r="N14" s="23"/>
      <c r="O14" s="22" t="s">
        <v>1791</v>
      </c>
      <c r="P14" s="22">
        <v>169</v>
      </c>
      <c r="Q14" s="37">
        <f t="shared" si="2"/>
        <v>311.20000000000005</v>
      </c>
      <c r="R14" s="166">
        <v>389</v>
      </c>
      <c r="S14" s="33" t="s">
        <v>539</v>
      </c>
      <c r="T14" s="33"/>
      <c r="U14" s="99">
        <v>0.2</v>
      </c>
      <c r="V14" s="142">
        <v>5.0000000000000001E-3</v>
      </c>
      <c r="W14" s="99">
        <f t="shared" si="3"/>
        <v>0.20500000000000002</v>
      </c>
      <c r="X14" s="8">
        <v>40</v>
      </c>
      <c r="Y14" s="8">
        <v>420</v>
      </c>
      <c r="Z14" s="8">
        <v>160</v>
      </c>
      <c r="AX14" s="411" t="s">
        <v>528</v>
      </c>
      <c r="AY14" s="32"/>
      <c r="AZ14" s="344" t="s">
        <v>4280</v>
      </c>
      <c r="BA14" s="278" t="s">
        <v>4267</v>
      </c>
      <c r="BB14" s="280" t="s">
        <v>4268</v>
      </c>
    </row>
    <row r="15" spans="1:54" ht="15.75">
      <c r="A15" s="23" t="s">
        <v>456</v>
      </c>
      <c r="B15" s="24" t="s">
        <v>526</v>
      </c>
      <c r="C15" s="24" t="s">
        <v>2069</v>
      </c>
      <c r="D15" s="3" t="s">
        <v>3523</v>
      </c>
      <c r="E15" s="24" t="s">
        <v>540</v>
      </c>
      <c r="F15" s="24" t="s">
        <v>2086</v>
      </c>
      <c r="G15" s="24" t="s">
        <v>5711</v>
      </c>
      <c r="H15" s="24" t="s">
        <v>294</v>
      </c>
      <c r="I15" s="33">
        <v>42010000</v>
      </c>
      <c r="J15" s="1" t="s">
        <v>1804</v>
      </c>
      <c r="K15" s="1" t="s">
        <v>1804</v>
      </c>
      <c r="M15" s="23" t="s">
        <v>4208</v>
      </c>
      <c r="N15" s="23"/>
      <c r="O15" s="22" t="s">
        <v>1791</v>
      </c>
      <c r="P15" s="22">
        <v>169</v>
      </c>
      <c r="Q15" s="37">
        <f t="shared" si="2"/>
        <v>311.20000000000005</v>
      </c>
      <c r="R15" s="166">
        <v>389</v>
      </c>
      <c r="S15" s="33" t="s">
        <v>541</v>
      </c>
      <c r="T15" s="33"/>
      <c r="U15" s="99">
        <v>0.2</v>
      </c>
      <c r="V15" s="142">
        <v>5.0000000000000001E-3</v>
      </c>
      <c r="W15" s="99">
        <f t="shared" si="3"/>
        <v>0.20500000000000002</v>
      </c>
      <c r="X15" s="8">
        <v>40</v>
      </c>
      <c r="Y15" s="8">
        <v>420</v>
      </c>
      <c r="Z15" s="8">
        <v>160</v>
      </c>
      <c r="AX15" s="411" t="s">
        <v>528</v>
      </c>
      <c r="AY15" s="32"/>
      <c r="AZ15" s="344" t="s">
        <v>4280</v>
      </c>
      <c r="BA15" s="278" t="s">
        <v>4267</v>
      </c>
      <c r="BB15" s="280" t="s">
        <v>4268</v>
      </c>
    </row>
    <row r="16" spans="1:54" ht="15.75">
      <c r="A16" s="23" t="s">
        <v>456</v>
      </c>
      <c r="B16" s="24" t="s">
        <v>526</v>
      </c>
      <c r="C16" s="24" t="s">
        <v>2069</v>
      </c>
      <c r="D16" s="3" t="s">
        <v>3523</v>
      </c>
      <c r="E16" s="24" t="s">
        <v>542</v>
      </c>
      <c r="F16" s="24" t="s">
        <v>2086</v>
      </c>
      <c r="G16" s="24" t="s">
        <v>5711</v>
      </c>
      <c r="H16" s="24" t="s">
        <v>294</v>
      </c>
      <c r="I16" s="33">
        <v>42010000</v>
      </c>
      <c r="J16" s="1" t="s">
        <v>1804</v>
      </c>
      <c r="K16" s="1" t="s">
        <v>1804</v>
      </c>
      <c r="M16" s="23" t="s">
        <v>4203</v>
      </c>
      <c r="N16" s="23"/>
      <c r="O16" s="22" t="s">
        <v>1791</v>
      </c>
      <c r="P16" s="22">
        <v>169</v>
      </c>
      <c r="Q16" s="37">
        <f t="shared" si="2"/>
        <v>311.20000000000005</v>
      </c>
      <c r="R16" s="166">
        <v>389</v>
      </c>
      <c r="S16" s="33" t="s">
        <v>543</v>
      </c>
      <c r="T16" s="33"/>
      <c r="U16" s="99">
        <v>0.2</v>
      </c>
      <c r="V16" s="142">
        <v>5.0000000000000001E-3</v>
      </c>
      <c r="W16" s="99">
        <f t="shared" si="3"/>
        <v>0.20500000000000002</v>
      </c>
      <c r="X16" s="8">
        <v>40</v>
      </c>
      <c r="Y16" s="8">
        <v>420</v>
      </c>
      <c r="Z16" s="8">
        <v>160</v>
      </c>
      <c r="AX16" s="411" t="s">
        <v>528</v>
      </c>
      <c r="AY16" s="32"/>
      <c r="AZ16" s="344" t="s">
        <v>4280</v>
      </c>
      <c r="BA16" s="278" t="s">
        <v>4267</v>
      </c>
      <c r="BB16" s="280" t="s">
        <v>4268</v>
      </c>
    </row>
    <row r="17" spans="1:54" ht="15.75">
      <c r="A17" s="23" t="s">
        <v>456</v>
      </c>
      <c r="B17" s="24" t="s">
        <v>526</v>
      </c>
      <c r="C17" s="24" t="s">
        <v>2069</v>
      </c>
      <c r="D17" s="3" t="s">
        <v>3523</v>
      </c>
      <c r="E17" s="24" t="s">
        <v>544</v>
      </c>
      <c r="F17" s="24" t="s">
        <v>2086</v>
      </c>
      <c r="G17" s="24" t="s">
        <v>5711</v>
      </c>
      <c r="H17" s="24" t="s">
        <v>294</v>
      </c>
      <c r="I17" s="33">
        <v>42010000</v>
      </c>
      <c r="J17" s="1" t="s">
        <v>1804</v>
      </c>
      <c r="K17" s="1" t="s">
        <v>1804</v>
      </c>
      <c r="M17" s="23" t="s">
        <v>4210</v>
      </c>
      <c r="N17" s="23"/>
      <c r="O17" s="22" t="s">
        <v>1791</v>
      </c>
      <c r="P17" s="22">
        <v>169</v>
      </c>
      <c r="Q17" s="37">
        <f t="shared" si="2"/>
        <v>311.20000000000005</v>
      </c>
      <c r="R17" s="166">
        <v>389</v>
      </c>
      <c r="S17" s="33" t="s">
        <v>545</v>
      </c>
      <c r="T17" s="33"/>
      <c r="U17" s="99">
        <v>0.2</v>
      </c>
      <c r="V17" s="142">
        <v>5.0000000000000001E-3</v>
      </c>
      <c r="W17" s="99">
        <f t="shared" si="3"/>
        <v>0.20500000000000002</v>
      </c>
      <c r="X17" s="8">
        <v>40</v>
      </c>
      <c r="Y17" s="8">
        <v>420</v>
      </c>
      <c r="Z17" s="8">
        <v>160</v>
      </c>
      <c r="AX17" s="411" t="s">
        <v>528</v>
      </c>
      <c r="AY17" s="32"/>
      <c r="AZ17" s="344" t="s">
        <v>4280</v>
      </c>
      <c r="BA17" s="278" t="s">
        <v>4267</v>
      </c>
      <c r="BB17" s="280" t="s">
        <v>4268</v>
      </c>
    </row>
    <row r="18" spans="1:54" ht="15.75" customHeight="1">
      <c r="A18" s="23" t="s">
        <v>456</v>
      </c>
      <c r="B18" s="24" t="s">
        <v>526</v>
      </c>
      <c r="C18" s="24" t="s">
        <v>2069</v>
      </c>
      <c r="D18" s="3" t="s">
        <v>3523</v>
      </c>
      <c r="E18" s="24" t="s">
        <v>546</v>
      </c>
      <c r="F18" s="24" t="s">
        <v>2086</v>
      </c>
      <c r="G18" s="24" t="s">
        <v>5711</v>
      </c>
      <c r="H18" s="24" t="s">
        <v>294</v>
      </c>
      <c r="I18" s="33">
        <v>42010000</v>
      </c>
      <c r="J18" s="1" t="s">
        <v>1804</v>
      </c>
      <c r="K18" s="1" t="s">
        <v>1804</v>
      </c>
      <c r="M18" s="23" t="s">
        <v>4209</v>
      </c>
      <c r="N18" s="23"/>
      <c r="O18" s="22" t="s">
        <v>1791</v>
      </c>
      <c r="P18" s="22">
        <v>169</v>
      </c>
      <c r="Q18" s="37">
        <f t="shared" si="2"/>
        <v>311.20000000000005</v>
      </c>
      <c r="R18" s="166">
        <v>389</v>
      </c>
      <c r="S18" s="33" t="s">
        <v>547</v>
      </c>
      <c r="T18" s="33"/>
      <c r="U18" s="99">
        <v>0.2</v>
      </c>
      <c r="V18" s="142">
        <v>5.0000000000000001E-3</v>
      </c>
      <c r="W18" s="99">
        <f t="shared" si="3"/>
        <v>0.20500000000000002</v>
      </c>
      <c r="X18" s="8">
        <v>40</v>
      </c>
      <c r="Y18" s="8">
        <v>420</v>
      </c>
      <c r="Z18" s="8">
        <v>160</v>
      </c>
      <c r="AX18" s="411" t="s">
        <v>528</v>
      </c>
      <c r="AY18" s="32"/>
      <c r="AZ18" s="344" t="s">
        <v>4280</v>
      </c>
      <c r="BA18" s="278" t="s">
        <v>4267</v>
      </c>
      <c r="BB18" s="280" t="s">
        <v>4268</v>
      </c>
    </row>
    <row r="19" spans="1:54" ht="15.75" customHeight="1">
      <c r="A19" s="23" t="s">
        <v>456</v>
      </c>
      <c r="B19" s="24" t="s">
        <v>526</v>
      </c>
      <c r="C19" s="24" t="s">
        <v>2069</v>
      </c>
      <c r="D19" s="3" t="s">
        <v>3523</v>
      </c>
      <c r="E19" s="24" t="s">
        <v>2471</v>
      </c>
      <c r="F19" s="24" t="s">
        <v>2086</v>
      </c>
      <c r="G19" s="24" t="s">
        <v>5711</v>
      </c>
      <c r="H19" s="24" t="s">
        <v>298</v>
      </c>
      <c r="I19" s="33">
        <v>42010000</v>
      </c>
      <c r="J19" s="1" t="s">
        <v>1804</v>
      </c>
      <c r="K19" s="1" t="s">
        <v>1804</v>
      </c>
      <c r="M19" s="23" t="s">
        <v>4207</v>
      </c>
      <c r="N19" s="23"/>
      <c r="O19" s="22" t="s">
        <v>1791</v>
      </c>
      <c r="P19" s="22">
        <v>169</v>
      </c>
      <c r="Q19" s="37">
        <f t="shared" si="2"/>
        <v>311.20000000000005</v>
      </c>
      <c r="R19" s="166">
        <v>389</v>
      </c>
      <c r="S19" s="33">
        <v>5051771789439</v>
      </c>
      <c r="T19" s="33"/>
      <c r="U19" s="99">
        <v>0.2</v>
      </c>
      <c r="V19" s="142">
        <v>5.0000000000000001E-3</v>
      </c>
      <c r="W19" s="99">
        <f t="shared" si="3"/>
        <v>0.20500000000000002</v>
      </c>
      <c r="X19" s="8">
        <v>40</v>
      </c>
      <c r="Y19" s="8">
        <v>420</v>
      </c>
      <c r="Z19" s="8">
        <v>160</v>
      </c>
      <c r="AX19" s="411" t="s">
        <v>528</v>
      </c>
      <c r="AY19" s="32"/>
      <c r="AZ19" s="344" t="s">
        <v>4280</v>
      </c>
      <c r="BA19" s="278" t="s">
        <v>4267</v>
      </c>
      <c r="BB19" s="280" t="s">
        <v>4268</v>
      </c>
    </row>
    <row r="20" spans="1:54" ht="15.75" customHeight="1">
      <c r="A20" s="23" t="s">
        <v>456</v>
      </c>
      <c r="B20" s="24" t="s">
        <v>526</v>
      </c>
      <c r="C20" s="24" t="s">
        <v>2069</v>
      </c>
      <c r="D20" s="3" t="s">
        <v>3523</v>
      </c>
      <c r="E20" s="24" t="s">
        <v>2472</v>
      </c>
      <c r="F20" s="24" t="s">
        <v>2086</v>
      </c>
      <c r="G20" s="24" t="s">
        <v>5711</v>
      </c>
      <c r="H20" s="24" t="s">
        <v>298</v>
      </c>
      <c r="I20" s="33">
        <v>42010000</v>
      </c>
      <c r="J20" s="1" t="s">
        <v>1804</v>
      </c>
      <c r="K20" s="1" t="s">
        <v>1804</v>
      </c>
      <c r="M20" s="23" t="s">
        <v>4208</v>
      </c>
      <c r="N20" s="23"/>
      <c r="O20" s="22" t="s">
        <v>1791</v>
      </c>
      <c r="P20" s="22">
        <v>169</v>
      </c>
      <c r="Q20" s="37">
        <f t="shared" si="2"/>
        <v>311.20000000000005</v>
      </c>
      <c r="R20" s="166">
        <v>389</v>
      </c>
      <c r="S20" s="33">
        <v>5051771789453</v>
      </c>
      <c r="T20" s="33"/>
      <c r="U20" s="99">
        <v>0.2</v>
      </c>
      <c r="V20" s="142">
        <v>5.0000000000000001E-3</v>
      </c>
      <c r="W20" s="99">
        <f t="shared" si="3"/>
        <v>0.20500000000000002</v>
      </c>
      <c r="X20" s="8">
        <v>40</v>
      </c>
      <c r="Y20" s="8">
        <v>420</v>
      </c>
      <c r="Z20" s="8">
        <v>160</v>
      </c>
      <c r="AX20" s="411" t="s">
        <v>528</v>
      </c>
      <c r="AY20" s="32"/>
      <c r="AZ20" s="344" t="s">
        <v>4280</v>
      </c>
      <c r="BA20" s="278" t="s">
        <v>4267</v>
      </c>
      <c r="BB20" s="280" t="s">
        <v>4268</v>
      </c>
    </row>
    <row r="21" spans="1:54" ht="15.75" customHeight="1">
      <c r="A21" s="23" t="s">
        <v>456</v>
      </c>
      <c r="B21" s="24" t="s">
        <v>526</v>
      </c>
      <c r="C21" s="24" t="s">
        <v>2069</v>
      </c>
      <c r="D21" s="3" t="s">
        <v>3523</v>
      </c>
      <c r="E21" s="24" t="s">
        <v>2473</v>
      </c>
      <c r="F21" s="24" t="s">
        <v>2086</v>
      </c>
      <c r="G21" s="24" t="s">
        <v>5711</v>
      </c>
      <c r="H21" s="24" t="s">
        <v>298</v>
      </c>
      <c r="I21" s="33">
        <v>42010000</v>
      </c>
      <c r="J21" s="1" t="s">
        <v>1804</v>
      </c>
      <c r="K21" s="1" t="s">
        <v>1804</v>
      </c>
      <c r="M21" s="23" t="s">
        <v>4203</v>
      </c>
      <c r="N21" s="23"/>
      <c r="O21" s="22" t="s">
        <v>1791</v>
      </c>
      <c r="P21" s="22">
        <v>169</v>
      </c>
      <c r="Q21" s="37">
        <f t="shared" si="2"/>
        <v>311.20000000000005</v>
      </c>
      <c r="R21" s="166">
        <v>389</v>
      </c>
      <c r="S21" s="33">
        <v>5051771789460</v>
      </c>
      <c r="T21" s="33"/>
      <c r="U21" s="99">
        <v>0.2</v>
      </c>
      <c r="V21" s="142">
        <v>5.0000000000000001E-3</v>
      </c>
      <c r="W21" s="99">
        <f t="shared" si="3"/>
        <v>0.20500000000000002</v>
      </c>
      <c r="X21" s="8">
        <v>40</v>
      </c>
      <c r="Y21" s="8">
        <v>420</v>
      </c>
      <c r="Z21" s="8">
        <v>160</v>
      </c>
      <c r="AX21" s="411" t="s">
        <v>528</v>
      </c>
      <c r="AY21" s="32"/>
      <c r="AZ21" s="344" t="s">
        <v>4280</v>
      </c>
      <c r="BA21" s="278" t="s">
        <v>4267</v>
      </c>
      <c r="BB21" s="280" t="s">
        <v>4268</v>
      </c>
    </row>
    <row r="22" spans="1:54" ht="15.75" customHeight="1">
      <c r="A22" s="23" t="s">
        <v>456</v>
      </c>
      <c r="B22" s="24" t="s">
        <v>526</v>
      </c>
      <c r="C22" s="24" t="s">
        <v>2069</v>
      </c>
      <c r="D22" s="3" t="s">
        <v>3523</v>
      </c>
      <c r="E22" s="24" t="s">
        <v>2474</v>
      </c>
      <c r="F22" s="24" t="s">
        <v>2086</v>
      </c>
      <c r="G22" s="24" t="s">
        <v>5711</v>
      </c>
      <c r="H22" s="24" t="s">
        <v>298</v>
      </c>
      <c r="I22" s="33">
        <v>42010000</v>
      </c>
      <c r="J22" s="1" t="s">
        <v>1804</v>
      </c>
      <c r="K22" s="1" t="s">
        <v>1804</v>
      </c>
      <c r="M22" s="23" t="s">
        <v>4210</v>
      </c>
      <c r="N22" s="23"/>
      <c r="O22" s="22" t="s">
        <v>1791</v>
      </c>
      <c r="P22" s="22">
        <v>169</v>
      </c>
      <c r="Q22" s="37">
        <f t="shared" si="2"/>
        <v>311.20000000000005</v>
      </c>
      <c r="R22" s="166">
        <v>389</v>
      </c>
      <c r="S22" s="33">
        <v>5051771789484</v>
      </c>
      <c r="T22" s="33"/>
      <c r="U22" s="99">
        <v>0.2</v>
      </c>
      <c r="V22" s="142">
        <v>5.0000000000000001E-3</v>
      </c>
      <c r="W22" s="99">
        <f t="shared" si="3"/>
        <v>0.20500000000000002</v>
      </c>
      <c r="X22" s="8">
        <v>40</v>
      </c>
      <c r="Y22" s="8">
        <v>420</v>
      </c>
      <c r="Z22" s="8">
        <v>160</v>
      </c>
      <c r="AX22" s="411" t="s">
        <v>528</v>
      </c>
      <c r="AY22" s="32"/>
      <c r="AZ22" s="344" t="s">
        <v>4280</v>
      </c>
      <c r="BA22" s="278" t="s">
        <v>4267</v>
      </c>
      <c r="BB22" s="280" t="s">
        <v>4268</v>
      </c>
    </row>
    <row r="23" spans="1:54" ht="15.75" customHeight="1">
      <c r="A23" s="23" t="s">
        <v>456</v>
      </c>
      <c r="B23" s="24" t="s">
        <v>526</v>
      </c>
      <c r="C23" s="24" t="s">
        <v>2069</v>
      </c>
      <c r="D23" s="3" t="s">
        <v>3523</v>
      </c>
      <c r="E23" s="24" t="s">
        <v>2475</v>
      </c>
      <c r="F23" s="24" t="s">
        <v>2086</v>
      </c>
      <c r="G23" s="24" t="s">
        <v>5711</v>
      </c>
      <c r="H23" s="24" t="s">
        <v>298</v>
      </c>
      <c r="I23" s="33">
        <v>42010000</v>
      </c>
      <c r="J23" s="1" t="s">
        <v>1804</v>
      </c>
      <c r="K23" s="1" t="s">
        <v>1804</v>
      </c>
      <c r="M23" s="23" t="s">
        <v>4209</v>
      </c>
      <c r="N23" s="23"/>
      <c r="O23" s="22" t="s">
        <v>1791</v>
      </c>
      <c r="P23" s="22">
        <v>169</v>
      </c>
      <c r="Q23" s="37">
        <f t="shared" si="2"/>
        <v>311.20000000000005</v>
      </c>
      <c r="R23" s="166">
        <v>389</v>
      </c>
      <c r="S23" s="33">
        <v>5051771789491</v>
      </c>
      <c r="T23" s="33"/>
      <c r="U23" s="99">
        <v>0.2</v>
      </c>
      <c r="V23" s="142">
        <v>5.0000000000000001E-3</v>
      </c>
      <c r="W23" s="99">
        <f t="shared" si="3"/>
        <v>0.20500000000000002</v>
      </c>
      <c r="X23" s="8">
        <v>40</v>
      </c>
      <c r="Y23" s="8">
        <v>420</v>
      </c>
      <c r="Z23" s="8">
        <v>160</v>
      </c>
      <c r="AX23" s="411" t="s">
        <v>528</v>
      </c>
      <c r="AY23" s="32"/>
      <c r="AZ23" s="344" t="s">
        <v>4280</v>
      </c>
      <c r="BA23" s="278" t="s">
        <v>4267</v>
      </c>
      <c r="BB23" s="280" t="s">
        <v>4268</v>
      </c>
    </row>
    <row r="24" spans="1:54" ht="15.75">
      <c r="A24" s="23" t="s">
        <v>456</v>
      </c>
      <c r="B24" s="24" t="s">
        <v>526</v>
      </c>
      <c r="C24" s="24" t="s">
        <v>2069</v>
      </c>
      <c r="D24" s="3" t="s">
        <v>4358</v>
      </c>
      <c r="E24" s="241" t="s">
        <v>4328</v>
      </c>
      <c r="F24" s="24" t="s">
        <v>4359</v>
      </c>
      <c r="G24" s="348" t="s">
        <v>5687</v>
      </c>
      <c r="H24" t="s">
        <v>279</v>
      </c>
      <c r="I24" s="33">
        <v>42010000</v>
      </c>
      <c r="J24" s="1" t="s">
        <v>1804</v>
      </c>
      <c r="K24" s="1" t="s">
        <v>1804</v>
      </c>
      <c r="L24" s="236"/>
      <c r="M24" s="23" t="s">
        <v>4207</v>
      </c>
      <c r="N24"/>
      <c r="O24" s="229" t="s">
        <v>1791</v>
      </c>
      <c r="P24" s="22">
        <v>189</v>
      </c>
      <c r="Q24" s="37">
        <f t="shared" si="2"/>
        <v>343.20000000000005</v>
      </c>
      <c r="R24" s="166">
        <v>429</v>
      </c>
      <c r="S24" s="143" t="s">
        <v>4361</v>
      </c>
      <c r="T24"/>
      <c r="U24" s="99">
        <v>0.2</v>
      </c>
      <c r="V24" s="142">
        <v>5.0000000000000001E-3</v>
      </c>
      <c r="W24" s="99">
        <f t="shared" si="3"/>
        <v>0.20500000000000002</v>
      </c>
      <c r="X24" s="8">
        <v>40</v>
      </c>
      <c r="Y24" s="8">
        <v>420</v>
      </c>
      <c r="Z24" s="8">
        <v>160</v>
      </c>
      <c r="AX24" s="289" t="s">
        <v>4391</v>
      </c>
      <c r="AZ24" s="344" t="s">
        <v>4280</v>
      </c>
      <c r="BA24" s="278" t="s">
        <v>4267</v>
      </c>
      <c r="BB24" s="280" t="s">
        <v>4268</v>
      </c>
    </row>
    <row r="25" spans="1:54" ht="15.75">
      <c r="A25" s="23" t="s">
        <v>456</v>
      </c>
      <c r="B25" s="24" t="s">
        <v>526</v>
      </c>
      <c r="C25" s="24" t="s">
        <v>2069</v>
      </c>
      <c r="D25" s="3" t="s">
        <v>4358</v>
      </c>
      <c r="E25" s="241" t="s">
        <v>4329</v>
      </c>
      <c r="F25" s="24" t="s">
        <v>4359</v>
      </c>
      <c r="G25" s="348" t="s">
        <v>5687</v>
      </c>
      <c r="H25" t="s">
        <v>279</v>
      </c>
      <c r="I25" s="33">
        <v>42010000</v>
      </c>
      <c r="J25" s="1" t="s">
        <v>1804</v>
      </c>
      <c r="K25" s="1" t="s">
        <v>1804</v>
      </c>
      <c r="L25" s="236"/>
      <c r="M25" s="23" t="s">
        <v>4208</v>
      </c>
      <c r="N25"/>
      <c r="O25" s="229" t="s">
        <v>1791</v>
      </c>
      <c r="P25" s="22">
        <v>189</v>
      </c>
      <c r="Q25" s="37">
        <f t="shared" si="2"/>
        <v>343.20000000000005</v>
      </c>
      <c r="R25" s="166">
        <v>429</v>
      </c>
      <c r="S25" s="143" t="s">
        <v>4373</v>
      </c>
      <c r="T25"/>
      <c r="U25" s="99">
        <v>0.2</v>
      </c>
      <c r="V25" s="142">
        <v>5.0000000000000001E-3</v>
      </c>
      <c r="W25" s="99">
        <f t="shared" si="3"/>
        <v>0.20500000000000002</v>
      </c>
      <c r="X25" s="8">
        <v>40</v>
      </c>
      <c r="Y25" s="8">
        <v>420</v>
      </c>
      <c r="Z25" s="8">
        <v>160</v>
      </c>
      <c r="AX25" s="289" t="s">
        <v>4391</v>
      </c>
      <c r="AZ25" s="344" t="s">
        <v>4280</v>
      </c>
      <c r="BA25" s="278" t="s">
        <v>4267</v>
      </c>
      <c r="BB25" s="280" t="s">
        <v>4268</v>
      </c>
    </row>
    <row r="26" spans="1:54" ht="15.75">
      <c r="A26" s="23" t="s">
        <v>456</v>
      </c>
      <c r="B26" s="24" t="s">
        <v>526</v>
      </c>
      <c r="C26" s="24" t="s">
        <v>2069</v>
      </c>
      <c r="D26" s="3" t="s">
        <v>4358</v>
      </c>
      <c r="E26" s="241" t="s">
        <v>4330</v>
      </c>
      <c r="F26" s="24" t="s">
        <v>4359</v>
      </c>
      <c r="G26" s="348" t="s">
        <v>5687</v>
      </c>
      <c r="H26" t="s">
        <v>279</v>
      </c>
      <c r="I26" s="33">
        <v>42010000</v>
      </c>
      <c r="J26" s="1" t="s">
        <v>1804</v>
      </c>
      <c r="K26" s="1" t="s">
        <v>1804</v>
      </c>
      <c r="L26" s="236"/>
      <c r="M26" s="23" t="s">
        <v>4203</v>
      </c>
      <c r="N26"/>
      <c r="O26" s="229" t="s">
        <v>1791</v>
      </c>
      <c r="P26" s="22">
        <v>189</v>
      </c>
      <c r="Q26" s="37">
        <f t="shared" si="2"/>
        <v>343.20000000000005</v>
      </c>
      <c r="R26" s="166">
        <v>429</v>
      </c>
      <c r="S26" s="143" t="s">
        <v>4379</v>
      </c>
      <c r="T26"/>
      <c r="U26" s="99">
        <v>0.2</v>
      </c>
      <c r="V26" s="142">
        <v>5.0000000000000001E-3</v>
      </c>
      <c r="W26" s="99">
        <f t="shared" si="3"/>
        <v>0.20500000000000002</v>
      </c>
      <c r="X26" s="8">
        <v>40</v>
      </c>
      <c r="Y26" s="8">
        <v>420</v>
      </c>
      <c r="Z26" s="8">
        <v>160</v>
      </c>
      <c r="AX26" s="289" t="s">
        <v>4391</v>
      </c>
      <c r="AZ26" s="344" t="s">
        <v>4280</v>
      </c>
      <c r="BA26" s="278" t="s">
        <v>4267</v>
      </c>
      <c r="BB26" s="280" t="s">
        <v>4268</v>
      </c>
    </row>
    <row r="27" spans="1:54" ht="15.75">
      <c r="A27" s="23" t="s">
        <v>456</v>
      </c>
      <c r="B27" s="24" t="s">
        <v>526</v>
      </c>
      <c r="C27" s="24" t="s">
        <v>2069</v>
      </c>
      <c r="D27" s="3" t="s">
        <v>4358</v>
      </c>
      <c r="E27" s="241" t="s">
        <v>4331</v>
      </c>
      <c r="F27" s="24" t="s">
        <v>4359</v>
      </c>
      <c r="G27" s="348" t="s">
        <v>5687</v>
      </c>
      <c r="H27" t="s">
        <v>279</v>
      </c>
      <c r="I27" s="33">
        <v>42010000</v>
      </c>
      <c r="J27" s="1" t="s">
        <v>1804</v>
      </c>
      <c r="K27" s="1" t="s">
        <v>1804</v>
      </c>
      <c r="L27" s="236"/>
      <c r="M27" s="23" t="s">
        <v>4210</v>
      </c>
      <c r="N27"/>
      <c r="O27" s="229" t="s">
        <v>1791</v>
      </c>
      <c r="P27" s="22">
        <v>189</v>
      </c>
      <c r="Q27" s="37">
        <f t="shared" si="2"/>
        <v>343.20000000000005</v>
      </c>
      <c r="R27" s="166">
        <v>429</v>
      </c>
      <c r="S27" s="143" t="s">
        <v>4385</v>
      </c>
      <c r="T27"/>
      <c r="U27" s="99">
        <v>0.2</v>
      </c>
      <c r="V27" s="142">
        <v>5.0000000000000001E-3</v>
      </c>
      <c r="W27" s="99">
        <f t="shared" si="3"/>
        <v>0.20500000000000002</v>
      </c>
      <c r="X27" s="8">
        <v>40</v>
      </c>
      <c r="Y27" s="8">
        <v>420</v>
      </c>
      <c r="Z27" s="8">
        <v>160</v>
      </c>
      <c r="AX27" s="289" t="s">
        <v>4391</v>
      </c>
      <c r="AZ27" s="344" t="s">
        <v>4280</v>
      </c>
      <c r="BA27" s="278" t="s">
        <v>4267</v>
      </c>
      <c r="BB27" s="280" t="s">
        <v>4268</v>
      </c>
    </row>
    <row r="28" spans="1:54" ht="15.75">
      <c r="A28" s="23" t="s">
        <v>456</v>
      </c>
      <c r="B28" s="24" t="s">
        <v>526</v>
      </c>
      <c r="C28" s="24" t="s">
        <v>2069</v>
      </c>
      <c r="D28" s="3" t="s">
        <v>4358</v>
      </c>
      <c r="E28" s="241" t="s">
        <v>4332</v>
      </c>
      <c r="F28" s="24" t="s">
        <v>4359</v>
      </c>
      <c r="G28" s="348" t="s">
        <v>5687</v>
      </c>
      <c r="H28" t="s">
        <v>279</v>
      </c>
      <c r="I28" s="33">
        <v>42010000</v>
      </c>
      <c r="J28" s="1" t="s">
        <v>1804</v>
      </c>
      <c r="K28" s="1" t="s">
        <v>1804</v>
      </c>
      <c r="L28" s="236"/>
      <c r="M28" s="23" t="s">
        <v>4209</v>
      </c>
      <c r="N28"/>
      <c r="O28" s="229" t="s">
        <v>1791</v>
      </c>
      <c r="P28" s="22">
        <v>189</v>
      </c>
      <c r="Q28" s="37">
        <f t="shared" si="2"/>
        <v>343.20000000000005</v>
      </c>
      <c r="R28" s="166">
        <v>429</v>
      </c>
      <c r="S28" s="143" t="s">
        <v>4367</v>
      </c>
      <c r="T28"/>
      <c r="U28" s="99">
        <v>0.2</v>
      </c>
      <c r="V28" s="142">
        <v>5.0000000000000001E-3</v>
      </c>
      <c r="W28" s="99">
        <f t="shared" si="3"/>
        <v>0.20500000000000002</v>
      </c>
      <c r="X28" s="8">
        <v>40</v>
      </c>
      <c r="Y28" s="8">
        <v>420</v>
      </c>
      <c r="Z28" s="8">
        <v>160</v>
      </c>
      <c r="AX28" s="289" t="s">
        <v>4391</v>
      </c>
      <c r="AZ28" s="344" t="s">
        <v>4280</v>
      </c>
      <c r="BA28" s="278" t="s">
        <v>4267</v>
      </c>
      <c r="BB28" s="280" t="s">
        <v>4268</v>
      </c>
    </row>
    <row r="29" spans="1:54" ht="15.75">
      <c r="A29" s="23" t="s">
        <v>456</v>
      </c>
      <c r="B29" s="24" t="s">
        <v>526</v>
      </c>
      <c r="C29" s="24" t="s">
        <v>2069</v>
      </c>
      <c r="D29" s="3" t="s">
        <v>4358</v>
      </c>
      <c r="E29" s="241" t="s">
        <v>4333</v>
      </c>
      <c r="F29" s="24" t="s">
        <v>4359</v>
      </c>
      <c r="G29" s="348" t="s">
        <v>5687</v>
      </c>
      <c r="H29" t="s">
        <v>294</v>
      </c>
      <c r="I29" s="33">
        <v>42010000</v>
      </c>
      <c r="J29" s="1" t="s">
        <v>1804</v>
      </c>
      <c r="K29" s="1" t="s">
        <v>1804</v>
      </c>
      <c r="L29" s="236"/>
      <c r="M29" s="23" t="s">
        <v>4207</v>
      </c>
      <c r="N29"/>
      <c r="O29" s="229" t="s">
        <v>1791</v>
      </c>
      <c r="P29" s="22">
        <v>189</v>
      </c>
      <c r="Q29" s="37">
        <f t="shared" si="2"/>
        <v>343.20000000000005</v>
      </c>
      <c r="R29" s="166">
        <v>429</v>
      </c>
      <c r="S29" s="143" t="s">
        <v>4366</v>
      </c>
      <c r="T29"/>
      <c r="U29" s="99">
        <v>0.2</v>
      </c>
      <c r="V29" s="142">
        <v>5.0000000000000001E-3</v>
      </c>
      <c r="W29" s="99">
        <f t="shared" si="3"/>
        <v>0.20500000000000002</v>
      </c>
      <c r="X29" s="8">
        <v>40</v>
      </c>
      <c r="Y29" s="8">
        <v>420</v>
      </c>
      <c r="Z29" s="8">
        <v>160</v>
      </c>
      <c r="AX29" s="289" t="s">
        <v>4391</v>
      </c>
      <c r="AZ29" s="344" t="s">
        <v>4280</v>
      </c>
      <c r="BA29" s="278" t="s">
        <v>4267</v>
      </c>
      <c r="BB29" s="280" t="s">
        <v>4268</v>
      </c>
    </row>
    <row r="30" spans="1:54" ht="15.75">
      <c r="A30" s="23" t="s">
        <v>456</v>
      </c>
      <c r="B30" s="24" t="s">
        <v>526</v>
      </c>
      <c r="C30" s="24" t="s">
        <v>2069</v>
      </c>
      <c r="D30" s="3" t="s">
        <v>4358</v>
      </c>
      <c r="E30" s="241" t="s">
        <v>4334</v>
      </c>
      <c r="F30" s="24" t="s">
        <v>4359</v>
      </c>
      <c r="G30" s="348" t="s">
        <v>5687</v>
      </c>
      <c r="H30" t="s">
        <v>294</v>
      </c>
      <c r="I30" s="33">
        <v>42010000</v>
      </c>
      <c r="J30" s="1" t="s">
        <v>1804</v>
      </c>
      <c r="K30" s="1" t="s">
        <v>1804</v>
      </c>
      <c r="L30" s="236"/>
      <c r="M30" s="23" t="s">
        <v>4208</v>
      </c>
      <c r="N30"/>
      <c r="O30" s="229" t="s">
        <v>1791</v>
      </c>
      <c r="P30" s="22">
        <v>189</v>
      </c>
      <c r="Q30" s="37">
        <f t="shared" si="2"/>
        <v>343.20000000000005</v>
      </c>
      <c r="R30" s="166">
        <v>429</v>
      </c>
      <c r="S30" s="143" t="s">
        <v>4378</v>
      </c>
      <c r="T30"/>
      <c r="U30" s="99">
        <v>0.2</v>
      </c>
      <c r="V30" s="142">
        <v>5.0000000000000001E-3</v>
      </c>
      <c r="W30" s="99">
        <f t="shared" si="3"/>
        <v>0.20500000000000002</v>
      </c>
      <c r="X30" s="8">
        <v>40</v>
      </c>
      <c r="Y30" s="8">
        <v>420</v>
      </c>
      <c r="Z30" s="8">
        <v>160</v>
      </c>
      <c r="AX30" s="289" t="s">
        <v>4391</v>
      </c>
      <c r="AZ30" s="344" t="s">
        <v>4280</v>
      </c>
      <c r="BA30" s="278" t="s">
        <v>4267</v>
      </c>
      <c r="BB30" s="280" t="s">
        <v>4268</v>
      </c>
    </row>
    <row r="31" spans="1:54" ht="15.75">
      <c r="A31" s="23" t="s">
        <v>456</v>
      </c>
      <c r="B31" s="24" t="s">
        <v>526</v>
      </c>
      <c r="C31" s="24" t="s">
        <v>2069</v>
      </c>
      <c r="D31" s="3" t="s">
        <v>4358</v>
      </c>
      <c r="E31" s="241" t="s">
        <v>4335</v>
      </c>
      <c r="F31" s="24" t="s">
        <v>4359</v>
      </c>
      <c r="G31" s="348" t="s">
        <v>5687</v>
      </c>
      <c r="H31" t="s">
        <v>294</v>
      </c>
      <c r="I31" s="33">
        <v>42010000</v>
      </c>
      <c r="J31" s="1" t="s">
        <v>1804</v>
      </c>
      <c r="K31" s="1" t="s">
        <v>1804</v>
      </c>
      <c r="L31" s="236"/>
      <c r="M31" s="23" t="s">
        <v>4203</v>
      </c>
      <c r="N31"/>
      <c r="O31" s="229" t="s">
        <v>1791</v>
      </c>
      <c r="P31" s="22">
        <v>189</v>
      </c>
      <c r="Q31" s="37">
        <f t="shared" si="2"/>
        <v>343.20000000000005</v>
      </c>
      <c r="R31" s="166">
        <v>429</v>
      </c>
      <c r="S31" s="143" t="s">
        <v>4384</v>
      </c>
      <c r="T31"/>
      <c r="U31" s="99">
        <v>0.2</v>
      </c>
      <c r="V31" s="142">
        <v>5.0000000000000001E-3</v>
      </c>
      <c r="W31" s="99">
        <f t="shared" si="3"/>
        <v>0.20500000000000002</v>
      </c>
      <c r="X31" s="8">
        <v>40</v>
      </c>
      <c r="Y31" s="8">
        <v>420</v>
      </c>
      <c r="Z31" s="8">
        <v>160</v>
      </c>
      <c r="AX31" s="289" t="s">
        <v>4391</v>
      </c>
      <c r="AZ31" s="344" t="s">
        <v>4280</v>
      </c>
      <c r="BA31" s="278" t="s">
        <v>4267</v>
      </c>
      <c r="BB31" s="280" t="s">
        <v>4268</v>
      </c>
    </row>
    <row r="32" spans="1:54" ht="15.75">
      <c r="A32" s="23" t="s">
        <v>456</v>
      </c>
      <c r="B32" s="24" t="s">
        <v>526</v>
      </c>
      <c r="C32" s="24" t="s">
        <v>2069</v>
      </c>
      <c r="D32" s="3" t="s">
        <v>4358</v>
      </c>
      <c r="E32" s="241" t="s">
        <v>4336</v>
      </c>
      <c r="F32" s="24" t="s">
        <v>4359</v>
      </c>
      <c r="G32" s="348" t="s">
        <v>5687</v>
      </c>
      <c r="H32" t="s">
        <v>294</v>
      </c>
      <c r="I32" s="33">
        <v>42010000</v>
      </c>
      <c r="J32" s="1" t="s">
        <v>1804</v>
      </c>
      <c r="K32" s="1" t="s">
        <v>1804</v>
      </c>
      <c r="L32" s="236"/>
      <c r="M32" s="23" t="s">
        <v>4210</v>
      </c>
      <c r="N32"/>
      <c r="O32" s="229" t="s">
        <v>1791</v>
      </c>
      <c r="P32" s="22">
        <v>189</v>
      </c>
      <c r="Q32" s="37">
        <f t="shared" si="2"/>
        <v>343.20000000000005</v>
      </c>
      <c r="R32" s="166">
        <v>429</v>
      </c>
      <c r="S32" s="143" t="s">
        <v>4390</v>
      </c>
      <c r="T32"/>
      <c r="U32" s="99">
        <v>0.2</v>
      </c>
      <c r="V32" s="142">
        <v>5.0000000000000001E-3</v>
      </c>
      <c r="W32" s="99">
        <f t="shared" si="3"/>
        <v>0.20500000000000002</v>
      </c>
      <c r="X32" s="8">
        <v>40</v>
      </c>
      <c r="Y32" s="8">
        <v>420</v>
      </c>
      <c r="Z32" s="8">
        <v>160</v>
      </c>
      <c r="AX32" s="289" t="s">
        <v>4391</v>
      </c>
      <c r="AZ32" s="344" t="s">
        <v>4280</v>
      </c>
      <c r="BA32" s="278" t="s">
        <v>4267</v>
      </c>
      <c r="BB32" s="280" t="s">
        <v>4268</v>
      </c>
    </row>
    <row r="33" spans="1:54" ht="15.75">
      <c r="A33" s="23" t="s">
        <v>456</v>
      </c>
      <c r="B33" s="24" t="s">
        <v>526</v>
      </c>
      <c r="C33" s="24" t="s">
        <v>2069</v>
      </c>
      <c r="D33" s="3" t="s">
        <v>4358</v>
      </c>
      <c r="E33" s="241" t="s">
        <v>4337</v>
      </c>
      <c r="F33" s="24" t="s">
        <v>4359</v>
      </c>
      <c r="G33" s="348" t="s">
        <v>5687</v>
      </c>
      <c r="H33" t="s">
        <v>294</v>
      </c>
      <c r="I33" s="33">
        <v>42010000</v>
      </c>
      <c r="J33" s="1" t="s">
        <v>1804</v>
      </c>
      <c r="K33" s="1" t="s">
        <v>1804</v>
      </c>
      <c r="L33" s="236"/>
      <c r="M33" s="23" t="s">
        <v>4209</v>
      </c>
      <c r="N33"/>
      <c r="O33" s="229" t="s">
        <v>1791</v>
      </c>
      <c r="P33" s="22">
        <v>189</v>
      </c>
      <c r="Q33" s="37">
        <f t="shared" si="2"/>
        <v>343.20000000000005</v>
      </c>
      <c r="R33" s="166">
        <v>429</v>
      </c>
      <c r="S33" s="143" t="s">
        <v>4372</v>
      </c>
      <c r="T33"/>
      <c r="U33" s="99">
        <v>0.2</v>
      </c>
      <c r="V33" s="142">
        <v>5.0000000000000001E-3</v>
      </c>
      <c r="W33" s="99">
        <f t="shared" si="3"/>
        <v>0.20500000000000002</v>
      </c>
      <c r="X33" s="8">
        <v>40</v>
      </c>
      <c r="Y33" s="8">
        <v>420</v>
      </c>
      <c r="Z33" s="8">
        <v>160</v>
      </c>
      <c r="AX33" s="289" t="s">
        <v>4391</v>
      </c>
      <c r="AZ33" s="344" t="s">
        <v>4280</v>
      </c>
      <c r="BA33" s="278" t="s">
        <v>4267</v>
      </c>
      <c r="BB33" s="280" t="s">
        <v>4268</v>
      </c>
    </row>
    <row r="34" spans="1:54" ht="15.75">
      <c r="A34" s="23" t="s">
        <v>456</v>
      </c>
      <c r="B34" s="24" t="s">
        <v>526</v>
      </c>
      <c r="C34" s="24" t="s">
        <v>2069</v>
      </c>
      <c r="D34" s="3" t="s">
        <v>4358</v>
      </c>
      <c r="E34" s="241" t="s">
        <v>4338</v>
      </c>
      <c r="F34" s="24" t="s">
        <v>4359</v>
      </c>
      <c r="G34" s="348" t="s">
        <v>5687</v>
      </c>
      <c r="H34" t="s">
        <v>292</v>
      </c>
      <c r="I34" s="33">
        <v>42010000</v>
      </c>
      <c r="J34" s="1" t="s">
        <v>1804</v>
      </c>
      <c r="K34" s="1" t="s">
        <v>1804</v>
      </c>
      <c r="L34" s="236"/>
      <c r="M34" s="23" t="s">
        <v>4207</v>
      </c>
      <c r="N34"/>
      <c r="O34" s="229" t="s">
        <v>1791</v>
      </c>
      <c r="P34" s="22">
        <v>189</v>
      </c>
      <c r="Q34" s="37">
        <f t="shared" si="2"/>
        <v>343.20000000000005</v>
      </c>
      <c r="R34" s="166">
        <v>429</v>
      </c>
      <c r="S34" s="143" t="s">
        <v>4364</v>
      </c>
      <c r="T34"/>
      <c r="U34" s="99">
        <v>0.2</v>
      </c>
      <c r="V34" s="142">
        <v>5.0000000000000001E-3</v>
      </c>
      <c r="W34" s="99">
        <f t="shared" si="3"/>
        <v>0.20500000000000002</v>
      </c>
      <c r="X34" s="8">
        <v>40</v>
      </c>
      <c r="Y34" s="8">
        <v>420</v>
      </c>
      <c r="Z34" s="8">
        <v>160</v>
      </c>
      <c r="AX34" s="289" t="s">
        <v>4391</v>
      </c>
      <c r="AZ34" s="344" t="s">
        <v>4280</v>
      </c>
      <c r="BA34" s="278" t="s">
        <v>4267</v>
      </c>
      <c r="BB34" s="280" t="s">
        <v>4268</v>
      </c>
    </row>
    <row r="35" spans="1:54" ht="15.75">
      <c r="A35" s="23" t="s">
        <v>456</v>
      </c>
      <c r="B35" s="24" t="s">
        <v>526</v>
      </c>
      <c r="C35" s="24" t="s">
        <v>2069</v>
      </c>
      <c r="D35" s="3" t="s">
        <v>4358</v>
      </c>
      <c r="E35" s="241" t="s">
        <v>4339</v>
      </c>
      <c r="F35" s="24" t="s">
        <v>4359</v>
      </c>
      <c r="G35" s="348" t="s">
        <v>5687</v>
      </c>
      <c r="H35" t="s">
        <v>292</v>
      </c>
      <c r="I35" s="33">
        <v>42010000</v>
      </c>
      <c r="J35" s="1" t="s">
        <v>1804</v>
      </c>
      <c r="K35" s="1" t="s">
        <v>1804</v>
      </c>
      <c r="L35" s="236"/>
      <c r="M35" s="23" t="s">
        <v>4208</v>
      </c>
      <c r="N35"/>
      <c r="O35" s="229" t="s">
        <v>1791</v>
      </c>
      <c r="P35" s="22">
        <v>189</v>
      </c>
      <c r="Q35" s="37">
        <f t="shared" si="2"/>
        <v>343.20000000000005</v>
      </c>
      <c r="R35" s="166">
        <v>429</v>
      </c>
      <c r="S35" s="143" t="s">
        <v>4376</v>
      </c>
      <c r="T35"/>
      <c r="U35" s="99">
        <v>0.2</v>
      </c>
      <c r="V35" s="142">
        <v>5.0000000000000001E-3</v>
      </c>
      <c r="W35" s="99">
        <f t="shared" si="3"/>
        <v>0.20500000000000002</v>
      </c>
      <c r="X35" s="8">
        <v>40</v>
      </c>
      <c r="Y35" s="8">
        <v>420</v>
      </c>
      <c r="Z35" s="8">
        <v>160</v>
      </c>
      <c r="AX35" s="289" t="s">
        <v>4391</v>
      </c>
      <c r="AZ35" s="344" t="s">
        <v>4280</v>
      </c>
      <c r="BA35" s="278" t="s">
        <v>4267</v>
      </c>
      <c r="BB35" s="280" t="s">
        <v>4268</v>
      </c>
    </row>
    <row r="36" spans="1:54" ht="15.75">
      <c r="A36" s="23" t="s">
        <v>456</v>
      </c>
      <c r="B36" s="24" t="s">
        <v>526</v>
      </c>
      <c r="C36" s="24" t="s">
        <v>2069</v>
      </c>
      <c r="D36" s="3" t="s">
        <v>4358</v>
      </c>
      <c r="E36" s="241" t="s">
        <v>4340</v>
      </c>
      <c r="F36" s="24" t="s">
        <v>4359</v>
      </c>
      <c r="G36" s="348" t="s">
        <v>5687</v>
      </c>
      <c r="H36" t="s">
        <v>292</v>
      </c>
      <c r="I36" s="33">
        <v>42010000</v>
      </c>
      <c r="J36" s="1" t="s">
        <v>1804</v>
      </c>
      <c r="K36" s="1" t="s">
        <v>1804</v>
      </c>
      <c r="L36" s="236"/>
      <c r="M36" s="23" t="s">
        <v>4203</v>
      </c>
      <c r="N36"/>
      <c r="O36" s="229" t="s">
        <v>1791</v>
      </c>
      <c r="P36" s="22">
        <v>189</v>
      </c>
      <c r="Q36" s="37">
        <f t="shared" si="2"/>
        <v>343.20000000000005</v>
      </c>
      <c r="R36" s="166">
        <v>429</v>
      </c>
      <c r="S36" s="143" t="s">
        <v>4382</v>
      </c>
      <c r="T36"/>
      <c r="U36" s="99">
        <v>0.2</v>
      </c>
      <c r="V36" s="142">
        <v>5.0000000000000001E-3</v>
      </c>
      <c r="W36" s="99">
        <f t="shared" si="3"/>
        <v>0.20500000000000002</v>
      </c>
      <c r="X36" s="8">
        <v>40</v>
      </c>
      <c r="Y36" s="8">
        <v>420</v>
      </c>
      <c r="Z36" s="8">
        <v>160</v>
      </c>
      <c r="AX36" s="289" t="s">
        <v>4391</v>
      </c>
      <c r="AZ36" s="344" t="s">
        <v>4280</v>
      </c>
      <c r="BA36" s="278" t="s">
        <v>4267</v>
      </c>
      <c r="BB36" s="280" t="s">
        <v>4268</v>
      </c>
    </row>
    <row r="37" spans="1:54" ht="15.75">
      <c r="A37" s="23" t="s">
        <v>456</v>
      </c>
      <c r="B37" s="24" t="s">
        <v>526</v>
      </c>
      <c r="C37" s="24" t="s">
        <v>2069</v>
      </c>
      <c r="D37" s="3" t="s">
        <v>4358</v>
      </c>
      <c r="E37" s="241" t="s">
        <v>4341</v>
      </c>
      <c r="F37" s="24" t="s">
        <v>4359</v>
      </c>
      <c r="G37" s="348" t="s">
        <v>5687</v>
      </c>
      <c r="H37" t="s">
        <v>292</v>
      </c>
      <c r="I37" s="33">
        <v>42010000</v>
      </c>
      <c r="J37" s="1" t="s">
        <v>1804</v>
      </c>
      <c r="K37" s="1" t="s">
        <v>1804</v>
      </c>
      <c r="L37" s="236"/>
      <c r="M37" s="23" t="s">
        <v>4210</v>
      </c>
      <c r="N37"/>
      <c r="O37" s="229" t="s">
        <v>1791</v>
      </c>
      <c r="P37" s="22">
        <v>189</v>
      </c>
      <c r="Q37" s="37">
        <f t="shared" si="2"/>
        <v>343.20000000000005</v>
      </c>
      <c r="R37" s="166">
        <v>429</v>
      </c>
      <c r="S37" s="143" t="s">
        <v>4388</v>
      </c>
      <c r="T37"/>
      <c r="U37" s="99">
        <v>0.2</v>
      </c>
      <c r="V37" s="142">
        <v>5.0000000000000001E-3</v>
      </c>
      <c r="W37" s="99">
        <f t="shared" si="3"/>
        <v>0.20500000000000002</v>
      </c>
      <c r="X37" s="8">
        <v>40</v>
      </c>
      <c r="Y37" s="8">
        <v>420</v>
      </c>
      <c r="Z37" s="8">
        <v>160</v>
      </c>
      <c r="AX37" s="289" t="s">
        <v>4391</v>
      </c>
      <c r="AZ37" s="344" t="s">
        <v>4280</v>
      </c>
      <c r="BA37" s="278" t="s">
        <v>4267</v>
      </c>
      <c r="BB37" s="280" t="s">
        <v>4268</v>
      </c>
    </row>
    <row r="38" spans="1:54" ht="15.75">
      <c r="A38" s="23" t="s">
        <v>456</v>
      </c>
      <c r="B38" s="24" t="s">
        <v>526</v>
      </c>
      <c r="C38" s="24" t="s">
        <v>2069</v>
      </c>
      <c r="D38" s="3" t="s">
        <v>4358</v>
      </c>
      <c r="E38" s="241" t="s">
        <v>4342</v>
      </c>
      <c r="F38" s="24" t="s">
        <v>4359</v>
      </c>
      <c r="G38" s="348" t="s">
        <v>5687</v>
      </c>
      <c r="H38" t="s">
        <v>292</v>
      </c>
      <c r="I38" s="33">
        <v>42010000</v>
      </c>
      <c r="J38" s="1" t="s">
        <v>1804</v>
      </c>
      <c r="K38" s="1" t="s">
        <v>1804</v>
      </c>
      <c r="L38" s="236"/>
      <c r="M38" s="23" t="s">
        <v>4209</v>
      </c>
      <c r="N38"/>
      <c r="O38" s="229" t="s">
        <v>1791</v>
      </c>
      <c r="P38" s="22">
        <v>189</v>
      </c>
      <c r="Q38" s="37">
        <f t="shared" si="2"/>
        <v>343.20000000000005</v>
      </c>
      <c r="R38" s="166">
        <v>429</v>
      </c>
      <c r="S38" s="143" t="s">
        <v>4370</v>
      </c>
      <c r="T38"/>
      <c r="U38" s="99">
        <v>0.2</v>
      </c>
      <c r="V38" s="142">
        <v>5.0000000000000001E-3</v>
      </c>
      <c r="W38" s="99">
        <f t="shared" si="3"/>
        <v>0.20500000000000002</v>
      </c>
      <c r="X38" s="8">
        <v>40</v>
      </c>
      <c r="Y38" s="8">
        <v>420</v>
      </c>
      <c r="Z38" s="8">
        <v>160</v>
      </c>
      <c r="AX38" s="289" t="s">
        <v>4391</v>
      </c>
      <c r="AZ38" s="344" t="s">
        <v>4280</v>
      </c>
      <c r="BA38" s="278" t="s">
        <v>4267</v>
      </c>
      <c r="BB38" s="280" t="s">
        <v>4268</v>
      </c>
    </row>
    <row r="39" spans="1:54" ht="15.75">
      <c r="A39" s="23" t="s">
        <v>456</v>
      </c>
      <c r="B39" s="24" t="s">
        <v>526</v>
      </c>
      <c r="C39" s="24" t="s">
        <v>2069</v>
      </c>
      <c r="D39" s="3" t="s">
        <v>4358</v>
      </c>
      <c r="E39" s="241" t="s">
        <v>4343</v>
      </c>
      <c r="F39" s="24" t="s">
        <v>4359</v>
      </c>
      <c r="G39" s="348" t="s">
        <v>5687</v>
      </c>
      <c r="H39" t="s">
        <v>402</v>
      </c>
      <c r="I39" s="33">
        <v>42010000</v>
      </c>
      <c r="J39" s="1" t="s">
        <v>1804</v>
      </c>
      <c r="K39" s="1" t="s">
        <v>1804</v>
      </c>
      <c r="L39" s="236"/>
      <c r="M39" s="23" t="s">
        <v>4207</v>
      </c>
      <c r="N39"/>
      <c r="O39" s="229" t="s">
        <v>1791</v>
      </c>
      <c r="P39" s="22">
        <v>189</v>
      </c>
      <c r="Q39" s="37">
        <f t="shared" si="2"/>
        <v>343.20000000000005</v>
      </c>
      <c r="R39" s="166">
        <v>429</v>
      </c>
      <c r="S39" s="143" t="s">
        <v>4365</v>
      </c>
      <c r="T39"/>
      <c r="U39" s="99">
        <v>0.2</v>
      </c>
      <c r="V39" s="142">
        <v>5.0000000000000001E-3</v>
      </c>
      <c r="W39" s="99">
        <f t="shared" si="3"/>
        <v>0.20500000000000002</v>
      </c>
      <c r="X39" s="8">
        <v>40</v>
      </c>
      <c r="Y39" s="8">
        <v>420</v>
      </c>
      <c r="Z39" s="8">
        <v>160</v>
      </c>
      <c r="AX39" s="289" t="s">
        <v>4391</v>
      </c>
      <c r="AZ39" s="344" t="s">
        <v>4280</v>
      </c>
      <c r="BA39" s="278" t="s">
        <v>4267</v>
      </c>
      <c r="BB39" s="280" t="s">
        <v>4268</v>
      </c>
    </row>
    <row r="40" spans="1:54" ht="15.75">
      <c r="A40" s="23" t="s">
        <v>456</v>
      </c>
      <c r="B40" s="24" t="s">
        <v>526</v>
      </c>
      <c r="C40" s="24" t="s">
        <v>2069</v>
      </c>
      <c r="D40" s="3" t="s">
        <v>4358</v>
      </c>
      <c r="E40" s="241" t="s">
        <v>4344</v>
      </c>
      <c r="F40" s="24" t="s">
        <v>4359</v>
      </c>
      <c r="G40" s="348" t="s">
        <v>5687</v>
      </c>
      <c r="H40" t="s">
        <v>402</v>
      </c>
      <c r="I40" s="33">
        <v>42010000</v>
      </c>
      <c r="J40" s="1" t="s">
        <v>1804</v>
      </c>
      <c r="K40" s="1" t="s">
        <v>1804</v>
      </c>
      <c r="L40" s="236"/>
      <c r="M40" s="23" t="s">
        <v>4208</v>
      </c>
      <c r="N40"/>
      <c r="O40" s="229" t="s">
        <v>1791</v>
      </c>
      <c r="P40" s="22">
        <v>189</v>
      </c>
      <c r="Q40" s="37">
        <f t="shared" si="2"/>
        <v>343.20000000000005</v>
      </c>
      <c r="R40" s="166">
        <v>429</v>
      </c>
      <c r="S40" s="143" t="s">
        <v>4377</v>
      </c>
      <c r="T40"/>
      <c r="U40" s="99">
        <v>0.2</v>
      </c>
      <c r="V40" s="142">
        <v>5.0000000000000001E-3</v>
      </c>
      <c r="W40" s="99">
        <f t="shared" si="3"/>
        <v>0.20500000000000002</v>
      </c>
      <c r="X40" s="8">
        <v>40</v>
      </c>
      <c r="Y40" s="8">
        <v>420</v>
      </c>
      <c r="Z40" s="8">
        <v>160</v>
      </c>
      <c r="AX40" s="289" t="s">
        <v>4391</v>
      </c>
      <c r="AZ40" s="344" t="s">
        <v>4280</v>
      </c>
      <c r="BA40" s="278" t="s">
        <v>4267</v>
      </c>
      <c r="BB40" s="280" t="s">
        <v>4268</v>
      </c>
    </row>
    <row r="41" spans="1:54" ht="15.75">
      <c r="A41" s="23" t="s">
        <v>456</v>
      </c>
      <c r="B41" s="24" t="s">
        <v>526</v>
      </c>
      <c r="C41" s="24" t="s">
        <v>2069</v>
      </c>
      <c r="D41" s="3" t="s">
        <v>4358</v>
      </c>
      <c r="E41" s="241" t="s">
        <v>4345</v>
      </c>
      <c r="F41" s="24" t="s">
        <v>4359</v>
      </c>
      <c r="G41" s="348" t="s">
        <v>5687</v>
      </c>
      <c r="H41" t="s">
        <v>402</v>
      </c>
      <c r="I41" s="33">
        <v>42010000</v>
      </c>
      <c r="J41" s="1" t="s">
        <v>1804</v>
      </c>
      <c r="K41" s="1" t="s">
        <v>1804</v>
      </c>
      <c r="L41" s="236"/>
      <c r="M41" s="23" t="s">
        <v>4203</v>
      </c>
      <c r="N41"/>
      <c r="O41" s="229" t="s">
        <v>1791</v>
      </c>
      <c r="P41" s="22">
        <v>189</v>
      </c>
      <c r="Q41" s="37">
        <f t="shared" si="2"/>
        <v>343.20000000000005</v>
      </c>
      <c r="R41" s="166">
        <v>429</v>
      </c>
      <c r="S41" s="143" t="s">
        <v>4383</v>
      </c>
      <c r="T41"/>
      <c r="U41" s="99">
        <v>0.2</v>
      </c>
      <c r="V41" s="142">
        <v>5.0000000000000001E-3</v>
      </c>
      <c r="W41" s="99">
        <f t="shared" si="3"/>
        <v>0.20500000000000002</v>
      </c>
      <c r="X41" s="8">
        <v>40</v>
      </c>
      <c r="Y41" s="8">
        <v>420</v>
      </c>
      <c r="Z41" s="8">
        <v>160</v>
      </c>
      <c r="AX41" s="289" t="s">
        <v>4391</v>
      </c>
      <c r="AZ41" s="344" t="s">
        <v>4280</v>
      </c>
      <c r="BA41" s="278" t="s">
        <v>4267</v>
      </c>
      <c r="BB41" s="280" t="s">
        <v>4268</v>
      </c>
    </row>
    <row r="42" spans="1:54" ht="15.75">
      <c r="A42" s="23" t="s">
        <v>456</v>
      </c>
      <c r="B42" s="24" t="s">
        <v>526</v>
      </c>
      <c r="C42" s="24" t="s">
        <v>2069</v>
      </c>
      <c r="D42" s="3" t="s">
        <v>4358</v>
      </c>
      <c r="E42" s="241" t="s">
        <v>4346</v>
      </c>
      <c r="F42" s="24" t="s">
        <v>4359</v>
      </c>
      <c r="G42" s="348" t="s">
        <v>5687</v>
      </c>
      <c r="H42" t="s">
        <v>402</v>
      </c>
      <c r="I42" s="33">
        <v>42010000</v>
      </c>
      <c r="J42" s="1" t="s">
        <v>1804</v>
      </c>
      <c r="K42" s="1" t="s">
        <v>1804</v>
      </c>
      <c r="L42" s="236"/>
      <c r="M42" s="23" t="s">
        <v>4210</v>
      </c>
      <c r="N42"/>
      <c r="O42" s="229" t="s">
        <v>1791</v>
      </c>
      <c r="P42" s="22">
        <v>189</v>
      </c>
      <c r="Q42" s="37">
        <f t="shared" si="2"/>
        <v>343.20000000000005</v>
      </c>
      <c r="R42" s="166">
        <v>429</v>
      </c>
      <c r="S42" s="143" t="s">
        <v>4389</v>
      </c>
      <c r="T42"/>
      <c r="U42" s="99">
        <v>0.2</v>
      </c>
      <c r="V42" s="142">
        <v>5.0000000000000001E-3</v>
      </c>
      <c r="W42" s="99">
        <f t="shared" ref="W42:W58" si="4">U42+V42</f>
        <v>0.20500000000000002</v>
      </c>
      <c r="X42" s="8">
        <v>40</v>
      </c>
      <c r="Y42" s="8">
        <v>420</v>
      </c>
      <c r="Z42" s="8">
        <v>160</v>
      </c>
      <c r="AX42" s="289" t="s">
        <v>4391</v>
      </c>
      <c r="AZ42" s="344" t="s">
        <v>4280</v>
      </c>
      <c r="BA42" s="278" t="s">
        <v>4267</v>
      </c>
      <c r="BB42" s="280" t="s">
        <v>4268</v>
      </c>
    </row>
    <row r="43" spans="1:54" ht="15.75">
      <c r="A43" s="23" t="s">
        <v>456</v>
      </c>
      <c r="B43" s="24" t="s">
        <v>526</v>
      </c>
      <c r="C43" s="24" t="s">
        <v>2069</v>
      </c>
      <c r="D43" s="3" t="s">
        <v>4358</v>
      </c>
      <c r="E43" s="241" t="s">
        <v>4347</v>
      </c>
      <c r="F43" s="24" t="s">
        <v>4359</v>
      </c>
      <c r="G43" s="348" t="s">
        <v>5687</v>
      </c>
      <c r="H43" t="s">
        <v>402</v>
      </c>
      <c r="I43" s="33">
        <v>42010000</v>
      </c>
      <c r="J43" s="1" t="s">
        <v>1804</v>
      </c>
      <c r="K43" s="1" t="s">
        <v>1804</v>
      </c>
      <c r="L43" s="236"/>
      <c r="M43" s="23" t="s">
        <v>4209</v>
      </c>
      <c r="N43"/>
      <c r="O43" s="229" t="s">
        <v>1791</v>
      </c>
      <c r="P43" s="22">
        <v>189</v>
      </c>
      <c r="Q43" s="37">
        <f t="shared" si="2"/>
        <v>343.20000000000005</v>
      </c>
      <c r="R43" s="166">
        <v>429</v>
      </c>
      <c r="S43" s="143" t="s">
        <v>4371</v>
      </c>
      <c r="T43"/>
      <c r="U43" s="99">
        <v>0.2</v>
      </c>
      <c r="V43" s="142">
        <v>5.0000000000000001E-3</v>
      </c>
      <c r="W43" s="99">
        <f t="shared" si="4"/>
        <v>0.20500000000000002</v>
      </c>
      <c r="X43" s="8">
        <v>40</v>
      </c>
      <c r="Y43" s="8">
        <v>420</v>
      </c>
      <c r="Z43" s="8">
        <v>160</v>
      </c>
      <c r="AX43" s="289" t="s">
        <v>4391</v>
      </c>
      <c r="AZ43" s="344" t="s">
        <v>4280</v>
      </c>
      <c r="BA43" s="278" t="s">
        <v>4267</v>
      </c>
      <c r="BB43" s="280" t="s">
        <v>4268</v>
      </c>
    </row>
    <row r="44" spans="1:54" ht="15.75" customHeight="1">
      <c r="A44" s="23" t="s">
        <v>456</v>
      </c>
      <c r="B44" s="24" t="s">
        <v>526</v>
      </c>
      <c r="C44" s="24" t="s">
        <v>2069</v>
      </c>
      <c r="D44" s="3" t="s">
        <v>4358</v>
      </c>
      <c r="E44" s="241" t="s">
        <v>4348</v>
      </c>
      <c r="F44" s="24" t="s">
        <v>4359</v>
      </c>
      <c r="G44" s="348" t="s">
        <v>5687</v>
      </c>
      <c r="H44" t="s">
        <v>4360</v>
      </c>
      <c r="I44" s="33">
        <v>42010000</v>
      </c>
      <c r="J44" s="1" t="s">
        <v>1804</v>
      </c>
      <c r="K44" s="1" t="s">
        <v>1804</v>
      </c>
      <c r="L44" s="236"/>
      <c r="M44" s="23" t="s">
        <v>4207</v>
      </c>
      <c r="N44"/>
      <c r="O44" s="229" t="s">
        <v>1791</v>
      </c>
      <c r="P44" s="22">
        <v>189</v>
      </c>
      <c r="Q44" s="37">
        <f t="shared" si="2"/>
        <v>343.20000000000005</v>
      </c>
      <c r="R44" s="166">
        <v>429</v>
      </c>
      <c r="S44" s="143" t="s">
        <v>4362</v>
      </c>
      <c r="T44"/>
      <c r="U44" s="99">
        <v>0.2</v>
      </c>
      <c r="V44" s="142">
        <v>5.0000000000000001E-3</v>
      </c>
      <c r="W44" s="99">
        <f t="shared" si="4"/>
        <v>0.20500000000000002</v>
      </c>
      <c r="X44" s="8">
        <v>40</v>
      </c>
      <c r="Y44" s="8">
        <v>420</v>
      </c>
      <c r="Z44" s="8">
        <v>160</v>
      </c>
      <c r="AX44" s="289" t="s">
        <v>4391</v>
      </c>
      <c r="AZ44" s="344" t="s">
        <v>4280</v>
      </c>
      <c r="BA44" s="278" t="s">
        <v>4267</v>
      </c>
      <c r="BB44" s="280" t="s">
        <v>4268</v>
      </c>
    </row>
    <row r="45" spans="1:54" ht="15.75" customHeight="1">
      <c r="A45" s="23" t="s">
        <v>456</v>
      </c>
      <c r="B45" s="24" t="s">
        <v>526</v>
      </c>
      <c r="C45" s="24" t="s">
        <v>2069</v>
      </c>
      <c r="D45" s="3" t="s">
        <v>4358</v>
      </c>
      <c r="E45" s="241" t="s">
        <v>4349</v>
      </c>
      <c r="F45" s="24" t="s">
        <v>4359</v>
      </c>
      <c r="G45" s="348" t="s">
        <v>5687</v>
      </c>
      <c r="H45" t="s">
        <v>4360</v>
      </c>
      <c r="I45" s="33">
        <v>42010000</v>
      </c>
      <c r="J45" s="1" t="s">
        <v>1804</v>
      </c>
      <c r="K45" s="1" t="s">
        <v>1804</v>
      </c>
      <c r="L45" s="236"/>
      <c r="M45" s="23" t="s">
        <v>4208</v>
      </c>
      <c r="N45"/>
      <c r="O45" s="229" t="s">
        <v>1791</v>
      </c>
      <c r="P45" s="22">
        <v>189</v>
      </c>
      <c r="Q45" s="37">
        <f t="shared" si="2"/>
        <v>343.20000000000005</v>
      </c>
      <c r="R45" s="166">
        <v>429</v>
      </c>
      <c r="S45" s="143" t="s">
        <v>4374</v>
      </c>
      <c r="T45"/>
      <c r="U45" s="99">
        <v>0.2</v>
      </c>
      <c r="V45" s="142">
        <v>5.0000000000000001E-3</v>
      </c>
      <c r="W45" s="99">
        <f t="shared" si="4"/>
        <v>0.20500000000000002</v>
      </c>
      <c r="X45" s="8">
        <v>40</v>
      </c>
      <c r="Y45" s="8">
        <v>420</v>
      </c>
      <c r="Z45" s="8">
        <v>160</v>
      </c>
      <c r="AX45" s="289" t="s">
        <v>4391</v>
      </c>
      <c r="AZ45" s="344" t="s">
        <v>4280</v>
      </c>
      <c r="BA45" s="278" t="s">
        <v>4267</v>
      </c>
      <c r="BB45" s="280" t="s">
        <v>4268</v>
      </c>
    </row>
    <row r="46" spans="1:54" ht="15.75" customHeight="1">
      <c r="A46" s="23" t="s">
        <v>456</v>
      </c>
      <c r="B46" s="24" t="s">
        <v>526</v>
      </c>
      <c r="C46" s="24" t="s">
        <v>2069</v>
      </c>
      <c r="D46" s="3" t="s">
        <v>4358</v>
      </c>
      <c r="E46" s="241" t="s">
        <v>4350</v>
      </c>
      <c r="F46" s="24" t="s">
        <v>4359</v>
      </c>
      <c r="G46" s="348" t="s">
        <v>5687</v>
      </c>
      <c r="H46" t="s">
        <v>4360</v>
      </c>
      <c r="I46" s="33">
        <v>42010000</v>
      </c>
      <c r="J46" s="1" t="s">
        <v>1804</v>
      </c>
      <c r="K46" s="1" t="s">
        <v>1804</v>
      </c>
      <c r="L46" s="236"/>
      <c r="M46" s="23" t="s">
        <v>4203</v>
      </c>
      <c r="N46"/>
      <c r="O46" s="229" t="s">
        <v>1791</v>
      </c>
      <c r="P46" s="22">
        <v>189</v>
      </c>
      <c r="Q46" s="37">
        <f t="shared" si="2"/>
        <v>343.20000000000005</v>
      </c>
      <c r="R46" s="166">
        <v>429</v>
      </c>
      <c r="S46" s="143" t="s">
        <v>4380</v>
      </c>
      <c r="T46"/>
      <c r="U46" s="99">
        <v>0.2</v>
      </c>
      <c r="V46" s="142">
        <v>5.0000000000000001E-3</v>
      </c>
      <c r="W46" s="99">
        <f t="shared" si="4"/>
        <v>0.20500000000000002</v>
      </c>
      <c r="X46" s="8">
        <v>40</v>
      </c>
      <c r="Y46" s="8">
        <v>420</v>
      </c>
      <c r="Z46" s="8">
        <v>160</v>
      </c>
      <c r="AX46" s="289" t="s">
        <v>4391</v>
      </c>
      <c r="AZ46" s="344" t="s">
        <v>4280</v>
      </c>
      <c r="BA46" s="278" t="s">
        <v>4267</v>
      </c>
      <c r="BB46" s="280" t="s">
        <v>4268</v>
      </c>
    </row>
    <row r="47" spans="1:54" ht="15.75" customHeight="1">
      <c r="A47" s="23" t="s">
        <v>456</v>
      </c>
      <c r="B47" s="24" t="s">
        <v>526</v>
      </c>
      <c r="C47" s="24" t="s">
        <v>2069</v>
      </c>
      <c r="D47" s="3" t="s">
        <v>4358</v>
      </c>
      <c r="E47" s="241" t="s">
        <v>4351</v>
      </c>
      <c r="F47" s="24" t="s">
        <v>4359</v>
      </c>
      <c r="G47" s="348" t="s">
        <v>5687</v>
      </c>
      <c r="H47" t="s">
        <v>4360</v>
      </c>
      <c r="I47" s="33">
        <v>42010000</v>
      </c>
      <c r="J47" s="1" t="s">
        <v>1804</v>
      </c>
      <c r="K47" s="1" t="s">
        <v>1804</v>
      </c>
      <c r="L47" s="236"/>
      <c r="M47" s="23" t="s">
        <v>4210</v>
      </c>
      <c r="N47"/>
      <c r="O47" s="229" t="s">
        <v>1791</v>
      </c>
      <c r="P47" s="22">
        <v>189</v>
      </c>
      <c r="Q47" s="37">
        <f t="shared" si="2"/>
        <v>343.20000000000005</v>
      </c>
      <c r="R47" s="166">
        <v>429</v>
      </c>
      <c r="S47" s="143" t="s">
        <v>4386</v>
      </c>
      <c r="T47"/>
      <c r="U47" s="99">
        <v>0.2</v>
      </c>
      <c r="V47" s="142">
        <v>5.0000000000000001E-3</v>
      </c>
      <c r="W47" s="99">
        <f t="shared" si="4"/>
        <v>0.20500000000000002</v>
      </c>
      <c r="X47" s="8">
        <v>40</v>
      </c>
      <c r="Y47" s="8">
        <v>420</v>
      </c>
      <c r="Z47" s="8">
        <v>160</v>
      </c>
      <c r="AX47" s="289" t="s">
        <v>4391</v>
      </c>
      <c r="AZ47" s="344" t="s">
        <v>4280</v>
      </c>
      <c r="BA47" s="278" t="s">
        <v>4267</v>
      </c>
      <c r="BB47" s="280" t="s">
        <v>4268</v>
      </c>
    </row>
    <row r="48" spans="1:54" ht="15.75" customHeight="1">
      <c r="A48" s="23" t="s">
        <v>456</v>
      </c>
      <c r="B48" s="24" t="s">
        <v>526</v>
      </c>
      <c r="C48" s="24" t="s">
        <v>2069</v>
      </c>
      <c r="D48" s="3" t="s">
        <v>4358</v>
      </c>
      <c r="E48" s="241" t="s">
        <v>4352</v>
      </c>
      <c r="F48" s="24" t="s">
        <v>4359</v>
      </c>
      <c r="G48" s="348" t="s">
        <v>5687</v>
      </c>
      <c r="H48" t="s">
        <v>4360</v>
      </c>
      <c r="I48" s="33">
        <v>42010000</v>
      </c>
      <c r="J48" s="1" t="s">
        <v>1804</v>
      </c>
      <c r="K48" s="1" t="s">
        <v>1804</v>
      </c>
      <c r="L48" s="236"/>
      <c r="M48" s="23" t="s">
        <v>4209</v>
      </c>
      <c r="N48"/>
      <c r="O48" s="229" t="s">
        <v>1791</v>
      </c>
      <c r="P48" s="22">
        <v>189</v>
      </c>
      <c r="Q48" s="37">
        <f t="shared" si="2"/>
        <v>343.20000000000005</v>
      </c>
      <c r="R48" s="166">
        <v>429</v>
      </c>
      <c r="S48" s="143" t="s">
        <v>4368</v>
      </c>
      <c r="T48"/>
      <c r="U48" s="99">
        <v>0.2</v>
      </c>
      <c r="V48" s="142">
        <v>5.0000000000000001E-3</v>
      </c>
      <c r="W48" s="99">
        <f t="shared" si="4"/>
        <v>0.20500000000000002</v>
      </c>
      <c r="X48" s="8">
        <v>40</v>
      </c>
      <c r="Y48" s="8">
        <v>420</v>
      </c>
      <c r="Z48" s="8">
        <v>160</v>
      </c>
      <c r="AX48" s="289" t="s">
        <v>4391</v>
      </c>
      <c r="AZ48" s="344" t="s">
        <v>4280</v>
      </c>
      <c r="BA48" s="278" t="s">
        <v>4267</v>
      </c>
      <c r="BB48" s="280" t="s">
        <v>4268</v>
      </c>
    </row>
    <row r="49" spans="1:55" ht="15.75" customHeight="1">
      <c r="A49" s="23" t="s">
        <v>456</v>
      </c>
      <c r="B49" s="24" t="s">
        <v>526</v>
      </c>
      <c r="C49" s="24" t="s">
        <v>2069</v>
      </c>
      <c r="D49" s="3" t="s">
        <v>4358</v>
      </c>
      <c r="E49" s="241" t="s">
        <v>4353</v>
      </c>
      <c r="F49" s="24" t="s">
        <v>4359</v>
      </c>
      <c r="G49" s="348" t="s">
        <v>5687</v>
      </c>
      <c r="H49" t="s">
        <v>409</v>
      </c>
      <c r="I49" s="33">
        <v>42010000</v>
      </c>
      <c r="J49" s="1" t="s">
        <v>1804</v>
      </c>
      <c r="K49" s="1" t="s">
        <v>1804</v>
      </c>
      <c r="L49" s="236"/>
      <c r="M49" s="23" t="s">
        <v>4207</v>
      </c>
      <c r="N49"/>
      <c r="O49" s="229" t="s">
        <v>1791</v>
      </c>
      <c r="P49" s="22">
        <v>189</v>
      </c>
      <c r="Q49" s="37">
        <f t="shared" si="2"/>
        <v>343.20000000000005</v>
      </c>
      <c r="R49" s="166">
        <v>429</v>
      </c>
      <c r="S49" s="143" t="s">
        <v>4363</v>
      </c>
      <c r="T49"/>
      <c r="U49" s="99">
        <v>0.2</v>
      </c>
      <c r="V49" s="142">
        <v>5.0000000000000001E-3</v>
      </c>
      <c r="W49" s="99">
        <f t="shared" si="4"/>
        <v>0.20500000000000002</v>
      </c>
      <c r="X49" s="8">
        <v>40</v>
      </c>
      <c r="Y49" s="8">
        <v>420</v>
      </c>
      <c r="Z49" s="8">
        <v>160</v>
      </c>
      <c r="AX49" s="289" t="s">
        <v>4391</v>
      </c>
      <c r="AZ49" s="344" t="s">
        <v>4280</v>
      </c>
      <c r="BA49" s="278" t="s">
        <v>4267</v>
      </c>
      <c r="BB49" s="280" t="s">
        <v>4268</v>
      </c>
    </row>
    <row r="50" spans="1:55" ht="15.75" customHeight="1">
      <c r="A50" s="23" t="s">
        <v>456</v>
      </c>
      <c r="B50" s="24" t="s">
        <v>526</v>
      </c>
      <c r="C50" s="24" t="s">
        <v>2069</v>
      </c>
      <c r="D50" s="3" t="s">
        <v>4358</v>
      </c>
      <c r="E50" s="241" t="s">
        <v>4354</v>
      </c>
      <c r="F50" s="24" t="s">
        <v>4359</v>
      </c>
      <c r="G50" s="348" t="s">
        <v>5687</v>
      </c>
      <c r="H50" t="s">
        <v>409</v>
      </c>
      <c r="I50" s="33">
        <v>42010000</v>
      </c>
      <c r="J50" s="1" t="s">
        <v>1804</v>
      </c>
      <c r="K50" s="1" t="s">
        <v>1804</v>
      </c>
      <c r="L50" s="236"/>
      <c r="M50" s="23" t="s">
        <v>4208</v>
      </c>
      <c r="N50"/>
      <c r="O50" s="229" t="s">
        <v>1791</v>
      </c>
      <c r="P50" s="22">
        <v>189</v>
      </c>
      <c r="Q50" s="37">
        <f t="shared" si="2"/>
        <v>343.20000000000005</v>
      </c>
      <c r="R50" s="166">
        <v>429</v>
      </c>
      <c r="S50" s="143" t="s">
        <v>4375</v>
      </c>
      <c r="T50"/>
      <c r="U50" s="99">
        <v>0.2</v>
      </c>
      <c r="V50" s="142">
        <v>5.0000000000000001E-3</v>
      </c>
      <c r="W50" s="99">
        <f t="shared" si="4"/>
        <v>0.20500000000000002</v>
      </c>
      <c r="X50" s="8">
        <v>40</v>
      </c>
      <c r="Y50" s="8">
        <v>420</v>
      </c>
      <c r="Z50" s="8">
        <v>160</v>
      </c>
      <c r="AX50" s="289" t="s">
        <v>4391</v>
      </c>
      <c r="AZ50" s="344" t="s">
        <v>4280</v>
      </c>
      <c r="BA50" s="278" t="s">
        <v>4267</v>
      </c>
      <c r="BB50" s="280" t="s">
        <v>4268</v>
      </c>
    </row>
    <row r="51" spans="1:55" ht="15.75" customHeight="1">
      <c r="A51" s="23" t="s">
        <v>456</v>
      </c>
      <c r="B51" s="24" t="s">
        <v>526</v>
      </c>
      <c r="C51" s="24" t="s">
        <v>2069</v>
      </c>
      <c r="D51" s="3" t="s">
        <v>4358</v>
      </c>
      <c r="E51" s="241" t="s">
        <v>4355</v>
      </c>
      <c r="F51" s="24" t="s">
        <v>4359</v>
      </c>
      <c r="G51" s="348" t="s">
        <v>5687</v>
      </c>
      <c r="H51" t="s">
        <v>409</v>
      </c>
      <c r="I51" s="33">
        <v>42010000</v>
      </c>
      <c r="J51" s="1" t="s">
        <v>1804</v>
      </c>
      <c r="K51" s="1" t="s">
        <v>1804</v>
      </c>
      <c r="L51" s="236"/>
      <c r="M51" s="23" t="s">
        <v>4203</v>
      </c>
      <c r="N51"/>
      <c r="O51" s="229" t="s">
        <v>1791</v>
      </c>
      <c r="P51" s="22">
        <v>189</v>
      </c>
      <c r="Q51" s="37">
        <f t="shared" si="2"/>
        <v>343.20000000000005</v>
      </c>
      <c r="R51" s="166">
        <v>429</v>
      </c>
      <c r="S51" s="143" t="s">
        <v>4381</v>
      </c>
      <c r="T51"/>
      <c r="U51" s="99">
        <v>0.2</v>
      </c>
      <c r="V51" s="142">
        <v>5.0000000000000001E-3</v>
      </c>
      <c r="W51" s="99">
        <f t="shared" si="4"/>
        <v>0.20500000000000002</v>
      </c>
      <c r="X51" s="8">
        <v>40</v>
      </c>
      <c r="Y51" s="8">
        <v>420</v>
      </c>
      <c r="Z51" s="8">
        <v>160</v>
      </c>
      <c r="AX51" s="289" t="s">
        <v>4391</v>
      </c>
      <c r="AZ51" s="344" t="s">
        <v>4280</v>
      </c>
      <c r="BA51" s="278" t="s">
        <v>4267</v>
      </c>
      <c r="BB51" s="280" t="s">
        <v>4268</v>
      </c>
    </row>
    <row r="52" spans="1:55" ht="15.75" customHeight="1">
      <c r="A52" s="23" t="s">
        <v>456</v>
      </c>
      <c r="B52" s="24" t="s">
        <v>526</v>
      </c>
      <c r="C52" s="24" t="s">
        <v>2069</v>
      </c>
      <c r="D52" s="3" t="s">
        <v>4358</v>
      </c>
      <c r="E52" s="241" t="s">
        <v>4356</v>
      </c>
      <c r="F52" s="24" t="s">
        <v>4359</v>
      </c>
      <c r="G52" s="348" t="s">
        <v>5687</v>
      </c>
      <c r="H52" t="s">
        <v>409</v>
      </c>
      <c r="I52" s="33">
        <v>42010000</v>
      </c>
      <c r="J52" s="1" t="s">
        <v>1804</v>
      </c>
      <c r="K52" s="1" t="s">
        <v>1804</v>
      </c>
      <c r="L52" s="236"/>
      <c r="M52" s="23" t="s">
        <v>4210</v>
      </c>
      <c r="N52"/>
      <c r="O52" s="229" t="s">
        <v>1791</v>
      </c>
      <c r="P52" s="22">
        <v>189</v>
      </c>
      <c r="Q52" s="37">
        <f t="shared" si="2"/>
        <v>343.20000000000005</v>
      </c>
      <c r="R52" s="166">
        <v>429</v>
      </c>
      <c r="S52" s="143" t="s">
        <v>4387</v>
      </c>
      <c r="T52"/>
      <c r="U52" s="99">
        <v>0.2</v>
      </c>
      <c r="V52" s="142">
        <v>5.0000000000000001E-3</v>
      </c>
      <c r="W52" s="99">
        <f t="shared" si="4"/>
        <v>0.20500000000000002</v>
      </c>
      <c r="X52" s="8">
        <v>40</v>
      </c>
      <c r="Y52" s="8">
        <v>420</v>
      </c>
      <c r="Z52" s="8">
        <v>160</v>
      </c>
      <c r="AX52" s="289" t="s">
        <v>4391</v>
      </c>
      <c r="AZ52" s="344" t="s">
        <v>4280</v>
      </c>
      <c r="BA52" s="278" t="s">
        <v>4267</v>
      </c>
      <c r="BB52" s="280" t="s">
        <v>4268</v>
      </c>
    </row>
    <row r="53" spans="1:55" ht="15.75" customHeight="1">
      <c r="A53" s="23" t="s">
        <v>456</v>
      </c>
      <c r="B53" s="24" t="s">
        <v>526</v>
      </c>
      <c r="C53" s="24" t="s">
        <v>2069</v>
      </c>
      <c r="D53" s="3" t="s">
        <v>4358</v>
      </c>
      <c r="E53" s="241" t="s">
        <v>4357</v>
      </c>
      <c r="F53" s="24" t="s">
        <v>4359</v>
      </c>
      <c r="G53" s="348" t="s">
        <v>5687</v>
      </c>
      <c r="H53" t="s">
        <v>409</v>
      </c>
      <c r="I53" s="33">
        <v>42010000</v>
      </c>
      <c r="J53" s="1" t="s">
        <v>1804</v>
      </c>
      <c r="K53" s="1" t="s">
        <v>1804</v>
      </c>
      <c r="L53" s="236"/>
      <c r="M53" s="23" t="s">
        <v>4209</v>
      </c>
      <c r="N53"/>
      <c r="O53" s="229" t="s">
        <v>1791</v>
      </c>
      <c r="P53" s="22">
        <v>189</v>
      </c>
      <c r="Q53" s="37">
        <f t="shared" si="2"/>
        <v>343.20000000000005</v>
      </c>
      <c r="R53" s="166">
        <v>429</v>
      </c>
      <c r="S53" s="143" t="s">
        <v>4369</v>
      </c>
      <c r="T53"/>
      <c r="U53" s="99">
        <v>0.2</v>
      </c>
      <c r="V53" s="142">
        <v>5.0000000000000001E-3</v>
      </c>
      <c r="W53" s="99">
        <f t="shared" si="4"/>
        <v>0.20500000000000002</v>
      </c>
      <c r="X53" s="8">
        <v>40</v>
      </c>
      <c r="Y53" s="8">
        <v>420</v>
      </c>
      <c r="Z53" s="8">
        <v>160</v>
      </c>
      <c r="AX53" s="289" t="s">
        <v>4391</v>
      </c>
      <c r="AZ53" s="344" t="s">
        <v>4280</v>
      </c>
      <c r="BA53" s="278" t="s">
        <v>4267</v>
      </c>
      <c r="BB53" s="280" t="s">
        <v>4268</v>
      </c>
    </row>
    <row r="54" spans="1:55" ht="15.75" customHeight="1">
      <c r="A54" s="23" t="s">
        <v>456</v>
      </c>
      <c r="B54" s="24" t="s">
        <v>526</v>
      </c>
      <c r="C54" s="24" t="s">
        <v>2069</v>
      </c>
      <c r="D54" s="3" t="s">
        <v>1893</v>
      </c>
      <c r="E54" s="24" t="s">
        <v>548</v>
      </c>
      <c r="F54" s="24" t="s">
        <v>2085</v>
      </c>
      <c r="G54" s="24"/>
      <c r="H54" s="24" t="s">
        <v>279</v>
      </c>
      <c r="I54" s="33">
        <v>42010000</v>
      </c>
      <c r="J54" s="1" t="s">
        <v>1804</v>
      </c>
      <c r="K54" s="1" t="s">
        <v>1804</v>
      </c>
      <c r="M54" s="23" t="s">
        <v>4203</v>
      </c>
      <c r="N54" s="23"/>
      <c r="O54" s="22" t="s">
        <v>1791</v>
      </c>
      <c r="P54" s="22">
        <v>176</v>
      </c>
      <c r="Q54" s="37">
        <f t="shared" si="2"/>
        <v>319.20000000000005</v>
      </c>
      <c r="R54" s="166">
        <v>399</v>
      </c>
      <c r="S54" s="33">
        <v>5051771558073</v>
      </c>
      <c r="T54" s="33"/>
      <c r="U54" s="99">
        <v>0.2</v>
      </c>
      <c r="V54" s="142">
        <v>5.0000000000000001E-3</v>
      </c>
      <c r="W54" s="99">
        <f t="shared" si="4"/>
        <v>0.20500000000000002</v>
      </c>
      <c r="X54" s="8">
        <v>40</v>
      </c>
      <c r="Y54" s="8">
        <v>480</v>
      </c>
      <c r="Z54" s="8">
        <v>160</v>
      </c>
      <c r="AX54" s="289" t="s">
        <v>549</v>
      </c>
      <c r="AY54" s="32"/>
      <c r="AZ54" s="344" t="s">
        <v>4280</v>
      </c>
      <c r="BA54" s="278" t="s">
        <v>4267</v>
      </c>
      <c r="BB54" s="280" t="s">
        <v>4268</v>
      </c>
    </row>
    <row r="55" spans="1:55" ht="15.75" customHeight="1">
      <c r="A55" s="23" t="s">
        <v>456</v>
      </c>
      <c r="B55" s="24" t="s">
        <v>526</v>
      </c>
      <c r="C55" s="24" t="s">
        <v>2069</v>
      </c>
      <c r="D55" s="3" t="s">
        <v>1893</v>
      </c>
      <c r="E55" s="24" t="s">
        <v>2603</v>
      </c>
      <c r="F55" s="24" t="s">
        <v>2085</v>
      </c>
      <c r="G55" s="24"/>
      <c r="H55" s="24" t="s">
        <v>279</v>
      </c>
      <c r="I55" s="33">
        <v>42010000</v>
      </c>
      <c r="J55" s="1" t="s">
        <v>1804</v>
      </c>
      <c r="K55" s="1" t="s">
        <v>1804</v>
      </c>
      <c r="M55" s="23" t="s">
        <v>4207</v>
      </c>
      <c r="N55" s="23"/>
      <c r="O55" s="22" t="s">
        <v>1791</v>
      </c>
      <c r="P55" s="22">
        <v>176</v>
      </c>
      <c r="Q55" s="37">
        <f t="shared" si="2"/>
        <v>319.20000000000005</v>
      </c>
      <c r="R55" s="166">
        <v>399</v>
      </c>
      <c r="S55" s="33" t="s">
        <v>550</v>
      </c>
      <c r="T55" s="33"/>
      <c r="U55" s="99">
        <v>0.156</v>
      </c>
      <c r="V55" s="142">
        <v>5.0000000000000001E-3</v>
      </c>
      <c r="W55" s="99">
        <f t="shared" si="4"/>
        <v>0.161</v>
      </c>
      <c r="X55" s="8">
        <v>40</v>
      </c>
      <c r="Y55" s="8">
        <v>480</v>
      </c>
      <c r="Z55" s="8">
        <v>160</v>
      </c>
      <c r="AX55" s="289" t="s">
        <v>549</v>
      </c>
      <c r="AY55" s="32"/>
      <c r="AZ55" s="344" t="s">
        <v>4280</v>
      </c>
      <c r="BA55" s="278" t="s">
        <v>4267</v>
      </c>
      <c r="BB55" s="280" t="s">
        <v>4268</v>
      </c>
    </row>
    <row r="56" spans="1:55" ht="15.75" customHeight="1">
      <c r="A56" s="23" t="s">
        <v>456</v>
      </c>
      <c r="B56" s="24" t="s">
        <v>526</v>
      </c>
      <c r="C56" s="24" t="s">
        <v>2069</v>
      </c>
      <c r="D56" s="3" t="s">
        <v>1893</v>
      </c>
      <c r="E56" s="24" t="s">
        <v>551</v>
      </c>
      <c r="F56" s="24" t="s">
        <v>2085</v>
      </c>
      <c r="G56" s="24"/>
      <c r="H56" s="24" t="s">
        <v>279</v>
      </c>
      <c r="I56" s="33">
        <v>42010000</v>
      </c>
      <c r="J56" s="1" t="s">
        <v>1804</v>
      </c>
      <c r="K56" s="1" t="s">
        <v>1804</v>
      </c>
      <c r="M56" s="23" t="s">
        <v>4208</v>
      </c>
      <c r="N56" s="23"/>
      <c r="O56" s="22" t="s">
        <v>1791</v>
      </c>
      <c r="P56" s="22">
        <v>176</v>
      </c>
      <c r="Q56" s="37">
        <f t="shared" si="2"/>
        <v>319.20000000000005</v>
      </c>
      <c r="R56" s="166">
        <v>399</v>
      </c>
      <c r="S56" s="33" t="s">
        <v>552</v>
      </c>
      <c r="T56" s="33"/>
      <c r="U56" s="99">
        <v>0.156</v>
      </c>
      <c r="V56" s="142">
        <v>5.0000000000000001E-3</v>
      </c>
      <c r="W56" s="99">
        <f t="shared" si="4"/>
        <v>0.161</v>
      </c>
      <c r="X56" s="8">
        <v>40</v>
      </c>
      <c r="Y56" s="8">
        <v>480</v>
      </c>
      <c r="Z56" s="8">
        <v>160</v>
      </c>
      <c r="AX56" s="289" t="s">
        <v>549</v>
      </c>
      <c r="AY56" s="32"/>
      <c r="AZ56" s="344" t="s">
        <v>4280</v>
      </c>
      <c r="BA56" s="278" t="s">
        <v>4267</v>
      </c>
      <c r="BB56" s="280" t="s">
        <v>4268</v>
      </c>
    </row>
    <row r="57" spans="1:55" ht="15.75" customHeight="1">
      <c r="A57" s="23" t="s">
        <v>456</v>
      </c>
      <c r="B57" s="24" t="s">
        <v>526</v>
      </c>
      <c r="C57" s="24" t="s">
        <v>2069</v>
      </c>
      <c r="D57" s="3" t="s">
        <v>1893</v>
      </c>
      <c r="E57" s="24" t="s">
        <v>553</v>
      </c>
      <c r="F57" s="24" t="s">
        <v>2085</v>
      </c>
      <c r="G57" s="24"/>
      <c r="H57" s="24" t="s">
        <v>279</v>
      </c>
      <c r="I57" s="33">
        <v>42010000</v>
      </c>
      <c r="J57" s="1" t="s">
        <v>1804</v>
      </c>
      <c r="K57" s="1" t="s">
        <v>1804</v>
      </c>
      <c r="M57" s="23" t="s">
        <v>4209</v>
      </c>
      <c r="N57" s="23"/>
      <c r="O57" s="22" t="s">
        <v>1791</v>
      </c>
      <c r="P57" s="22">
        <v>176</v>
      </c>
      <c r="Q57" s="37">
        <f t="shared" si="2"/>
        <v>319.20000000000005</v>
      </c>
      <c r="R57" s="166">
        <v>399</v>
      </c>
      <c r="S57" s="33" t="s">
        <v>554</v>
      </c>
      <c r="T57" s="33"/>
      <c r="U57" s="99">
        <v>0.156</v>
      </c>
      <c r="V57" s="142">
        <v>5.0000000000000001E-3</v>
      </c>
      <c r="W57" s="99">
        <f t="shared" si="4"/>
        <v>0.161</v>
      </c>
      <c r="X57" s="8">
        <v>40</v>
      </c>
      <c r="Y57" s="8">
        <v>480</v>
      </c>
      <c r="Z57" s="8">
        <v>160</v>
      </c>
      <c r="AX57" s="289" t="s">
        <v>549</v>
      </c>
      <c r="AY57" s="32"/>
      <c r="AZ57" s="344" t="s">
        <v>4280</v>
      </c>
      <c r="BA57" s="278" t="s">
        <v>4267</v>
      </c>
      <c r="BB57" s="280" t="s">
        <v>4268</v>
      </c>
    </row>
    <row r="58" spans="1:55" ht="15.75" customHeight="1">
      <c r="A58" s="23" t="s">
        <v>456</v>
      </c>
      <c r="B58" s="24" t="s">
        <v>526</v>
      </c>
      <c r="C58" s="24" t="s">
        <v>2069</v>
      </c>
      <c r="D58" s="3" t="s">
        <v>1893</v>
      </c>
      <c r="E58" s="24" t="s">
        <v>3228</v>
      </c>
      <c r="F58" s="24" t="s">
        <v>2085</v>
      </c>
      <c r="G58" s="24"/>
      <c r="H58" s="24" t="s">
        <v>279</v>
      </c>
      <c r="I58" s="33">
        <v>42010000</v>
      </c>
      <c r="J58" s="1" t="s">
        <v>1804</v>
      </c>
      <c r="K58" s="1" t="s">
        <v>1804</v>
      </c>
      <c r="M58" s="23" t="s">
        <v>4210</v>
      </c>
      <c r="N58" s="23"/>
      <c r="O58" s="22" t="s">
        <v>1791</v>
      </c>
      <c r="P58" s="22">
        <v>176</v>
      </c>
      <c r="Q58" s="37">
        <f t="shared" si="2"/>
        <v>319.20000000000005</v>
      </c>
      <c r="R58" s="166">
        <v>399</v>
      </c>
      <c r="S58" s="33">
        <v>5051771558080</v>
      </c>
      <c r="T58" s="33"/>
      <c r="U58" s="99">
        <v>0.156</v>
      </c>
      <c r="V58" s="142">
        <v>5.0000000000000001E-3</v>
      </c>
      <c r="W58" s="99">
        <f t="shared" si="4"/>
        <v>0.161</v>
      </c>
      <c r="X58" s="8">
        <v>40</v>
      </c>
      <c r="Y58" s="8">
        <v>480</v>
      </c>
      <c r="Z58" s="8">
        <v>160</v>
      </c>
      <c r="AX58" s="289" t="s">
        <v>549</v>
      </c>
      <c r="AY58" s="32"/>
      <c r="AZ58" s="344" t="s">
        <v>4280</v>
      </c>
      <c r="BA58" s="278" t="s">
        <v>4267</v>
      </c>
      <c r="BB58" s="280" t="s">
        <v>4268</v>
      </c>
    </row>
    <row r="59" spans="1:55" ht="15.75">
      <c r="A59" s="23" t="s">
        <v>456</v>
      </c>
      <c r="B59" s="24" t="s">
        <v>526</v>
      </c>
      <c r="C59" s="24" t="s">
        <v>2069</v>
      </c>
      <c r="D59" s="3" t="s">
        <v>1893</v>
      </c>
      <c r="E59" s="392" t="s">
        <v>5616</v>
      </c>
      <c r="F59" s="396" t="s">
        <v>5629</v>
      </c>
      <c r="G59" s="305" t="s">
        <v>5692</v>
      </c>
      <c r="H59" s="394" t="s">
        <v>697</v>
      </c>
      <c r="I59" s="399">
        <v>4201000090</v>
      </c>
      <c r="J59" s="1" t="s">
        <v>1804</v>
      </c>
      <c r="K59" s="1" t="s">
        <v>1804</v>
      </c>
      <c r="L59" s="27"/>
      <c r="M59" s="398" t="s">
        <v>5631</v>
      </c>
      <c r="N59" s="23"/>
      <c r="O59" s="22" t="s">
        <v>1791</v>
      </c>
      <c r="P59" s="37">
        <v>176</v>
      </c>
      <c r="Q59" s="37">
        <f t="shared" si="2"/>
        <v>319.20000000000005</v>
      </c>
      <c r="R59" s="37">
        <v>399</v>
      </c>
      <c r="S59" s="399">
        <v>5051771995588</v>
      </c>
      <c r="T59" s="400"/>
      <c r="U59" s="27"/>
      <c r="V59" s="27"/>
      <c r="W59" s="359">
        <v>0.3</v>
      </c>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374" t="s">
        <v>5644</v>
      </c>
      <c r="AY59" s="27"/>
      <c r="AZ59" s="344" t="s">
        <v>4280</v>
      </c>
      <c r="BA59" s="278" t="s">
        <v>4267</v>
      </c>
      <c r="BB59" s="280" t="s">
        <v>4268</v>
      </c>
      <c r="BC59" s="27"/>
    </row>
    <row r="60" spans="1:55" ht="15.75">
      <c r="A60" s="23" t="s">
        <v>456</v>
      </c>
      <c r="B60" s="24" t="s">
        <v>526</v>
      </c>
      <c r="C60" s="24" t="s">
        <v>2069</v>
      </c>
      <c r="D60" s="3" t="s">
        <v>1893</v>
      </c>
      <c r="E60" s="392" t="s">
        <v>5617</v>
      </c>
      <c r="F60" s="396" t="s">
        <v>5629</v>
      </c>
      <c r="G60" s="305" t="s">
        <v>5692</v>
      </c>
      <c r="H60" s="394" t="s">
        <v>697</v>
      </c>
      <c r="I60" s="399">
        <v>4201000090</v>
      </c>
      <c r="J60" s="1" t="s">
        <v>1804</v>
      </c>
      <c r="K60" s="1" t="s">
        <v>1804</v>
      </c>
      <c r="L60" s="27"/>
      <c r="M60" s="398" t="s">
        <v>5632</v>
      </c>
      <c r="N60" s="23"/>
      <c r="O60" s="22" t="s">
        <v>1791</v>
      </c>
      <c r="P60" s="37">
        <v>176</v>
      </c>
      <c r="Q60" s="37">
        <f t="shared" si="2"/>
        <v>319.20000000000005</v>
      </c>
      <c r="R60" s="37">
        <v>399</v>
      </c>
      <c r="S60" s="399">
        <v>5051771995571</v>
      </c>
      <c r="T60" s="400"/>
      <c r="U60" s="27"/>
      <c r="V60" s="27"/>
      <c r="W60" s="359">
        <v>0.3</v>
      </c>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374" t="s">
        <v>5644</v>
      </c>
      <c r="AY60" s="27"/>
      <c r="AZ60" s="344" t="s">
        <v>4280</v>
      </c>
      <c r="BA60" s="278" t="s">
        <v>4267</v>
      </c>
      <c r="BB60" s="280" t="s">
        <v>4268</v>
      </c>
      <c r="BC60" s="27"/>
    </row>
    <row r="61" spans="1:55" ht="15.75">
      <c r="A61" s="23" t="s">
        <v>456</v>
      </c>
      <c r="B61" s="24" t="s">
        <v>526</v>
      </c>
      <c r="C61" s="24" t="s">
        <v>2069</v>
      </c>
      <c r="D61" s="3" t="s">
        <v>1893</v>
      </c>
      <c r="E61" s="392" t="s">
        <v>5618</v>
      </c>
      <c r="F61" s="396" t="s">
        <v>5629</v>
      </c>
      <c r="G61" s="305" t="s">
        <v>5692</v>
      </c>
      <c r="H61" s="394" t="s">
        <v>697</v>
      </c>
      <c r="I61" s="399">
        <v>4201000090</v>
      </c>
      <c r="J61" s="1" t="s">
        <v>1804</v>
      </c>
      <c r="K61" s="1" t="s">
        <v>1804</v>
      </c>
      <c r="L61" s="27"/>
      <c r="M61" s="398" t="s">
        <v>5633</v>
      </c>
      <c r="N61" s="23"/>
      <c r="O61" s="22" t="s">
        <v>1791</v>
      </c>
      <c r="P61" s="37">
        <v>176</v>
      </c>
      <c r="Q61" s="37">
        <f t="shared" si="2"/>
        <v>319.20000000000005</v>
      </c>
      <c r="R61" s="37">
        <v>399</v>
      </c>
      <c r="S61" s="399">
        <v>5051771995557</v>
      </c>
      <c r="T61" s="400"/>
      <c r="U61" s="27"/>
      <c r="V61" s="27"/>
      <c r="W61" s="359">
        <v>0.3</v>
      </c>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374" t="s">
        <v>5644</v>
      </c>
      <c r="AY61" s="27"/>
      <c r="AZ61" s="344" t="s">
        <v>4280</v>
      </c>
      <c r="BA61" s="278" t="s">
        <v>4267</v>
      </c>
      <c r="BB61" s="280" t="s">
        <v>4268</v>
      </c>
      <c r="BC61" s="27"/>
    </row>
    <row r="62" spans="1:55" ht="15.75">
      <c r="A62" s="23" t="s">
        <v>456</v>
      </c>
      <c r="B62" s="24" t="s">
        <v>526</v>
      </c>
      <c r="C62" s="24" t="s">
        <v>2069</v>
      </c>
      <c r="D62" s="3" t="s">
        <v>1893</v>
      </c>
      <c r="E62" s="392" t="s">
        <v>5619</v>
      </c>
      <c r="F62" s="396" t="s">
        <v>5629</v>
      </c>
      <c r="G62" s="305" t="s">
        <v>5692</v>
      </c>
      <c r="H62" s="394" t="s">
        <v>697</v>
      </c>
      <c r="I62" s="399">
        <v>4201000090</v>
      </c>
      <c r="J62" s="1" t="s">
        <v>1804</v>
      </c>
      <c r="K62" s="1" t="s">
        <v>1804</v>
      </c>
      <c r="L62" s="27"/>
      <c r="M62" s="398" t="s">
        <v>5634</v>
      </c>
      <c r="N62" s="23"/>
      <c r="O62" s="22" t="s">
        <v>1791</v>
      </c>
      <c r="P62" s="37">
        <v>176</v>
      </c>
      <c r="Q62" s="37">
        <f t="shared" si="2"/>
        <v>319.20000000000005</v>
      </c>
      <c r="R62" s="37">
        <v>399</v>
      </c>
      <c r="S62" s="399">
        <v>5051771995564</v>
      </c>
      <c r="T62" s="400"/>
      <c r="U62" s="27"/>
      <c r="V62" s="27"/>
      <c r="W62" s="359">
        <v>0.3</v>
      </c>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374" t="s">
        <v>5644</v>
      </c>
      <c r="AY62" s="27"/>
      <c r="AZ62" s="344" t="s">
        <v>4280</v>
      </c>
      <c r="BA62" s="278" t="s">
        <v>4267</v>
      </c>
      <c r="BB62" s="280" t="s">
        <v>4268</v>
      </c>
      <c r="BC62" s="27"/>
    </row>
    <row r="63" spans="1:55" ht="15.75">
      <c r="A63" s="23" t="s">
        <v>456</v>
      </c>
      <c r="B63" s="24" t="s">
        <v>526</v>
      </c>
      <c r="C63" s="24" t="s">
        <v>2069</v>
      </c>
      <c r="D63" s="3" t="s">
        <v>1893</v>
      </c>
      <c r="E63" s="392" t="s">
        <v>5620</v>
      </c>
      <c r="F63" s="396" t="s">
        <v>5629</v>
      </c>
      <c r="G63" s="305" t="s">
        <v>5692</v>
      </c>
      <c r="H63" s="394" t="s">
        <v>697</v>
      </c>
      <c r="I63" s="399">
        <v>4201000090</v>
      </c>
      <c r="J63" s="1" t="s">
        <v>1804</v>
      </c>
      <c r="K63" s="1" t="s">
        <v>1804</v>
      </c>
      <c r="L63" s="27"/>
      <c r="M63" s="398" t="s">
        <v>5635</v>
      </c>
      <c r="N63" s="23"/>
      <c r="O63" s="22" t="s">
        <v>1791</v>
      </c>
      <c r="P63" s="37">
        <v>176</v>
      </c>
      <c r="Q63" s="37">
        <f t="shared" si="2"/>
        <v>319.20000000000005</v>
      </c>
      <c r="R63" s="37">
        <v>399</v>
      </c>
      <c r="S63" s="399">
        <v>5051771995595</v>
      </c>
      <c r="T63" s="400"/>
      <c r="U63" s="27"/>
      <c r="V63" s="27"/>
      <c r="W63" s="359">
        <v>0.3</v>
      </c>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374" t="s">
        <v>5644</v>
      </c>
      <c r="AY63" s="27"/>
      <c r="AZ63" s="344" t="s">
        <v>4280</v>
      </c>
      <c r="BA63" s="278" t="s">
        <v>4267</v>
      </c>
      <c r="BB63" s="280" t="s">
        <v>4268</v>
      </c>
      <c r="BC63" s="27"/>
    </row>
    <row r="64" spans="1:55" ht="15.75" customHeight="1">
      <c r="A64" s="23" t="s">
        <v>456</v>
      </c>
      <c r="B64" s="24" t="s">
        <v>526</v>
      </c>
      <c r="C64" s="24" t="s">
        <v>2069</v>
      </c>
      <c r="D64" s="3" t="s">
        <v>4199</v>
      </c>
      <c r="E64" s="24" t="s">
        <v>4204</v>
      </c>
      <c r="F64" s="24" t="s">
        <v>4200</v>
      </c>
      <c r="G64" s="24"/>
      <c r="H64" s="24" t="s">
        <v>279</v>
      </c>
      <c r="I64" s="33">
        <v>42010000</v>
      </c>
      <c r="J64" s="1" t="s">
        <v>1804</v>
      </c>
      <c r="K64" s="1" t="s">
        <v>1804</v>
      </c>
      <c r="M64" s="13" t="s">
        <v>4207</v>
      </c>
      <c r="N64" s="23"/>
      <c r="O64" s="22" t="s">
        <v>1791</v>
      </c>
      <c r="P64" s="22">
        <v>216</v>
      </c>
      <c r="Q64" s="37">
        <f t="shared" si="2"/>
        <v>399.20000000000005</v>
      </c>
      <c r="R64" s="166">
        <v>499</v>
      </c>
      <c r="S64" s="33" t="s">
        <v>4217</v>
      </c>
      <c r="T64" s="33"/>
      <c r="U64" s="99"/>
      <c r="V64" s="142"/>
      <c r="X64" s="8">
        <v>50</v>
      </c>
      <c r="Y64" s="8">
        <v>480</v>
      </c>
      <c r="Z64" s="8">
        <v>160</v>
      </c>
      <c r="AX64" s="289" t="s">
        <v>4216</v>
      </c>
      <c r="AY64" s="32"/>
      <c r="AZ64" s="344" t="s">
        <v>4280</v>
      </c>
      <c r="BA64" s="278" t="s">
        <v>4267</v>
      </c>
      <c r="BB64" s="280" t="s">
        <v>4268</v>
      </c>
    </row>
    <row r="65" spans="1:55" s="32" customFormat="1" ht="15.75">
      <c r="A65" s="23" t="s">
        <v>456</v>
      </c>
      <c r="B65" s="24" t="s">
        <v>526</v>
      </c>
      <c r="C65" s="24" t="s">
        <v>2069</v>
      </c>
      <c r="D65" s="3" t="s">
        <v>4199</v>
      </c>
      <c r="E65" s="24" t="s">
        <v>4205</v>
      </c>
      <c r="F65" s="24" t="s">
        <v>4200</v>
      </c>
      <c r="G65" s="24"/>
      <c r="H65" s="24" t="s">
        <v>279</v>
      </c>
      <c r="I65" s="33">
        <v>42010000</v>
      </c>
      <c r="J65" s="1" t="s">
        <v>1804</v>
      </c>
      <c r="K65" s="1" t="s">
        <v>1804</v>
      </c>
      <c r="L65"/>
      <c r="M65" s="23" t="s">
        <v>4203</v>
      </c>
      <c r="N65" s="23"/>
      <c r="O65" s="22" t="s">
        <v>1791</v>
      </c>
      <c r="P65" s="22">
        <v>216</v>
      </c>
      <c r="Q65" s="37">
        <f t="shared" si="2"/>
        <v>399.20000000000005</v>
      </c>
      <c r="R65" s="166">
        <v>499</v>
      </c>
      <c r="S65" s="33" t="s">
        <v>4218</v>
      </c>
      <c r="T65" s="33"/>
      <c r="U65" s="99"/>
      <c r="V65" s="142"/>
      <c r="W65" s="99"/>
      <c r="X65" s="8">
        <v>50</v>
      </c>
      <c r="Y65" s="8">
        <v>480</v>
      </c>
      <c r="Z65" s="8">
        <v>160</v>
      </c>
      <c r="AA65"/>
      <c r="AB65"/>
      <c r="AC65"/>
      <c r="AD65"/>
      <c r="AE65"/>
      <c r="AF65"/>
      <c r="AG65"/>
      <c r="AH65"/>
      <c r="AI65"/>
      <c r="AJ65"/>
      <c r="AK65"/>
      <c r="AL65"/>
      <c r="AM65"/>
      <c r="AN65"/>
      <c r="AO65"/>
      <c r="AP65"/>
      <c r="AQ65"/>
      <c r="AR65"/>
      <c r="AS65"/>
      <c r="AT65"/>
      <c r="AU65"/>
      <c r="AV65"/>
      <c r="AW65"/>
      <c r="AX65" s="289" t="s">
        <v>4216</v>
      </c>
      <c r="AZ65" s="344" t="s">
        <v>4280</v>
      </c>
      <c r="BA65" s="278" t="s">
        <v>4267</v>
      </c>
      <c r="BB65" s="280" t="s">
        <v>4268</v>
      </c>
      <c r="BC65"/>
    </row>
    <row r="66" spans="1:55" s="32" customFormat="1" ht="15.75">
      <c r="A66" s="23" t="s">
        <v>456</v>
      </c>
      <c r="B66" s="24" t="s">
        <v>526</v>
      </c>
      <c r="C66" s="24" t="s">
        <v>2069</v>
      </c>
      <c r="D66" s="3" t="s">
        <v>4199</v>
      </c>
      <c r="E66" s="24" t="s">
        <v>4206</v>
      </c>
      <c r="F66" s="24" t="s">
        <v>4200</v>
      </c>
      <c r="G66" s="24"/>
      <c r="H66" s="24" t="s">
        <v>279</v>
      </c>
      <c r="I66" s="33">
        <v>42010000</v>
      </c>
      <c r="J66" s="1" t="s">
        <v>1804</v>
      </c>
      <c r="K66" s="1" t="s">
        <v>1804</v>
      </c>
      <c r="L66"/>
      <c r="M66" s="23" t="s">
        <v>4208</v>
      </c>
      <c r="N66" s="23"/>
      <c r="O66" s="22" t="s">
        <v>1791</v>
      </c>
      <c r="P66" s="22">
        <v>216</v>
      </c>
      <c r="Q66" s="37">
        <f t="shared" si="2"/>
        <v>399.20000000000005</v>
      </c>
      <c r="R66" s="166">
        <v>499</v>
      </c>
      <c r="S66" s="33" t="s">
        <v>4219</v>
      </c>
      <c r="T66" s="33"/>
      <c r="U66" s="99"/>
      <c r="V66" s="142"/>
      <c r="W66" s="99"/>
      <c r="X66" s="8">
        <v>50</v>
      </c>
      <c r="Y66" s="8">
        <v>480</v>
      </c>
      <c r="Z66" s="8">
        <v>160</v>
      </c>
      <c r="AA66"/>
      <c r="AB66"/>
      <c r="AC66"/>
      <c r="AD66"/>
      <c r="AE66"/>
      <c r="AF66"/>
      <c r="AG66"/>
      <c r="AH66"/>
      <c r="AI66"/>
      <c r="AJ66"/>
      <c r="AK66"/>
      <c r="AL66"/>
      <c r="AM66"/>
      <c r="AN66"/>
      <c r="AO66"/>
      <c r="AP66"/>
      <c r="AQ66"/>
      <c r="AR66"/>
      <c r="AS66"/>
      <c r="AT66"/>
      <c r="AU66"/>
      <c r="AV66"/>
      <c r="AW66"/>
      <c r="AX66" s="289" t="s">
        <v>4216</v>
      </c>
      <c r="AZ66" s="344" t="s">
        <v>4280</v>
      </c>
      <c r="BA66" s="278" t="s">
        <v>4267</v>
      </c>
      <c r="BB66" s="280" t="s">
        <v>4268</v>
      </c>
      <c r="BC66"/>
    </row>
    <row r="67" spans="1:55" s="32" customFormat="1" ht="15.75">
      <c r="A67" s="23" t="s">
        <v>456</v>
      </c>
      <c r="B67" s="24" t="s">
        <v>526</v>
      </c>
      <c r="C67" s="24" t="s">
        <v>2069</v>
      </c>
      <c r="D67" s="3" t="s">
        <v>4199</v>
      </c>
      <c r="E67" s="24" t="s">
        <v>4202</v>
      </c>
      <c r="F67" s="24" t="s">
        <v>4200</v>
      </c>
      <c r="G67" s="24"/>
      <c r="H67" s="24" t="s">
        <v>279</v>
      </c>
      <c r="I67" s="33">
        <v>42010000</v>
      </c>
      <c r="J67" s="1" t="s">
        <v>1804</v>
      </c>
      <c r="K67" s="1" t="s">
        <v>1804</v>
      </c>
      <c r="L67"/>
      <c r="M67" s="23" t="s">
        <v>4209</v>
      </c>
      <c r="N67" s="23"/>
      <c r="O67" s="22" t="s">
        <v>1791</v>
      </c>
      <c r="P67" s="22">
        <v>216</v>
      </c>
      <c r="Q67" s="37">
        <f t="shared" si="2"/>
        <v>399.20000000000005</v>
      </c>
      <c r="R67" s="166">
        <v>499</v>
      </c>
      <c r="S67" s="33" t="s">
        <v>4220</v>
      </c>
      <c r="T67" s="33"/>
      <c r="U67" s="99"/>
      <c r="V67" s="142"/>
      <c r="W67" s="99"/>
      <c r="X67" s="8">
        <v>50</v>
      </c>
      <c r="Y67" s="8">
        <v>480</v>
      </c>
      <c r="Z67" s="8">
        <v>160</v>
      </c>
      <c r="AA67"/>
      <c r="AB67"/>
      <c r="AC67"/>
      <c r="AD67"/>
      <c r="AE67"/>
      <c r="AF67"/>
      <c r="AG67"/>
      <c r="AH67"/>
      <c r="AI67"/>
      <c r="AJ67"/>
      <c r="AK67"/>
      <c r="AL67"/>
      <c r="AM67"/>
      <c r="AN67"/>
      <c r="AO67"/>
      <c r="AP67"/>
      <c r="AQ67"/>
      <c r="AR67"/>
      <c r="AS67"/>
      <c r="AT67"/>
      <c r="AU67"/>
      <c r="AV67"/>
      <c r="AW67"/>
      <c r="AX67" s="289" t="s">
        <v>4216</v>
      </c>
      <c r="AZ67" s="344" t="s">
        <v>4280</v>
      </c>
      <c r="BA67" s="278" t="s">
        <v>4267</v>
      </c>
      <c r="BB67" s="280" t="s">
        <v>4268</v>
      </c>
      <c r="BC67"/>
    </row>
    <row r="68" spans="1:55" s="32" customFormat="1" ht="15.75">
      <c r="A68" s="23" t="s">
        <v>456</v>
      </c>
      <c r="B68" s="24" t="s">
        <v>526</v>
      </c>
      <c r="C68" s="24" t="s">
        <v>2069</v>
      </c>
      <c r="D68" s="3" t="s">
        <v>4199</v>
      </c>
      <c r="E68" s="24" t="s">
        <v>4201</v>
      </c>
      <c r="F68" s="24" t="s">
        <v>4200</v>
      </c>
      <c r="G68" s="24"/>
      <c r="H68" s="24" t="s">
        <v>279</v>
      </c>
      <c r="I68" s="33">
        <v>42010000</v>
      </c>
      <c r="J68" s="1" t="s">
        <v>1804</v>
      </c>
      <c r="K68" s="1" t="s">
        <v>1804</v>
      </c>
      <c r="L68"/>
      <c r="M68" s="23" t="s">
        <v>4210</v>
      </c>
      <c r="N68" s="23"/>
      <c r="O68" s="22" t="s">
        <v>1791</v>
      </c>
      <c r="P68" s="22">
        <v>216</v>
      </c>
      <c r="Q68" s="37">
        <f t="shared" si="2"/>
        <v>399.20000000000005</v>
      </c>
      <c r="R68" s="166">
        <v>499</v>
      </c>
      <c r="S68" s="33" t="s">
        <v>4221</v>
      </c>
      <c r="T68" s="33"/>
      <c r="U68" s="99"/>
      <c r="V68" s="142"/>
      <c r="W68" s="99"/>
      <c r="X68" s="8">
        <v>50</v>
      </c>
      <c r="Y68" s="8">
        <v>480</v>
      </c>
      <c r="Z68" s="8">
        <v>160</v>
      </c>
      <c r="AA68"/>
      <c r="AB68"/>
      <c r="AC68"/>
      <c r="AD68"/>
      <c r="AE68"/>
      <c r="AF68"/>
      <c r="AG68"/>
      <c r="AH68"/>
      <c r="AI68"/>
      <c r="AJ68"/>
      <c r="AK68"/>
      <c r="AL68"/>
      <c r="AM68"/>
      <c r="AN68"/>
      <c r="AO68"/>
      <c r="AP68"/>
      <c r="AQ68"/>
      <c r="AR68"/>
      <c r="AS68"/>
      <c r="AT68"/>
      <c r="AU68"/>
      <c r="AV68"/>
      <c r="AW68"/>
      <c r="AX68" s="289" t="s">
        <v>4216</v>
      </c>
      <c r="AZ68" s="344" t="s">
        <v>4280</v>
      </c>
      <c r="BA68" s="278" t="s">
        <v>4267</v>
      </c>
      <c r="BB68" s="280" t="s">
        <v>4268</v>
      </c>
      <c r="BC68"/>
    </row>
    <row r="69" spans="1:55" s="32" customFormat="1" ht="15.75">
      <c r="A69" s="23" t="s">
        <v>456</v>
      </c>
      <c r="B69" s="24" t="s">
        <v>526</v>
      </c>
      <c r="C69" s="24" t="s">
        <v>2069</v>
      </c>
      <c r="D69" s="3" t="s">
        <v>4199</v>
      </c>
      <c r="E69" s="24" t="s">
        <v>4215</v>
      </c>
      <c r="F69" s="24" t="s">
        <v>4200</v>
      </c>
      <c r="G69" s="24"/>
      <c r="H69" s="24" t="s">
        <v>298</v>
      </c>
      <c r="I69" s="33">
        <v>42010000</v>
      </c>
      <c r="J69" s="1" t="s">
        <v>1804</v>
      </c>
      <c r="K69" s="1" t="s">
        <v>1804</v>
      </c>
      <c r="L69"/>
      <c r="M69" s="23" t="s">
        <v>4207</v>
      </c>
      <c r="N69" s="23"/>
      <c r="O69" s="22" t="s">
        <v>1791</v>
      </c>
      <c r="P69" s="22">
        <v>216</v>
      </c>
      <c r="Q69" s="37">
        <f t="shared" si="2"/>
        <v>399.20000000000005</v>
      </c>
      <c r="R69" s="166">
        <v>499</v>
      </c>
      <c r="S69" s="33" t="s">
        <v>4222</v>
      </c>
      <c r="T69" s="33"/>
      <c r="U69" s="99"/>
      <c r="V69" s="142"/>
      <c r="W69" s="99"/>
      <c r="X69" s="8">
        <v>50</v>
      </c>
      <c r="Y69" s="8">
        <v>480</v>
      </c>
      <c r="Z69" s="8">
        <v>160</v>
      </c>
      <c r="AA69"/>
      <c r="AB69"/>
      <c r="AC69"/>
      <c r="AD69"/>
      <c r="AE69"/>
      <c r="AF69"/>
      <c r="AG69"/>
      <c r="AH69"/>
      <c r="AI69"/>
      <c r="AJ69"/>
      <c r="AK69"/>
      <c r="AL69"/>
      <c r="AM69"/>
      <c r="AN69"/>
      <c r="AO69"/>
      <c r="AP69"/>
      <c r="AQ69"/>
      <c r="AR69"/>
      <c r="AS69"/>
      <c r="AT69"/>
      <c r="AU69"/>
      <c r="AV69"/>
      <c r="AW69"/>
      <c r="AX69" s="289" t="s">
        <v>4216</v>
      </c>
      <c r="AZ69" s="344" t="s">
        <v>4280</v>
      </c>
      <c r="BA69" s="278" t="s">
        <v>4267</v>
      </c>
      <c r="BB69" s="280" t="s">
        <v>4268</v>
      </c>
      <c r="BC69"/>
    </row>
    <row r="70" spans="1:55" s="32" customFormat="1" ht="15.75">
      <c r="A70" s="23" t="s">
        <v>456</v>
      </c>
      <c r="B70" s="24" t="s">
        <v>526</v>
      </c>
      <c r="C70" s="24" t="s">
        <v>2069</v>
      </c>
      <c r="D70" s="3" t="s">
        <v>4199</v>
      </c>
      <c r="E70" s="24" t="s">
        <v>4213</v>
      </c>
      <c r="F70" s="24" t="s">
        <v>4200</v>
      </c>
      <c r="G70" s="24"/>
      <c r="H70" s="24" t="s">
        <v>298</v>
      </c>
      <c r="I70" s="33">
        <v>42010000</v>
      </c>
      <c r="J70" s="1" t="s">
        <v>1804</v>
      </c>
      <c r="K70" s="1" t="s">
        <v>1804</v>
      </c>
      <c r="L70"/>
      <c r="M70" s="23" t="s">
        <v>4203</v>
      </c>
      <c r="N70" s="23"/>
      <c r="O70" s="22" t="s">
        <v>1791</v>
      </c>
      <c r="P70" s="22">
        <v>216</v>
      </c>
      <c r="Q70" s="37">
        <f t="shared" si="2"/>
        <v>399.20000000000005</v>
      </c>
      <c r="R70" s="166">
        <v>499</v>
      </c>
      <c r="S70" s="33" t="s">
        <v>4224</v>
      </c>
      <c r="T70" s="33"/>
      <c r="U70" s="99"/>
      <c r="V70" s="142"/>
      <c r="W70" s="99"/>
      <c r="X70" s="8">
        <v>50</v>
      </c>
      <c r="Y70" s="8">
        <v>480</v>
      </c>
      <c r="Z70" s="8">
        <v>160</v>
      </c>
      <c r="AA70"/>
      <c r="AB70"/>
      <c r="AC70"/>
      <c r="AD70"/>
      <c r="AE70"/>
      <c r="AF70"/>
      <c r="AG70"/>
      <c r="AH70"/>
      <c r="AI70"/>
      <c r="AJ70"/>
      <c r="AK70"/>
      <c r="AL70"/>
      <c r="AM70"/>
      <c r="AN70"/>
      <c r="AO70"/>
      <c r="AP70"/>
      <c r="AQ70"/>
      <c r="AR70"/>
      <c r="AS70"/>
      <c r="AT70"/>
      <c r="AU70"/>
      <c r="AV70"/>
      <c r="AW70"/>
      <c r="AX70" s="289" t="s">
        <v>4216</v>
      </c>
      <c r="AZ70" s="344" t="s">
        <v>4280</v>
      </c>
      <c r="BA70" s="278" t="s">
        <v>4267</v>
      </c>
      <c r="BB70" s="280" t="s">
        <v>4268</v>
      </c>
      <c r="BC70"/>
    </row>
    <row r="71" spans="1:55" s="32" customFormat="1" ht="15.75">
      <c r="A71" s="23" t="s">
        <v>456</v>
      </c>
      <c r="B71" s="24" t="s">
        <v>526</v>
      </c>
      <c r="C71" s="24" t="s">
        <v>2069</v>
      </c>
      <c r="D71" s="3" t="s">
        <v>4199</v>
      </c>
      <c r="E71" s="24" t="s">
        <v>4214</v>
      </c>
      <c r="F71" s="24" t="s">
        <v>4200</v>
      </c>
      <c r="G71" s="24"/>
      <c r="H71" s="24" t="s">
        <v>298</v>
      </c>
      <c r="I71" s="33">
        <v>42010000</v>
      </c>
      <c r="J71" s="1" t="s">
        <v>1804</v>
      </c>
      <c r="K71" s="1" t="s">
        <v>1804</v>
      </c>
      <c r="L71"/>
      <c r="M71" s="23" t="s">
        <v>4208</v>
      </c>
      <c r="N71" s="23"/>
      <c r="O71" s="22" t="s">
        <v>1791</v>
      </c>
      <c r="P71" s="22">
        <v>216</v>
      </c>
      <c r="Q71" s="37">
        <f t="shared" si="2"/>
        <v>399.20000000000005</v>
      </c>
      <c r="R71" s="166">
        <v>499</v>
      </c>
      <c r="S71" s="33" t="s">
        <v>4223</v>
      </c>
      <c r="T71" s="33"/>
      <c r="U71" s="99"/>
      <c r="V71" s="142"/>
      <c r="W71" s="99"/>
      <c r="X71" s="8">
        <v>50</v>
      </c>
      <c r="Y71" s="8">
        <v>480</v>
      </c>
      <c r="Z71" s="8">
        <v>160</v>
      </c>
      <c r="AA71"/>
      <c r="AB71"/>
      <c r="AC71"/>
      <c r="AD71"/>
      <c r="AE71"/>
      <c r="AF71"/>
      <c r="AG71"/>
      <c r="AH71"/>
      <c r="AI71"/>
      <c r="AJ71"/>
      <c r="AK71"/>
      <c r="AL71"/>
      <c r="AM71"/>
      <c r="AN71"/>
      <c r="AO71"/>
      <c r="AP71"/>
      <c r="AQ71"/>
      <c r="AR71"/>
      <c r="AS71"/>
      <c r="AT71"/>
      <c r="AU71"/>
      <c r="AV71"/>
      <c r="AW71"/>
      <c r="AX71" s="289" t="s">
        <v>4216</v>
      </c>
      <c r="AZ71" s="344" t="s">
        <v>4280</v>
      </c>
      <c r="BA71" s="278" t="s">
        <v>4267</v>
      </c>
      <c r="BB71" s="280" t="s">
        <v>4268</v>
      </c>
      <c r="BC71"/>
    </row>
    <row r="72" spans="1:55" s="32" customFormat="1" ht="15.75">
      <c r="A72" s="23" t="s">
        <v>456</v>
      </c>
      <c r="B72" s="24" t="s">
        <v>526</v>
      </c>
      <c r="C72" s="24" t="s">
        <v>2069</v>
      </c>
      <c r="D72" s="3" t="s">
        <v>4199</v>
      </c>
      <c r="E72" s="24" t="s">
        <v>4212</v>
      </c>
      <c r="F72" s="24" t="s">
        <v>4200</v>
      </c>
      <c r="G72" s="24"/>
      <c r="H72" s="24" t="s">
        <v>298</v>
      </c>
      <c r="I72" s="33">
        <v>42010000</v>
      </c>
      <c r="J72" s="1" t="s">
        <v>1804</v>
      </c>
      <c r="K72" s="1" t="s">
        <v>1804</v>
      </c>
      <c r="L72"/>
      <c r="M72" s="23" t="s">
        <v>4209</v>
      </c>
      <c r="N72" s="23"/>
      <c r="O72" s="22" t="s">
        <v>1791</v>
      </c>
      <c r="P72" s="22">
        <v>216</v>
      </c>
      <c r="Q72" s="37">
        <f t="shared" si="2"/>
        <v>399.20000000000005</v>
      </c>
      <c r="R72" s="166">
        <v>499</v>
      </c>
      <c r="S72" s="33" t="s">
        <v>4226</v>
      </c>
      <c r="T72" s="33"/>
      <c r="U72" s="99"/>
      <c r="V72" s="142"/>
      <c r="W72" s="99"/>
      <c r="X72" s="8">
        <v>50</v>
      </c>
      <c r="Y72" s="8">
        <v>480</v>
      </c>
      <c r="Z72" s="8">
        <v>160</v>
      </c>
      <c r="AA72"/>
      <c r="AB72"/>
      <c r="AC72"/>
      <c r="AD72"/>
      <c r="AE72"/>
      <c r="AF72"/>
      <c r="AG72"/>
      <c r="AH72"/>
      <c r="AI72"/>
      <c r="AJ72"/>
      <c r="AK72"/>
      <c r="AL72"/>
      <c r="AM72"/>
      <c r="AN72"/>
      <c r="AO72"/>
      <c r="AP72"/>
      <c r="AQ72"/>
      <c r="AR72"/>
      <c r="AS72"/>
      <c r="AT72"/>
      <c r="AU72"/>
      <c r="AV72"/>
      <c r="AW72"/>
      <c r="AX72" s="289" t="s">
        <v>4216</v>
      </c>
      <c r="AZ72" s="344" t="s">
        <v>4280</v>
      </c>
      <c r="BA72" s="278" t="s">
        <v>4267</v>
      </c>
      <c r="BB72" s="280" t="s">
        <v>4268</v>
      </c>
      <c r="BC72"/>
    </row>
    <row r="73" spans="1:55" s="32" customFormat="1" ht="15.75">
      <c r="A73" s="23" t="s">
        <v>456</v>
      </c>
      <c r="B73" s="24" t="s">
        <v>526</v>
      </c>
      <c r="C73" s="24" t="s">
        <v>2069</v>
      </c>
      <c r="D73" s="3" t="s">
        <v>4199</v>
      </c>
      <c r="E73" s="24" t="s">
        <v>4211</v>
      </c>
      <c r="F73" s="24" t="s">
        <v>4200</v>
      </c>
      <c r="G73" s="24"/>
      <c r="H73" s="24" t="s">
        <v>298</v>
      </c>
      <c r="I73" s="33">
        <v>42010000</v>
      </c>
      <c r="J73" s="1" t="s">
        <v>1804</v>
      </c>
      <c r="K73" s="1" t="s">
        <v>1804</v>
      </c>
      <c r="L73"/>
      <c r="M73" s="23" t="s">
        <v>4210</v>
      </c>
      <c r="N73" s="23"/>
      <c r="O73" s="22" t="s">
        <v>1791</v>
      </c>
      <c r="P73" s="22">
        <v>216</v>
      </c>
      <c r="Q73" s="37">
        <f t="shared" si="2"/>
        <v>399.20000000000005</v>
      </c>
      <c r="R73" s="166">
        <v>499</v>
      </c>
      <c r="S73" s="33" t="s">
        <v>4225</v>
      </c>
      <c r="T73" s="33"/>
      <c r="U73" s="99"/>
      <c r="V73" s="142"/>
      <c r="W73" s="99"/>
      <c r="X73" s="8">
        <v>50</v>
      </c>
      <c r="Y73" s="8">
        <v>480</v>
      </c>
      <c r="Z73" s="8">
        <v>160</v>
      </c>
      <c r="AA73"/>
      <c r="AB73"/>
      <c r="AC73"/>
      <c r="AD73"/>
      <c r="AE73"/>
      <c r="AF73"/>
      <c r="AG73"/>
      <c r="AH73"/>
      <c r="AI73"/>
      <c r="AJ73"/>
      <c r="AK73"/>
      <c r="AL73"/>
      <c r="AM73"/>
      <c r="AN73"/>
      <c r="AO73"/>
      <c r="AP73"/>
      <c r="AQ73"/>
      <c r="AR73"/>
      <c r="AS73"/>
      <c r="AT73"/>
      <c r="AU73"/>
      <c r="AV73"/>
      <c r="AW73"/>
      <c r="AX73" s="289" t="s">
        <v>4216</v>
      </c>
      <c r="AZ73" s="344" t="s">
        <v>4280</v>
      </c>
      <c r="BA73" s="278" t="s">
        <v>4267</v>
      </c>
      <c r="BB73" s="280" t="s">
        <v>4268</v>
      </c>
      <c r="BC73"/>
    </row>
    <row r="74" spans="1:55" ht="15.75">
      <c r="A74" s="23" t="s">
        <v>456</v>
      </c>
      <c r="B74" s="24" t="s">
        <v>526</v>
      </c>
      <c r="C74" s="24" t="s">
        <v>2069</v>
      </c>
      <c r="D74" s="3" t="s">
        <v>4199</v>
      </c>
      <c r="E74" s="392" t="s">
        <v>5611</v>
      </c>
      <c r="F74" s="396" t="s">
        <v>5628</v>
      </c>
      <c r="G74" s="305" t="s">
        <v>5692</v>
      </c>
      <c r="H74" s="394" t="s">
        <v>697</v>
      </c>
      <c r="I74" s="399">
        <v>4201000090</v>
      </c>
      <c r="J74" s="1" t="s">
        <v>1804</v>
      </c>
      <c r="K74" s="1" t="s">
        <v>1804</v>
      </c>
      <c r="L74" s="27"/>
      <c r="M74" s="398" t="s">
        <v>5631</v>
      </c>
      <c r="N74" s="23"/>
      <c r="O74" s="22" t="s">
        <v>1791</v>
      </c>
      <c r="P74" s="380">
        <v>216</v>
      </c>
      <c r="Q74" s="37">
        <f t="shared" si="2"/>
        <v>399.20000000000005</v>
      </c>
      <c r="R74" s="380">
        <v>499</v>
      </c>
      <c r="S74" s="399">
        <v>5052797199158</v>
      </c>
      <c r="T74" s="400"/>
      <c r="U74" s="27"/>
      <c r="V74" s="27"/>
      <c r="W74" s="359">
        <v>0.4</v>
      </c>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374" t="s">
        <v>5643</v>
      </c>
      <c r="AY74" s="27"/>
      <c r="AZ74" s="344" t="s">
        <v>4280</v>
      </c>
      <c r="BA74" s="278" t="s">
        <v>4267</v>
      </c>
      <c r="BB74" s="280" t="s">
        <v>4268</v>
      </c>
      <c r="BC74" s="27"/>
    </row>
    <row r="75" spans="1:55" ht="15.75">
      <c r="A75" s="23" t="s">
        <v>456</v>
      </c>
      <c r="B75" s="24" t="s">
        <v>526</v>
      </c>
      <c r="C75" s="24" t="s">
        <v>2069</v>
      </c>
      <c r="D75" s="3" t="s">
        <v>4199</v>
      </c>
      <c r="E75" s="392" t="s">
        <v>5612</v>
      </c>
      <c r="F75" s="396" t="s">
        <v>5628</v>
      </c>
      <c r="G75" s="305" t="s">
        <v>5692</v>
      </c>
      <c r="H75" s="394" t="s">
        <v>697</v>
      </c>
      <c r="I75" s="399">
        <v>4201000090</v>
      </c>
      <c r="J75" s="1" t="s">
        <v>1804</v>
      </c>
      <c r="K75" s="1" t="s">
        <v>1804</v>
      </c>
      <c r="L75" s="27"/>
      <c r="M75" s="398" t="s">
        <v>5632</v>
      </c>
      <c r="N75" s="23"/>
      <c r="O75" s="22" t="s">
        <v>1791</v>
      </c>
      <c r="P75" s="380">
        <v>216</v>
      </c>
      <c r="Q75" s="37">
        <f t="shared" si="2"/>
        <v>399.20000000000005</v>
      </c>
      <c r="R75" s="380">
        <v>499</v>
      </c>
      <c r="S75" s="399">
        <v>5052797199141</v>
      </c>
      <c r="T75" s="400"/>
      <c r="U75" s="27"/>
      <c r="V75" s="27"/>
      <c r="W75" s="359">
        <v>0.4</v>
      </c>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374" t="s">
        <v>5643</v>
      </c>
      <c r="AY75" s="27"/>
      <c r="AZ75" s="344" t="s">
        <v>4280</v>
      </c>
      <c r="BA75" s="278" t="s">
        <v>4267</v>
      </c>
      <c r="BB75" s="280" t="s">
        <v>4268</v>
      </c>
      <c r="BC75" s="27"/>
    </row>
    <row r="76" spans="1:55" ht="15.75">
      <c r="A76" s="23" t="s">
        <v>456</v>
      </c>
      <c r="B76" s="24" t="s">
        <v>526</v>
      </c>
      <c r="C76" s="24" t="s">
        <v>2069</v>
      </c>
      <c r="D76" s="3" t="s">
        <v>4199</v>
      </c>
      <c r="E76" s="392" t="s">
        <v>5613</v>
      </c>
      <c r="F76" s="396" t="s">
        <v>5628</v>
      </c>
      <c r="G76" s="305" t="s">
        <v>5692</v>
      </c>
      <c r="H76" s="394" t="s">
        <v>697</v>
      </c>
      <c r="I76" s="399">
        <v>4201000090</v>
      </c>
      <c r="J76" s="1" t="s">
        <v>1804</v>
      </c>
      <c r="K76" s="1" t="s">
        <v>1804</v>
      </c>
      <c r="L76" s="27"/>
      <c r="M76" s="398" t="s">
        <v>5633</v>
      </c>
      <c r="N76" s="23"/>
      <c r="O76" s="22" t="s">
        <v>1791</v>
      </c>
      <c r="P76" s="380">
        <v>216</v>
      </c>
      <c r="Q76" s="37">
        <f t="shared" si="2"/>
        <v>399.20000000000005</v>
      </c>
      <c r="R76" s="380">
        <v>499</v>
      </c>
      <c r="S76" s="399">
        <v>5052797199127</v>
      </c>
      <c r="T76" s="400"/>
      <c r="U76" s="27"/>
      <c r="V76" s="27"/>
      <c r="W76" s="359">
        <v>0.4</v>
      </c>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374" t="s">
        <v>5643</v>
      </c>
      <c r="AY76" s="27"/>
      <c r="AZ76" s="344" t="s">
        <v>4280</v>
      </c>
      <c r="BA76" s="278" t="s">
        <v>4267</v>
      </c>
      <c r="BB76" s="280" t="s">
        <v>4268</v>
      </c>
      <c r="BC76" s="27"/>
    </row>
    <row r="77" spans="1:55" ht="15.75">
      <c r="A77" s="23" t="s">
        <v>456</v>
      </c>
      <c r="B77" s="24" t="s">
        <v>526</v>
      </c>
      <c r="C77" s="24" t="s">
        <v>2069</v>
      </c>
      <c r="D77" s="3" t="s">
        <v>4199</v>
      </c>
      <c r="E77" s="392" t="s">
        <v>5614</v>
      </c>
      <c r="F77" s="396" t="s">
        <v>5628</v>
      </c>
      <c r="G77" s="305" t="s">
        <v>5692</v>
      </c>
      <c r="H77" s="394" t="s">
        <v>697</v>
      </c>
      <c r="I77" s="399">
        <v>4201000090</v>
      </c>
      <c r="J77" s="1" t="s">
        <v>1804</v>
      </c>
      <c r="K77" s="1" t="s">
        <v>1804</v>
      </c>
      <c r="L77" s="27"/>
      <c r="M77" s="398" t="s">
        <v>5634</v>
      </c>
      <c r="N77" s="23"/>
      <c r="O77" s="22" t="s">
        <v>1791</v>
      </c>
      <c r="P77" s="380">
        <v>216</v>
      </c>
      <c r="Q77" s="37">
        <f t="shared" si="2"/>
        <v>399.20000000000005</v>
      </c>
      <c r="R77" s="380">
        <v>499</v>
      </c>
      <c r="S77" s="399">
        <v>5052797199134</v>
      </c>
      <c r="T77" s="400"/>
      <c r="U77" s="27"/>
      <c r="V77" s="27"/>
      <c r="W77" s="359">
        <v>0.4</v>
      </c>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374" t="s">
        <v>5643</v>
      </c>
      <c r="AY77" s="27"/>
      <c r="AZ77" s="344" t="s">
        <v>4280</v>
      </c>
      <c r="BA77" s="278" t="s">
        <v>4267</v>
      </c>
      <c r="BB77" s="280" t="s">
        <v>4268</v>
      </c>
      <c r="BC77" s="27"/>
    </row>
    <row r="78" spans="1:55" ht="15.75">
      <c r="A78" s="23" t="s">
        <v>456</v>
      </c>
      <c r="B78" s="24" t="s">
        <v>526</v>
      </c>
      <c r="C78" s="24" t="s">
        <v>2069</v>
      </c>
      <c r="D78" s="3" t="s">
        <v>4199</v>
      </c>
      <c r="E78" s="392" t="s">
        <v>5615</v>
      </c>
      <c r="F78" s="396" t="s">
        <v>5628</v>
      </c>
      <c r="G78" s="305" t="s">
        <v>5692</v>
      </c>
      <c r="H78" s="394" t="s">
        <v>697</v>
      </c>
      <c r="I78" s="399">
        <v>4201000090</v>
      </c>
      <c r="J78" s="1" t="s">
        <v>1804</v>
      </c>
      <c r="K78" s="1" t="s">
        <v>1804</v>
      </c>
      <c r="L78" s="27"/>
      <c r="M78" s="398" t="s">
        <v>5635</v>
      </c>
      <c r="N78" s="23"/>
      <c r="O78" s="22" t="s">
        <v>1791</v>
      </c>
      <c r="P78" s="380">
        <v>216</v>
      </c>
      <c r="Q78" s="37">
        <f t="shared" si="2"/>
        <v>399.20000000000005</v>
      </c>
      <c r="R78" s="380">
        <v>499</v>
      </c>
      <c r="S78" s="399">
        <v>5052797199165</v>
      </c>
      <c r="T78" s="400"/>
      <c r="U78" s="27"/>
      <c r="V78" s="27"/>
      <c r="W78" s="359">
        <v>0.4</v>
      </c>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374" t="s">
        <v>5643</v>
      </c>
      <c r="AY78" s="27"/>
      <c r="AZ78" s="344" t="s">
        <v>4280</v>
      </c>
      <c r="BA78" s="278" t="s">
        <v>4267</v>
      </c>
      <c r="BB78" s="280" t="s">
        <v>4268</v>
      </c>
      <c r="BC78" s="27"/>
    </row>
    <row r="79" spans="1:55" s="32" customFormat="1" ht="15.75">
      <c r="A79" s="3" t="s">
        <v>428</v>
      </c>
      <c r="B79" s="24" t="s">
        <v>526</v>
      </c>
      <c r="C79" s="24" t="s">
        <v>2622</v>
      </c>
      <c r="D79" s="3" t="s">
        <v>1898</v>
      </c>
      <c r="E79" s="3" t="s">
        <v>4702</v>
      </c>
      <c r="F79" s="3" t="s">
        <v>2060</v>
      </c>
      <c r="G79" s="24"/>
      <c r="H79" s="3" t="s">
        <v>279</v>
      </c>
      <c r="I79" s="33">
        <v>42010000</v>
      </c>
      <c r="J79" s="1" t="s">
        <v>1804</v>
      </c>
      <c r="K79" s="1" t="s">
        <v>1804</v>
      </c>
      <c r="L79"/>
      <c r="M79" s="35" t="s">
        <v>4708</v>
      </c>
      <c r="N79" s="35"/>
      <c r="O79" s="22" t="s">
        <v>1791</v>
      </c>
      <c r="P79" s="22">
        <v>273</v>
      </c>
      <c r="Q79" s="37">
        <f t="shared" si="2"/>
        <v>500</v>
      </c>
      <c r="R79" s="166">
        <v>625</v>
      </c>
      <c r="S79" s="329" t="s">
        <v>4703</v>
      </c>
      <c r="T79" s="33"/>
      <c r="U79" s="99">
        <v>0.3</v>
      </c>
      <c r="V79" s="142">
        <v>0.05</v>
      </c>
      <c r="W79" s="99">
        <f t="shared" ref="W79:W98" si="5">U79+V79</f>
        <v>0.35</v>
      </c>
      <c r="X79" s="8">
        <v>70</v>
      </c>
      <c r="Y79" s="8">
        <v>270</v>
      </c>
      <c r="Z79" s="8">
        <v>250</v>
      </c>
      <c r="AA79"/>
      <c r="AB79"/>
      <c r="AC79"/>
      <c r="AD79"/>
      <c r="AE79"/>
      <c r="AF79"/>
      <c r="AG79"/>
      <c r="AH79"/>
      <c r="AI79"/>
      <c r="AJ79"/>
      <c r="AK79"/>
      <c r="AL79"/>
      <c r="AM79"/>
      <c r="AN79"/>
      <c r="AO79"/>
      <c r="AP79"/>
      <c r="AQ79"/>
      <c r="AR79"/>
      <c r="AS79"/>
      <c r="AT79"/>
      <c r="AU79"/>
      <c r="AV79"/>
      <c r="AW79"/>
      <c r="AX79" s="289" t="s">
        <v>3091</v>
      </c>
      <c r="AZ79" s="344" t="s">
        <v>4281</v>
      </c>
      <c r="BA79" s="278" t="s">
        <v>4267</v>
      </c>
      <c r="BB79" s="280" t="s">
        <v>4268</v>
      </c>
    </row>
    <row r="80" spans="1:55" s="32" customFormat="1" ht="15.75">
      <c r="A80" s="3" t="s">
        <v>428</v>
      </c>
      <c r="B80" s="24" t="s">
        <v>526</v>
      </c>
      <c r="C80" s="24" t="s">
        <v>2622</v>
      </c>
      <c r="D80" s="3" t="s">
        <v>1898</v>
      </c>
      <c r="E80" s="3" t="s">
        <v>1537</v>
      </c>
      <c r="F80" s="3" t="s">
        <v>2060</v>
      </c>
      <c r="G80" s="24"/>
      <c r="H80" s="3" t="s">
        <v>279</v>
      </c>
      <c r="I80" s="33">
        <v>42010000</v>
      </c>
      <c r="J80" s="1" t="s">
        <v>1804</v>
      </c>
      <c r="K80" s="1" t="s">
        <v>1804</v>
      </c>
      <c r="L80"/>
      <c r="M80" s="35" t="s">
        <v>4707</v>
      </c>
      <c r="N80" s="35"/>
      <c r="O80" s="22" t="s">
        <v>1791</v>
      </c>
      <c r="P80" s="22">
        <v>273</v>
      </c>
      <c r="Q80" s="37">
        <f t="shared" si="2"/>
        <v>500</v>
      </c>
      <c r="R80" s="166">
        <v>625</v>
      </c>
      <c r="S80" s="33" t="s">
        <v>1545</v>
      </c>
      <c r="T80" s="33"/>
      <c r="U80" s="99">
        <v>0.3</v>
      </c>
      <c r="V80" s="142">
        <v>0.05</v>
      </c>
      <c r="W80" s="99">
        <f t="shared" si="5"/>
        <v>0.35</v>
      </c>
      <c r="X80" s="8">
        <v>70</v>
      </c>
      <c r="Y80" s="8">
        <v>270</v>
      </c>
      <c r="Z80" s="8">
        <v>250</v>
      </c>
      <c r="AA80"/>
      <c r="AB80"/>
      <c r="AC80"/>
      <c r="AD80"/>
      <c r="AE80"/>
      <c r="AF80"/>
      <c r="AG80"/>
      <c r="AH80"/>
      <c r="AI80"/>
      <c r="AJ80"/>
      <c r="AK80"/>
      <c r="AL80"/>
      <c r="AM80"/>
      <c r="AN80"/>
      <c r="AO80"/>
      <c r="AP80"/>
      <c r="AQ80"/>
      <c r="AR80"/>
      <c r="AS80"/>
      <c r="AT80"/>
      <c r="AU80"/>
      <c r="AV80"/>
      <c r="AW80"/>
      <c r="AX80" s="289" t="s">
        <v>3091</v>
      </c>
      <c r="AZ80" s="344" t="s">
        <v>4281</v>
      </c>
      <c r="BA80" s="278" t="s">
        <v>4267</v>
      </c>
      <c r="BB80" s="280" t="s">
        <v>4268</v>
      </c>
    </row>
    <row r="81" spans="1:55" s="32" customFormat="1" ht="15.75">
      <c r="A81" s="3" t="s">
        <v>428</v>
      </c>
      <c r="B81" s="24" t="s">
        <v>526</v>
      </c>
      <c r="C81" s="24" t="s">
        <v>2622</v>
      </c>
      <c r="D81" s="3" t="s">
        <v>1898</v>
      </c>
      <c r="E81" s="3" t="s">
        <v>1538</v>
      </c>
      <c r="F81" s="3" t="s">
        <v>2060</v>
      </c>
      <c r="G81" s="24"/>
      <c r="H81" s="3" t="s">
        <v>279</v>
      </c>
      <c r="I81" s="33">
        <v>42010000</v>
      </c>
      <c r="J81" s="1" t="s">
        <v>1804</v>
      </c>
      <c r="K81" s="1" t="s">
        <v>1804</v>
      </c>
      <c r="L81"/>
      <c r="M81" s="35" t="s">
        <v>4709</v>
      </c>
      <c r="N81" s="35"/>
      <c r="O81" s="22" t="s">
        <v>1791</v>
      </c>
      <c r="P81" s="22">
        <v>273</v>
      </c>
      <c r="Q81" s="37">
        <f t="shared" si="2"/>
        <v>500</v>
      </c>
      <c r="R81" s="166">
        <v>625</v>
      </c>
      <c r="S81" s="33" t="s">
        <v>1546</v>
      </c>
      <c r="T81" s="33"/>
      <c r="U81" s="99">
        <v>0.3</v>
      </c>
      <c r="V81" s="142">
        <v>0.05</v>
      </c>
      <c r="W81" s="99">
        <f t="shared" si="5"/>
        <v>0.35</v>
      </c>
      <c r="X81" s="8">
        <v>70</v>
      </c>
      <c r="Y81" s="8">
        <v>270</v>
      </c>
      <c r="Z81" s="8">
        <v>250</v>
      </c>
      <c r="AA81"/>
      <c r="AB81"/>
      <c r="AC81"/>
      <c r="AD81"/>
      <c r="AE81"/>
      <c r="AF81"/>
      <c r="AG81"/>
      <c r="AH81"/>
      <c r="AI81"/>
      <c r="AJ81"/>
      <c r="AK81"/>
      <c r="AL81"/>
      <c r="AM81"/>
      <c r="AN81"/>
      <c r="AO81"/>
      <c r="AP81"/>
      <c r="AQ81"/>
      <c r="AR81"/>
      <c r="AS81"/>
      <c r="AT81"/>
      <c r="AU81"/>
      <c r="AV81"/>
      <c r="AW81"/>
      <c r="AX81" s="289" t="s">
        <v>3091</v>
      </c>
      <c r="AZ81" s="344" t="s">
        <v>4281</v>
      </c>
      <c r="BA81" s="278" t="s">
        <v>4267</v>
      </c>
      <c r="BB81" s="280" t="s">
        <v>4268</v>
      </c>
    </row>
    <row r="82" spans="1:55" s="32" customFormat="1" ht="15.75">
      <c r="A82" s="3" t="s">
        <v>428</v>
      </c>
      <c r="B82" s="24" t="s">
        <v>526</v>
      </c>
      <c r="C82" s="24" t="s">
        <v>2622</v>
      </c>
      <c r="D82" s="24" t="s">
        <v>1898</v>
      </c>
      <c r="E82" s="3" t="s">
        <v>4706</v>
      </c>
      <c r="F82" s="3" t="s">
        <v>2060</v>
      </c>
      <c r="G82" s="24"/>
      <c r="H82" s="3" t="s">
        <v>298</v>
      </c>
      <c r="I82" s="33">
        <v>42010000</v>
      </c>
      <c r="J82" s="1" t="s">
        <v>1804</v>
      </c>
      <c r="K82" s="1" t="s">
        <v>1804</v>
      </c>
      <c r="L82"/>
      <c r="M82" s="35" t="s">
        <v>4708</v>
      </c>
      <c r="N82" s="35"/>
      <c r="O82" s="22" t="s">
        <v>1791</v>
      </c>
      <c r="P82" s="22">
        <v>273</v>
      </c>
      <c r="Q82" s="37">
        <f t="shared" si="2"/>
        <v>500</v>
      </c>
      <c r="R82" s="166">
        <v>625</v>
      </c>
      <c r="S82" s="330" t="s">
        <v>4704</v>
      </c>
      <c r="T82" s="33"/>
      <c r="U82" s="99">
        <v>0.3</v>
      </c>
      <c r="V82" s="142">
        <v>0.05</v>
      </c>
      <c r="W82" s="99">
        <f t="shared" si="5"/>
        <v>0.35</v>
      </c>
      <c r="X82" s="8">
        <v>70</v>
      </c>
      <c r="Y82" s="8">
        <v>270</v>
      </c>
      <c r="Z82" s="8">
        <v>250</v>
      </c>
      <c r="AA82"/>
      <c r="AB82"/>
      <c r="AC82"/>
      <c r="AD82"/>
      <c r="AE82"/>
      <c r="AF82"/>
      <c r="AG82"/>
      <c r="AH82"/>
      <c r="AI82"/>
      <c r="AJ82"/>
      <c r="AK82"/>
      <c r="AL82"/>
      <c r="AM82"/>
      <c r="AN82"/>
      <c r="AO82"/>
      <c r="AP82"/>
      <c r="AQ82"/>
      <c r="AR82"/>
      <c r="AS82"/>
      <c r="AT82"/>
      <c r="AU82"/>
      <c r="AV82"/>
      <c r="AW82"/>
      <c r="AX82" s="289" t="s">
        <v>3091</v>
      </c>
      <c r="AZ82" s="344" t="s">
        <v>4281</v>
      </c>
      <c r="BA82" s="278" t="s">
        <v>4267</v>
      </c>
      <c r="BB82" s="280" t="s">
        <v>4268</v>
      </c>
    </row>
    <row r="83" spans="1:55" s="32" customFormat="1" ht="15.75">
      <c r="A83" s="3" t="s">
        <v>428</v>
      </c>
      <c r="B83" s="24" t="s">
        <v>526</v>
      </c>
      <c r="C83" s="24" t="s">
        <v>2622</v>
      </c>
      <c r="D83" s="24" t="s">
        <v>1898</v>
      </c>
      <c r="E83" s="3" t="s">
        <v>2056</v>
      </c>
      <c r="F83" s="3" t="s">
        <v>2060</v>
      </c>
      <c r="G83" s="24"/>
      <c r="H83" s="3" t="s">
        <v>298</v>
      </c>
      <c r="I83" s="33">
        <v>42010000</v>
      </c>
      <c r="J83" s="1" t="s">
        <v>1804</v>
      </c>
      <c r="K83" s="1" t="s">
        <v>1804</v>
      </c>
      <c r="L83"/>
      <c r="M83" s="35" t="s">
        <v>4707</v>
      </c>
      <c r="N83" s="35"/>
      <c r="O83" s="22" t="s">
        <v>1791</v>
      </c>
      <c r="P83" s="22">
        <v>273</v>
      </c>
      <c r="Q83" s="37">
        <f t="shared" si="2"/>
        <v>500</v>
      </c>
      <c r="R83" s="166">
        <v>625</v>
      </c>
      <c r="S83" s="33">
        <v>5051771726793</v>
      </c>
      <c r="T83" s="33"/>
      <c r="U83" s="99">
        <v>0.3</v>
      </c>
      <c r="V83" s="142">
        <v>0.05</v>
      </c>
      <c r="W83" s="99">
        <f t="shared" si="5"/>
        <v>0.35</v>
      </c>
      <c r="X83" s="8">
        <v>70</v>
      </c>
      <c r="Y83" s="8">
        <v>270</v>
      </c>
      <c r="Z83" s="8">
        <v>250</v>
      </c>
      <c r="AA83"/>
      <c r="AB83"/>
      <c r="AC83"/>
      <c r="AD83"/>
      <c r="AE83"/>
      <c r="AF83"/>
      <c r="AG83"/>
      <c r="AH83"/>
      <c r="AI83"/>
      <c r="AJ83"/>
      <c r="AK83"/>
      <c r="AL83"/>
      <c r="AM83"/>
      <c r="AN83"/>
      <c r="AO83"/>
      <c r="AP83"/>
      <c r="AQ83"/>
      <c r="AR83"/>
      <c r="AS83"/>
      <c r="AT83"/>
      <c r="AU83"/>
      <c r="AV83"/>
      <c r="AW83"/>
      <c r="AX83" s="289" t="s">
        <v>3091</v>
      </c>
      <c r="AZ83" s="344" t="s">
        <v>4281</v>
      </c>
      <c r="BA83" s="278" t="s">
        <v>4267</v>
      </c>
      <c r="BB83" s="280" t="s">
        <v>4268</v>
      </c>
    </row>
    <row r="84" spans="1:55" s="32" customFormat="1" ht="15.75">
      <c r="A84" s="3" t="s">
        <v>428</v>
      </c>
      <c r="B84" s="24" t="s">
        <v>526</v>
      </c>
      <c r="C84" s="24" t="s">
        <v>2622</v>
      </c>
      <c r="D84" s="24" t="s">
        <v>1898</v>
      </c>
      <c r="E84" s="3" t="s">
        <v>2058</v>
      </c>
      <c r="F84" s="3" t="s">
        <v>2060</v>
      </c>
      <c r="G84" s="24"/>
      <c r="H84" s="3" t="s">
        <v>298</v>
      </c>
      <c r="I84" s="33">
        <v>42010000</v>
      </c>
      <c r="J84" s="1" t="s">
        <v>1804</v>
      </c>
      <c r="K84" s="1" t="s">
        <v>1804</v>
      </c>
      <c r="L84"/>
      <c r="M84" s="35" t="s">
        <v>4709</v>
      </c>
      <c r="N84" s="35"/>
      <c r="O84" s="22" t="s">
        <v>1791</v>
      </c>
      <c r="P84" s="22">
        <v>273</v>
      </c>
      <c r="Q84" s="37">
        <f t="shared" ref="Q84:Q158" si="6">R84*0.8</f>
        <v>500</v>
      </c>
      <c r="R84" s="166">
        <v>625</v>
      </c>
      <c r="S84" s="33">
        <v>5051771726809</v>
      </c>
      <c r="T84" s="33"/>
      <c r="U84" s="99">
        <v>0.3</v>
      </c>
      <c r="V84" s="142">
        <v>0.05</v>
      </c>
      <c r="W84" s="99">
        <f t="shared" si="5"/>
        <v>0.35</v>
      </c>
      <c r="X84" s="8">
        <v>70</v>
      </c>
      <c r="Y84" s="8">
        <v>270</v>
      </c>
      <c r="Z84" s="8">
        <v>250</v>
      </c>
      <c r="AA84"/>
      <c r="AB84"/>
      <c r="AC84"/>
      <c r="AD84"/>
      <c r="AE84"/>
      <c r="AF84"/>
      <c r="AG84"/>
      <c r="AH84"/>
      <c r="AI84"/>
      <c r="AJ84"/>
      <c r="AK84"/>
      <c r="AL84"/>
      <c r="AM84"/>
      <c r="AN84"/>
      <c r="AO84"/>
      <c r="AP84"/>
      <c r="AQ84"/>
      <c r="AR84"/>
      <c r="AS84"/>
      <c r="AT84"/>
      <c r="AU84"/>
      <c r="AV84"/>
      <c r="AW84"/>
      <c r="AX84" s="289" t="s">
        <v>3091</v>
      </c>
      <c r="AZ84" s="344" t="s">
        <v>4281</v>
      </c>
      <c r="BA84" s="278" t="s">
        <v>4267</v>
      </c>
      <c r="BB84" s="280" t="s">
        <v>4268</v>
      </c>
    </row>
    <row r="85" spans="1:55" s="32" customFormat="1" ht="15.75">
      <c r="A85" s="3" t="s">
        <v>428</v>
      </c>
      <c r="B85" s="24" t="s">
        <v>526</v>
      </c>
      <c r="C85" s="24" t="s">
        <v>2069</v>
      </c>
      <c r="D85" s="3" t="s">
        <v>1899</v>
      </c>
      <c r="E85" s="3" t="s">
        <v>4705</v>
      </c>
      <c r="F85" s="3" t="s">
        <v>2061</v>
      </c>
      <c r="G85" s="24"/>
      <c r="H85" s="3" t="s">
        <v>279</v>
      </c>
      <c r="I85" s="33">
        <v>42010000</v>
      </c>
      <c r="J85" s="1" t="s">
        <v>1804</v>
      </c>
      <c r="K85" s="1" t="s">
        <v>1804</v>
      </c>
      <c r="L85"/>
      <c r="M85" s="35" t="s">
        <v>4708</v>
      </c>
      <c r="N85" s="35"/>
      <c r="O85" s="22" t="s">
        <v>1791</v>
      </c>
      <c r="P85" s="22">
        <v>439</v>
      </c>
      <c r="Q85" s="37">
        <f t="shared" si="6"/>
        <v>799.2</v>
      </c>
      <c r="R85" s="166">
        <v>999</v>
      </c>
      <c r="S85" s="330" t="s">
        <v>4711</v>
      </c>
      <c r="T85" s="33"/>
      <c r="U85" s="99">
        <v>0.6</v>
      </c>
      <c r="V85" s="142">
        <v>0.05</v>
      </c>
      <c r="W85" s="99">
        <f t="shared" si="5"/>
        <v>0.65</v>
      </c>
      <c r="X85" s="8">
        <v>40</v>
      </c>
      <c r="Y85" s="8">
        <v>270</v>
      </c>
      <c r="Z85" s="8">
        <v>250</v>
      </c>
      <c r="AA85"/>
      <c r="AB85"/>
      <c r="AC85"/>
      <c r="AD85"/>
      <c r="AE85"/>
      <c r="AF85"/>
      <c r="AG85"/>
      <c r="AH85"/>
      <c r="AI85"/>
      <c r="AJ85"/>
      <c r="AK85"/>
      <c r="AL85"/>
      <c r="AM85"/>
      <c r="AN85"/>
      <c r="AO85"/>
      <c r="AP85"/>
      <c r="AQ85"/>
      <c r="AR85"/>
      <c r="AS85"/>
      <c r="AT85"/>
      <c r="AU85"/>
      <c r="AV85"/>
      <c r="AW85"/>
      <c r="AX85" s="289" t="s">
        <v>3092</v>
      </c>
      <c r="AZ85" s="344" t="s">
        <v>4281</v>
      </c>
      <c r="BA85" s="278" t="s">
        <v>4267</v>
      </c>
      <c r="BB85" s="280" t="s">
        <v>4268</v>
      </c>
    </row>
    <row r="86" spans="1:55" s="32" customFormat="1" ht="15.75">
      <c r="A86" s="3" t="s">
        <v>428</v>
      </c>
      <c r="B86" s="24" t="s">
        <v>526</v>
      </c>
      <c r="C86" s="24" t="s">
        <v>2069</v>
      </c>
      <c r="D86" s="3" t="s">
        <v>1899</v>
      </c>
      <c r="E86" s="3" t="s">
        <v>1539</v>
      </c>
      <c r="F86" s="3" t="s">
        <v>2061</v>
      </c>
      <c r="G86" s="24"/>
      <c r="H86" s="3" t="s">
        <v>279</v>
      </c>
      <c r="I86" s="33">
        <v>42010000</v>
      </c>
      <c r="J86" s="1" t="s">
        <v>1804</v>
      </c>
      <c r="K86" s="1" t="s">
        <v>1804</v>
      </c>
      <c r="L86"/>
      <c r="M86" s="35" t="s">
        <v>4707</v>
      </c>
      <c r="N86" s="35"/>
      <c r="O86" s="22" t="s">
        <v>1791</v>
      </c>
      <c r="P86" s="22">
        <v>439</v>
      </c>
      <c r="Q86" s="37">
        <f t="shared" si="6"/>
        <v>799.2</v>
      </c>
      <c r="R86" s="166">
        <v>999</v>
      </c>
      <c r="S86" s="33" t="s">
        <v>1547</v>
      </c>
      <c r="T86" s="33"/>
      <c r="U86" s="99">
        <v>0.6</v>
      </c>
      <c r="V86" s="142">
        <v>0.05</v>
      </c>
      <c r="W86" s="99">
        <f t="shared" si="5"/>
        <v>0.65</v>
      </c>
      <c r="X86" s="8">
        <v>40</v>
      </c>
      <c r="Y86" s="8">
        <v>270</v>
      </c>
      <c r="Z86" s="8">
        <v>250</v>
      </c>
      <c r="AA86"/>
      <c r="AB86"/>
      <c r="AC86"/>
      <c r="AD86"/>
      <c r="AE86"/>
      <c r="AF86"/>
      <c r="AG86"/>
      <c r="AH86"/>
      <c r="AI86"/>
      <c r="AJ86"/>
      <c r="AK86"/>
      <c r="AL86"/>
      <c r="AM86"/>
      <c r="AN86"/>
      <c r="AO86"/>
      <c r="AP86"/>
      <c r="AQ86"/>
      <c r="AR86"/>
      <c r="AS86"/>
      <c r="AT86"/>
      <c r="AU86"/>
      <c r="AV86"/>
      <c r="AW86"/>
      <c r="AX86" s="289" t="s">
        <v>3092</v>
      </c>
      <c r="AZ86" s="344" t="s">
        <v>4281</v>
      </c>
      <c r="BA86" s="278" t="s">
        <v>4267</v>
      </c>
      <c r="BB86" s="280" t="s">
        <v>4268</v>
      </c>
    </row>
    <row r="87" spans="1:55" s="32" customFormat="1" ht="15.75">
      <c r="A87" s="3" t="s">
        <v>428</v>
      </c>
      <c r="B87" s="24" t="s">
        <v>526</v>
      </c>
      <c r="C87" s="24" t="s">
        <v>2069</v>
      </c>
      <c r="D87" s="3" t="s">
        <v>1899</v>
      </c>
      <c r="E87" s="3" t="s">
        <v>1540</v>
      </c>
      <c r="F87" s="3" t="s">
        <v>2061</v>
      </c>
      <c r="G87" s="24"/>
      <c r="H87" s="3" t="s">
        <v>279</v>
      </c>
      <c r="I87" s="33">
        <v>42010000</v>
      </c>
      <c r="J87" s="1" t="s">
        <v>1804</v>
      </c>
      <c r="K87" s="1" t="s">
        <v>1804</v>
      </c>
      <c r="L87"/>
      <c r="M87" s="35" t="s">
        <v>4709</v>
      </c>
      <c r="N87" s="35"/>
      <c r="O87" s="22" t="s">
        <v>1791</v>
      </c>
      <c r="P87" s="22">
        <v>439</v>
      </c>
      <c r="Q87" s="37">
        <f t="shared" si="6"/>
        <v>799.2</v>
      </c>
      <c r="R87" s="166">
        <v>999</v>
      </c>
      <c r="S87" s="33" t="s">
        <v>1548</v>
      </c>
      <c r="T87" s="33"/>
      <c r="U87" s="99">
        <v>0.6</v>
      </c>
      <c r="V87" s="142">
        <v>0.05</v>
      </c>
      <c r="W87" s="99">
        <f t="shared" si="5"/>
        <v>0.65</v>
      </c>
      <c r="X87" s="8">
        <v>40</v>
      </c>
      <c r="Y87" s="8">
        <v>270</v>
      </c>
      <c r="Z87" s="8">
        <v>250</v>
      </c>
      <c r="AA87"/>
      <c r="AB87"/>
      <c r="AC87"/>
      <c r="AD87"/>
      <c r="AE87"/>
      <c r="AF87"/>
      <c r="AG87"/>
      <c r="AH87"/>
      <c r="AI87"/>
      <c r="AJ87"/>
      <c r="AK87"/>
      <c r="AL87"/>
      <c r="AM87"/>
      <c r="AN87"/>
      <c r="AO87"/>
      <c r="AP87"/>
      <c r="AQ87"/>
      <c r="AR87"/>
      <c r="AS87"/>
      <c r="AT87"/>
      <c r="AU87"/>
      <c r="AV87"/>
      <c r="AW87"/>
      <c r="AX87" s="289" t="s">
        <v>3092</v>
      </c>
      <c r="AZ87" s="344" t="s">
        <v>4281</v>
      </c>
      <c r="BA87" s="278" t="s">
        <v>4267</v>
      </c>
      <c r="BB87" s="280" t="s">
        <v>4268</v>
      </c>
    </row>
    <row r="88" spans="1:55" ht="15.75" customHeight="1">
      <c r="A88" s="3" t="s">
        <v>428</v>
      </c>
      <c r="B88" s="24" t="s">
        <v>526</v>
      </c>
      <c r="C88" s="24" t="s">
        <v>2069</v>
      </c>
      <c r="D88" s="24" t="s">
        <v>1899</v>
      </c>
      <c r="E88" s="3" t="s">
        <v>4710</v>
      </c>
      <c r="F88" s="3" t="s">
        <v>2061</v>
      </c>
      <c r="G88" s="24"/>
      <c r="H88" s="3" t="s">
        <v>298</v>
      </c>
      <c r="I88" s="33">
        <v>42010000</v>
      </c>
      <c r="J88" s="1" t="s">
        <v>1804</v>
      </c>
      <c r="K88" s="1" t="s">
        <v>1804</v>
      </c>
      <c r="M88" s="35" t="s">
        <v>4708</v>
      </c>
      <c r="N88" s="35"/>
      <c r="O88" s="22" t="s">
        <v>1791</v>
      </c>
      <c r="P88" s="22">
        <v>439</v>
      </c>
      <c r="Q88" s="37">
        <f t="shared" si="6"/>
        <v>799.2</v>
      </c>
      <c r="R88" s="166">
        <v>999</v>
      </c>
      <c r="S88" s="330" t="s">
        <v>4712</v>
      </c>
      <c r="T88" s="33"/>
      <c r="U88" s="99">
        <v>0.6</v>
      </c>
      <c r="V88" s="142">
        <v>0.05</v>
      </c>
      <c r="W88" s="99">
        <f t="shared" si="5"/>
        <v>0.65</v>
      </c>
      <c r="X88" s="8">
        <v>40</v>
      </c>
      <c r="Y88" s="8">
        <v>270</v>
      </c>
      <c r="Z88" s="8">
        <v>250</v>
      </c>
      <c r="AX88" s="289" t="s">
        <v>3092</v>
      </c>
      <c r="AY88" s="32"/>
      <c r="AZ88" s="344" t="s">
        <v>4281</v>
      </c>
      <c r="BA88" s="278" t="s">
        <v>4267</v>
      </c>
      <c r="BB88" s="280" t="s">
        <v>4268</v>
      </c>
      <c r="BC88" s="32"/>
    </row>
    <row r="89" spans="1:55" ht="15.75" customHeight="1">
      <c r="A89" s="3" t="s">
        <v>428</v>
      </c>
      <c r="B89" s="24" t="s">
        <v>526</v>
      </c>
      <c r="C89" s="24" t="s">
        <v>2069</v>
      </c>
      <c r="D89" s="24" t="s">
        <v>1899</v>
      </c>
      <c r="E89" s="3" t="s">
        <v>2054</v>
      </c>
      <c r="F89" s="3" t="s">
        <v>2061</v>
      </c>
      <c r="G89" s="24"/>
      <c r="H89" s="3" t="s">
        <v>298</v>
      </c>
      <c r="I89" s="33">
        <v>42010000</v>
      </c>
      <c r="J89" s="1" t="s">
        <v>1804</v>
      </c>
      <c r="K89" s="1" t="s">
        <v>1804</v>
      </c>
      <c r="M89" s="35" t="s">
        <v>4707</v>
      </c>
      <c r="N89" s="35"/>
      <c r="O89" s="22" t="s">
        <v>1791</v>
      </c>
      <c r="P89" s="22">
        <v>439</v>
      </c>
      <c r="Q89" s="37">
        <f t="shared" si="6"/>
        <v>799.2</v>
      </c>
      <c r="R89" s="166">
        <v>999</v>
      </c>
      <c r="S89" s="33">
        <v>5051771727967</v>
      </c>
      <c r="T89" s="33"/>
      <c r="U89" s="99">
        <v>0.6</v>
      </c>
      <c r="V89" s="142">
        <v>0.05</v>
      </c>
      <c r="W89" s="99">
        <f t="shared" si="5"/>
        <v>0.65</v>
      </c>
      <c r="X89" s="8">
        <v>40</v>
      </c>
      <c r="Y89" s="8">
        <v>270</v>
      </c>
      <c r="Z89" s="8">
        <v>250</v>
      </c>
      <c r="AX89" s="289" t="s">
        <v>3092</v>
      </c>
      <c r="AY89" s="32"/>
      <c r="AZ89" s="344" t="s">
        <v>4281</v>
      </c>
      <c r="BA89" s="278" t="s">
        <v>4267</v>
      </c>
      <c r="BB89" s="280" t="s">
        <v>4268</v>
      </c>
      <c r="BC89" s="32"/>
    </row>
    <row r="90" spans="1:55" ht="15.75" customHeight="1">
      <c r="A90" s="3" t="s">
        <v>428</v>
      </c>
      <c r="B90" s="24" t="s">
        <v>526</v>
      </c>
      <c r="C90" s="24" t="s">
        <v>2069</v>
      </c>
      <c r="D90" s="24" t="s">
        <v>1899</v>
      </c>
      <c r="E90" s="3" t="s">
        <v>2055</v>
      </c>
      <c r="F90" s="3" t="s">
        <v>2061</v>
      </c>
      <c r="G90" s="24"/>
      <c r="H90" s="3" t="s">
        <v>298</v>
      </c>
      <c r="I90" s="33">
        <v>42010000</v>
      </c>
      <c r="J90" s="1" t="s">
        <v>1804</v>
      </c>
      <c r="K90" s="1" t="s">
        <v>1804</v>
      </c>
      <c r="M90" s="35" t="s">
        <v>4709</v>
      </c>
      <c r="N90" s="35"/>
      <c r="O90" s="22" t="s">
        <v>1791</v>
      </c>
      <c r="P90" s="22">
        <v>439</v>
      </c>
      <c r="Q90" s="37">
        <f t="shared" si="6"/>
        <v>799.2</v>
      </c>
      <c r="R90" s="166">
        <v>999</v>
      </c>
      <c r="S90" s="33">
        <v>5051771727974</v>
      </c>
      <c r="T90" s="33"/>
      <c r="U90" s="99">
        <v>0.6</v>
      </c>
      <c r="V90" s="142">
        <v>0.05</v>
      </c>
      <c r="W90" s="99">
        <f t="shared" si="5"/>
        <v>0.65</v>
      </c>
      <c r="X90" s="8">
        <v>40</v>
      </c>
      <c r="Y90" s="8">
        <v>270</v>
      </c>
      <c r="Z90" s="8">
        <v>250</v>
      </c>
      <c r="AX90" s="289" t="s">
        <v>3092</v>
      </c>
      <c r="AY90" s="32"/>
      <c r="AZ90" s="344" t="s">
        <v>4281</v>
      </c>
      <c r="BA90" s="278" t="s">
        <v>4267</v>
      </c>
      <c r="BB90" s="280" t="s">
        <v>4268</v>
      </c>
      <c r="BC90" s="32"/>
    </row>
    <row r="91" spans="1:55" ht="15.75">
      <c r="A91" s="3" t="s">
        <v>428</v>
      </c>
      <c r="B91" s="24" t="s">
        <v>526</v>
      </c>
      <c r="C91" s="24" t="s">
        <v>2069</v>
      </c>
      <c r="D91" s="3" t="s">
        <v>1900</v>
      </c>
      <c r="E91" s="3" t="s">
        <v>1623</v>
      </c>
      <c r="F91" s="3" t="s">
        <v>2062</v>
      </c>
      <c r="G91" s="24"/>
      <c r="H91" s="3" t="s">
        <v>279</v>
      </c>
      <c r="I91" s="33">
        <v>42010000</v>
      </c>
      <c r="J91" s="1" t="s">
        <v>1804</v>
      </c>
      <c r="K91" s="1" t="s">
        <v>1804</v>
      </c>
      <c r="M91" s="35" t="s">
        <v>4707</v>
      </c>
      <c r="N91" s="35"/>
      <c r="O91" s="22" t="s">
        <v>1791</v>
      </c>
      <c r="P91" s="22">
        <v>577</v>
      </c>
      <c r="Q91" s="37">
        <f t="shared" si="6"/>
        <v>1060</v>
      </c>
      <c r="R91" s="166">
        <v>1325</v>
      </c>
      <c r="S91" s="33" t="s">
        <v>1647</v>
      </c>
      <c r="T91" s="33"/>
      <c r="U91" s="99">
        <v>0.65</v>
      </c>
      <c r="V91" s="142">
        <v>0.05</v>
      </c>
      <c r="W91" s="99">
        <f t="shared" si="5"/>
        <v>0.70000000000000007</v>
      </c>
      <c r="X91" s="8">
        <v>70</v>
      </c>
      <c r="Y91" s="8">
        <v>410</v>
      </c>
      <c r="Z91" s="8">
        <v>250</v>
      </c>
      <c r="AX91" s="289" t="s">
        <v>3093</v>
      </c>
      <c r="AY91" s="156"/>
      <c r="AZ91" s="344" t="s">
        <v>4281</v>
      </c>
      <c r="BA91" s="278" t="s">
        <v>4267</v>
      </c>
      <c r="BB91" s="280" t="s">
        <v>4268</v>
      </c>
      <c r="BC91" s="32"/>
    </row>
    <row r="92" spans="1:55" ht="15.75">
      <c r="A92" s="3" t="s">
        <v>428</v>
      </c>
      <c r="B92" s="24" t="s">
        <v>526</v>
      </c>
      <c r="C92" s="24" t="s">
        <v>2069</v>
      </c>
      <c r="D92" s="3" t="s">
        <v>1900</v>
      </c>
      <c r="E92" s="3" t="s">
        <v>1624</v>
      </c>
      <c r="F92" s="3" t="s">
        <v>2062</v>
      </c>
      <c r="G92" s="24"/>
      <c r="H92" s="3" t="s">
        <v>279</v>
      </c>
      <c r="I92" s="33">
        <v>42010000</v>
      </c>
      <c r="J92" s="1" t="s">
        <v>1804</v>
      </c>
      <c r="K92" s="1" t="s">
        <v>1804</v>
      </c>
      <c r="M92" s="35" t="s">
        <v>4709</v>
      </c>
      <c r="N92" s="35"/>
      <c r="O92" s="22" t="s">
        <v>1791</v>
      </c>
      <c r="P92" s="22">
        <v>577</v>
      </c>
      <c r="Q92" s="37">
        <f t="shared" si="6"/>
        <v>1060</v>
      </c>
      <c r="R92" s="166">
        <v>1325</v>
      </c>
      <c r="S92" s="33" t="s">
        <v>1648</v>
      </c>
      <c r="T92" s="33"/>
      <c r="U92" s="99">
        <v>0.65</v>
      </c>
      <c r="V92" s="142">
        <v>0.05</v>
      </c>
      <c r="W92" s="99">
        <f t="shared" si="5"/>
        <v>0.70000000000000007</v>
      </c>
      <c r="X92" s="8">
        <v>70</v>
      </c>
      <c r="Y92" s="8">
        <v>410</v>
      </c>
      <c r="Z92" s="8">
        <v>250</v>
      </c>
      <c r="AX92" s="289" t="s">
        <v>3093</v>
      </c>
      <c r="AY92" s="156"/>
      <c r="AZ92" s="344" t="s">
        <v>4281</v>
      </c>
      <c r="BA92" s="278" t="s">
        <v>4267</v>
      </c>
      <c r="BB92" s="280" t="s">
        <v>4268</v>
      </c>
      <c r="BC92" s="32"/>
    </row>
    <row r="93" spans="1:55" ht="15.75">
      <c r="A93" s="3" t="s">
        <v>428</v>
      </c>
      <c r="B93" s="24" t="s">
        <v>526</v>
      </c>
      <c r="C93" s="24" t="s">
        <v>2069</v>
      </c>
      <c r="D93" s="24" t="s">
        <v>1900</v>
      </c>
      <c r="E93" s="3" t="s">
        <v>2057</v>
      </c>
      <c r="F93" s="3" t="s">
        <v>2062</v>
      </c>
      <c r="G93" s="24"/>
      <c r="H93" s="3" t="s">
        <v>298</v>
      </c>
      <c r="I93" s="33">
        <v>42010000</v>
      </c>
      <c r="J93" s="1" t="s">
        <v>1804</v>
      </c>
      <c r="K93" s="1" t="s">
        <v>1804</v>
      </c>
      <c r="M93" s="35" t="s">
        <v>4707</v>
      </c>
      <c r="N93" s="35"/>
      <c r="O93" s="22" t="s">
        <v>1791</v>
      </c>
      <c r="P93" s="22">
        <v>577</v>
      </c>
      <c r="Q93" s="37">
        <f t="shared" si="6"/>
        <v>1060</v>
      </c>
      <c r="R93" s="166">
        <v>1325</v>
      </c>
      <c r="S93" s="33">
        <v>5051771727981</v>
      </c>
      <c r="T93" s="33"/>
      <c r="U93" s="99">
        <v>0.65</v>
      </c>
      <c r="V93" s="142">
        <v>0.05</v>
      </c>
      <c r="W93" s="99">
        <f t="shared" si="5"/>
        <v>0.70000000000000007</v>
      </c>
      <c r="X93" s="8">
        <v>70</v>
      </c>
      <c r="Y93" s="8">
        <v>410</v>
      </c>
      <c r="Z93" s="8">
        <v>250</v>
      </c>
      <c r="AX93" s="289" t="s">
        <v>3093</v>
      </c>
      <c r="AY93" s="156"/>
      <c r="AZ93" s="344" t="s">
        <v>4281</v>
      </c>
      <c r="BA93" s="278" t="s">
        <v>4267</v>
      </c>
      <c r="BB93" s="280" t="s">
        <v>4268</v>
      </c>
      <c r="BC93" s="32"/>
    </row>
    <row r="94" spans="1:55" ht="15.75">
      <c r="A94" s="3" t="s">
        <v>428</v>
      </c>
      <c r="B94" s="24" t="s">
        <v>526</v>
      </c>
      <c r="C94" s="24" t="s">
        <v>2069</v>
      </c>
      <c r="D94" s="3" t="s">
        <v>1900</v>
      </c>
      <c r="E94" s="3" t="s">
        <v>2059</v>
      </c>
      <c r="F94" s="3" t="s">
        <v>2062</v>
      </c>
      <c r="G94" s="24"/>
      <c r="H94" s="3" t="s">
        <v>298</v>
      </c>
      <c r="I94" s="33">
        <v>42010000</v>
      </c>
      <c r="J94" s="1" t="s">
        <v>1804</v>
      </c>
      <c r="K94" s="1" t="s">
        <v>1804</v>
      </c>
      <c r="M94" s="35" t="s">
        <v>4709</v>
      </c>
      <c r="N94" s="35"/>
      <c r="O94" s="22" t="s">
        <v>1791</v>
      </c>
      <c r="P94" s="22">
        <v>577</v>
      </c>
      <c r="Q94" s="37">
        <f t="shared" si="6"/>
        <v>1060</v>
      </c>
      <c r="R94" s="166">
        <v>1325</v>
      </c>
      <c r="S94" s="33">
        <v>5051771727998</v>
      </c>
      <c r="T94" s="33"/>
      <c r="U94" s="99">
        <v>0.65</v>
      </c>
      <c r="V94" s="142">
        <v>0.05</v>
      </c>
      <c r="W94" s="99">
        <f t="shared" si="5"/>
        <v>0.70000000000000007</v>
      </c>
      <c r="X94" s="8">
        <v>70</v>
      </c>
      <c r="Y94" s="8">
        <v>410</v>
      </c>
      <c r="Z94" s="8">
        <v>250</v>
      </c>
      <c r="AX94" s="289" t="s">
        <v>3093</v>
      </c>
      <c r="AY94" s="156"/>
      <c r="AZ94" s="344" t="s">
        <v>4281</v>
      </c>
      <c r="BA94" s="278" t="s">
        <v>4267</v>
      </c>
      <c r="BB94" s="280" t="s">
        <v>4268</v>
      </c>
      <c r="BC94" s="32"/>
    </row>
    <row r="95" spans="1:55" s="27" customFormat="1" ht="15.75">
      <c r="A95" s="3" t="s">
        <v>428</v>
      </c>
      <c r="B95" s="24" t="s">
        <v>526</v>
      </c>
      <c r="C95" s="24" t="s">
        <v>2622</v>
      </c>
      <c r="D95" s="3" t="s">
        <v>2068</v>
      </c>
      <c r="E95" s="3" t="s">
        <v>2064</v>
      </c>
      <c r="F95" s="3" t="s">
        <v>2063</v>
      </c>
      <c r="G95" s="24"/>
      <c r="H95" s="3" t="s">
        <v>279</v>
      </c>
      <c r="I95" s="33">
        <v>42010000</v>
      </c>
      <c r="J95" s="1" t="s">
        <v>1804</v>
      </c>
      <c r="K95" s="1" t="s">
        <v>1804</v>
      </c>
      <c r="L95"/>
      <c r="M95" s="35" t="s">
        <v>4707</v>
      </c>
      <c r="N95" s="35"/>
      <c r="O95" s="22" t="s">
        <v>1791</v>
      </c>
      <c r="P95" s="22">
        <v>426</v>
      </c>
      <c r="Q95" s="37">
        <f t="shared" si="6"/>
        <v>783.2</v>
      </c>
      <c r="R95" s="166">
        <v>979</v>
      </c>
      <c r="S95" s="33" t="s">
        <v>2205</v>
      </c>
      <c r="T95" s="33"/>
      <c r="U95" s="99">
        <v>0.3</v>
      </c>
      <c r="V95" s="142">
        <v>0.05</v>
      </c>
      <c r="W95" s="99">
        <f t="shared" si="5"/>
        <v>0.35</v>
      </c>
      <c r="X95" s="8">
        <v>40</v>
      </c>
      <c r="Y95" s="8">
        <v>270</v>
      </c>
      <c r="Z95" s="8">
        <v>250</v>
      </c>
      <c r="AA95"/>
      <c r="AB95"/>
      <c r="AC95"/>
      <c r="AD95"/>
      <c r="AE95"/>
      <c r="AF95"/>
      <c r="AG95"/>
      <c r="AH95"/>
      <c r="AI95"/>
      <c r="AJ95"/>
      <c r="AK95"/>
      <c r="AL95"/>
      <c r="AM95"/>
      <c r="AN95"/>
      <c r="AO95"/>
      <c r="AP95"/>
      <c r="AQ95"/>
      <c r="AR95"/>
      <c r="AS95"/>
      <c r="AT95"/>
      <c r="AU95"/>
      <c r="AV95"/>
      <c r="AW95"/>
      <c r="AX95" s="289" t="s">
        <v>3094</v>
      </c>
      <c r="AY95" s="12"/>
      <c r="AZ95" s="344" t="s">
        <v>4281</v>
      </c>
      <c r="BA95" s="278" t="s">
        <v>4267</v>
      </c>
      <c r="BB95" s="280" t="s">
        <v>4268</v>
      </c>
      <c r="BC95" s="32"/>
    </row>
    <row r="96" spans="1:55" s="27" customFormat="1" ht="15.75">
      <c r="A96" s="3" t="s">
        <v>428</v>
      </c>
      <c r="B96" s="24" t="s">
        <v>526</v>
      </c>
      <c r="C96" s="24" t="s">
        <v>2622</v>
      </c>
      <c r="D96" s="3" t="s">
        <v>2068</v>
      </c>
      <c r="E96" s="3" t="s">
        <v>2065</v>
      </c>
      <c r="F96" s="3" t="s">
        <v>2063</v>
      </c>
      <c r="G96" s="24"/>
      <c r="H96" s="3" t="s">
        <v>279</v>
      </c>
      <c r="I96" s="33">
        <v>42010000</v>
      </c>
      <c r="J96" s="1" t="s">
        <v>1804</v>
      </c>
      <c r="K96" s="1" t="s">
        <v>1804</v>
      </c>
      <c r="L96"/>
      <c r="M96" s="35" t="s">
        <v>4709</v>
      </c>
      <c r="N96" s="35"/>
      <c r="O96" s="22" t="s">
        <v>1791</v>
      </c>
      <c r="P96" s="22">
        <v>426</v>
      </c>
      <c r="Q96" s="37">
        <f t="shared" si="6"/>
        <v>783.2</v>
      </c>
      <c r="R96" s="166">
        <v>979</v>
      </c>
      <c r="S96" s="33" t="s">
        <v>2206</v>
      </c>
      <c r="T96" s="33"/>
      <c r="U96" s="99">
        <v>0.3</v>
      </c>
      <c r="V96" s="142">
        <v>0.05</v>
      </c>
      <c r="W96" s="99">
        <f t="shared" si="5"/>
        <v>0.35</v>
      </c>
      <c r="X96" s="8">
        <v>40</v>
      </c>
      <c r="Y96" s="8">
        <v>270</v>
      </c>
      <c r="Z96" s="8">
        <v>250</v>
      </c>
      <c r="AA96"/>
      <c r="AB96"/>
      <c r="AC96"/>
      <c r="AD96"/>
      <c r="AE96"/>
      <c r="AF96"/>
      <c r="AG96"/>
      <c r="AH96"/>
      <c r="AI96"/>
      <c r="AJ96"/>
      <c r="AK96"/>
      <c r="AL96"/>
      <c r="AM96"/>
      <c r="AN96"/>
      <c r="AO96"/>
      <c r="AP96"/>
      <c r="AQ96"/>
      <c r="AR96"/>
      <c r="AS96"/>
      <c r="AT96"/>
      <c r="AU96"/>
      <c r="AV96"/>
      <c r="AW96"/>
      <c r="AX96" s="289" t="s">
        <v>3094</v>
      </c>
      <c r="AY96" s="12"/>
      <c r="AZ96" s="344" t="s">
        <v>4281</v>
      </c>
      <c r="BA96" s="278" t="s">
        <v>4267</v>
      </c>
      <c r="BB96" s="280" t="s">
        <v>4268</v>
      </c>
      <c r="BC96" s="32"/>
    </row>
    <row r="97" spans="1:55" s="27" customFormat="1" ht="15.75">
      <c r="A97" s="3" t="s">
        <v>428</v>
      </c>
      <c r="B97" s="24" t="s">
        <v>526</v>
      </c>
      <c r="C97" s="24" t="s">
        <v>2622</v>
      </c>
      <c r="D97" s="3" t="s">
        <v>2068</v>
      </c>
      <c r="E97" s="3" t="s">
        <v>2066</v>
      </c>
      <c r="F97" s="3" t="s">
        <v>2063</v>
      </c>
      <c r="G97" s="24"/>
      <c r="H97" s="3" t="s">
        <v>298</v>
      </c>
      <c r="I97" s="33">
        <v>42010000</v>
      </c>
      <c r="J97" s="1" t="s">
        <v>1804</v>
      </c>
      <c r="K97" s="1" t="s">
        <v>1804</v>
      </c>
      <c r="L97"/>
      <c r="M97" s="35" t="s">
        <v>4707</v>
      </c>
      <c r="N97" s="35"/>
      <c r="O97" s="22" t="s">
        <v>1791</v>
      </c>
      <c r="P97" s="22">
        <v>426</v>
      </c>
      <c r="Q97" s="37">
        <f t="shared" si="6"/>
        <v>783.2</v>
      </c>
      <c r="R97" s="166">
        <v>979</v>
      </c>
      <c r="S97" s="33" t="s">
        <v>2207</v>
      </c>
      <c r="T97" s="33"/>
      <c r="U97" s="99">
        <v>0.3</v>
      </c>
      <c r="V97" s="142">
        <v>0.05</v>
      </c>
      <c r="W97" s="99">
        <f t="shared" si="5"/>
        <v>0.35</v>
      </c>
      <c r="X97" s="8">
        <v>40</v>
      </c>
      <c r="Y97" s="8">
        <v>270</v>
      </c>
      <c r="Z97" s="8">
        <v>250</v>
      </c>
      <c r="AA97"/>
      <c r="AB97"/>
      <c r="AC97"/>
      <c r="AD97"/>
      <c r="AE97"/>
      <c r="AF97"/>
      <c r="AG97"/>
      <c r="AH97"/>
      <c r="AI97"/>
      <c r="AJ97"/>
      <c r="AK97"/>
      <c r="AL97"/>
      <c r="AM97"/>
      <c r="AN97"/>
      <c r="AO97"/>
      <c r="AP97"/>
      <c r="AQ97"/>
      <c r="AR97"/>
      <c r="AS97"/>
      <c r="AT97"/>
      <c r="AU97"/>
      <c r="AV97"/>
      <c r="AW97"/>
      <c r="AX97" s="289" t="s">
        <v>3094</v>
      </c>
      <c r="AY97" s="12"/>
      <c r="AZ97" s="344" t="s">
        <v>4281</v>
      </c>
      <c r="BA97" s="278" t="s">
        <v>4267</v>
      </c>
      <c r="BB97" s="280" t="s">
        <v>4268</v>
      </c>
      <c r="BC97" s="32"/>
    </row>
    <row r="98" spans="1:55" s="27" customFormat="1" ht="15.75">
      <c r="A98" s="3" t="s">
        <v>428</v>
      </c>
      <c r="B98" s="24" t="s">
        <v>526</v>
      </c>
      <c r="C98" s="24" t="s">
        <v>2622</v>
      </c>
      <c r="D98" s="3" t="s">
        <v>2068</v>
      </c>
      <c r="E98" s="3" t="s">
        <v>2067</v>
      </c>
      <c r="F98" s="3" t="s">
        <v>2063</v>
      </c>
      <c r="G98" s="24"/>
      <c r="H98" s="3" t="s">
        <v>298</v>
      </c>
      <c r="I98" s="33">
        <v>42010000</v>
      </c>
      <c r="J98" s="1" t="s">
        <v>1804</v>
      </c>
      <c r="K98" s="1" t="s">
        <v>1804</v>
      </c>
      <c r="L98"/>
      <c r="M98" s="35" t="s">
        <v>4709</v>
      </c>
      <c r="N98" s="35"/>
      <c r="O98" s="22" t="s">
        <v>1791</v>
      </c>
      <c r="P98" s="22">
        <v>426</v>
      </c>
      <c r="Q98" s="37">
        <f t="shared" si="6"/>
        <v>783.2</v>
      </c>
      <c r="R98" s="166">
        <v>979</v>
      </c>
      <c r="S98" s="33" t="s">
        <v>2208</v>
      </c>
      <c r="T98" s="33"/>
      <c r="U98" s="99">
        <v>0.3</v>
      </c>
      <c r="V98" s="142">
        <v>0.05</v>
      </c>
      <c r="W98" s="99">
        <f t="shared" si="5"/>
        <v>0.35</v>
      </c>
      <c r="X98" s="8">
        <v>40</v>
      </c>
      <c r="Y98" s="8">
        <v>270</v>
      </c>
      <c r="Z98" s="8">
        <v>250</v>
      </c>
      <c r="AA98"/>
      <c r="AB98"/>
      <c r="AC98"/>
      <c r="AD98"/>
      <c r="AE98"/>
      <c r="AF98"/>
      <c r="AG98"/>
      <c r="AH98"/>
      <c r="AI98"/>
      <c r="AJ98"/>
      <c r="AK98"/>
      <c r="AL98"/>
      <c r="AM98"/>
      <c r="AN98"/>
      <c r="AO98"/>
      <c r="AP98"/>
      <c r="AQ98"/>
      <c r="AR98"/>
      <c r="AS98"/>
      <c r="AT98"/>
      <c r="AU98"/>
      <c r="AV98"/>
      <c r="AW98"/>
      <c r="AX98" s="289" t="s">
        <v>3094</v>
      </c>
      <c r="AY98" s="12"/>
      <c r="AZ98" s="344" t="s">
        <v>4281</v>
      </c>
      <c r="BA98" s="278" t="s">
        <v>4267</v>
      </c>
      <c r="BB98" s="280" t="s">
        <v>4268</v>
      </c>
      <c r="BC98" s="32"/>
    </row>
    <row r="99" spans="1:55" s="27" customFormat="1" ht="15.75">
      <c r="A99" s="23" t="s">
        <v>456</v>
      </c>
      <c r="B99" s="24" t="s">
        <v>526</v>
      </c>
      <c r="C99" s="24" t="s">
        <v>2069</v>
      </c>
      <c r="D99" s="3" t="s">
        <v>1894</v>
      </c>
      <c r="E99" s="24" t="s">
        <v>2193</v>
      </c>
      <c r="F99" s="24" t="s">
        <v>2077</v>
      </c>
      <c r="G99" s="24"/>
      <c r="H99" s="24" t="s">
        <v>279</v>
      </c>
      <c r="I99" s="33">
        <v>42010000</v>
      </c>
      <c r="J99" s="1" t="s">
        <v>1804</v>
      </c>
      <c r="K99" s="1" t="s">
        <v>1804</v>
      </c>
      <c r="L99"/>
      <c r="M99" s="23" t="s">
        <v>4210</v>
      </c>
      <c r="N99" s="23"/>
      <c r="O99" s="22" t="s">
        <v>1791</v>
      </c>
      <c r="P99" s="22">
        <v>295.5</v>
      </c>
      <c r="Q99" s="37">
        <f t="shared" si="6"/>
        <v>543.20000000000005</v>
      </c>
      <c r="R99" s="166">
        <v>679</v>
      </c>
      <c r="S99" s="33">
        <v>5051771460857</v>
      </c>
      <c r="T99" s="33"/>
      <c r="U99" s="99">
        <v>0.5</v>
      </c>
      <c r="V99" s="142">
        <v>5.0000000000000001E-3</v>
      </c>
      <c r="W99" s="99">
        <v>0.01</v>
      </c>
      <c r="X99" s="8">
        <v>60</v>
      </c>
      <c r="Y99" s="8">
        <v>55</v>
      </c>
      <c r="Z99" s="8">
        <v>180</v>
      </c>
      <c r="AA99"/>
      <c r="AB99"/>
      <c r="AC99"/>
      <c r="AD99"/>
      <c r="AE99"/>
      <c r="AF99"/>
      <c r="AG99"/>
      <c r="AH99"/>
      <c r="AI99"/>
      <c r="AJ99"/>
      <c r="AK99"/>
      <c r="AL99"/>
      <c r="AM99"/>
      <c r="AN99"/>
      <c r="AO99"/>
      <c r="AP99"/>
      <c r="AQ99"/>
      <c r="AR99"/>
      <c r="AS99"/>
      <c r="AT99"/>
      <c r="AU99"/>
      <c r="AV99"/>
      <c r="AW99"/>
      <c r="AX99" s="289" t="s">
        <v>556</v>
      </c>
      <c r="AY99" s="32"/>
      <c r="AZ99" s="344" t="s">
        <v>4280</v>
      </c>
      <c r="BA99" s="278" t="s">
        <v>4267</v>
      </c>
      <c r="BB99" s="280" t="s">
        <v>4268</v>
      </c>
      <c r="BC99"/>
    </row>
    <row r="100" spans="1:55" s="27" customFormat="1" ht="15.75">
      <c r="A100" s="23" t="s">
        <v>456</v>
      </c>
      <c r="B100" s="24" t="s">
        <v>526</v>
      </c>
      <c r="C100" s="24" t="s">
        <v>2069</v>
      </c>
      <c r="D100" s="3" t="s">
        <v>1894</v>
      </c>
      <c r="E100" s="24" t="s">
        <v>1628</v>
      </c>
      <c r="F100" s="24" t="s">
        <v>2077</v>
      </c>
      <c r="G100" s="24"/>
      <c r="H100" s="24" t="s">
        <v>279</v>
      </c>
      <c r="I100" s="33">
        <v>42010000</v>
      </c>
      <c r="J100" s="1" t="s">
        <v>1804</v>
      </c>
      <c r="K100" s="1" t="s">
        <v>1804</v>
      </c>
      <c r="L100"/>
      <c r="M100" s="23" t="s">
        <v>4203</v>
      </c>
      <c r="N100" s="23"/>
      <c r="O100" s="22" t="s">
        <v>1791</v>
      </c>
      <c r="P100" s="22">
        <v>295.5</v>
      </c>
      <c r="Q100" s="37">
        <f t="shared" si="6"/>
        <v>543.20000000000005</v>
      </c>
      <c r="R100" s="166">
        <v>679</v>
      </c>
      <c r="S100" s="33">
        <v>5051771460840</v>
      </c>
      <c r="T100" s="33"/>
      <c r="U100" s="99">
        <v>0.5</v>
      </c>
      <c r="V100" s="142">
        <v>5.0000000000000001E-3</v>
      </c>
      <c r="W100" s="99">
        <v>0.01</v>
      </c>
      <c r="X100" s="8">
        <v>60</v>
      </c>
      <c r="Y100" s="8">
        <v>55</v>
      </c>
      <c r="Z100" s="8">
        <v>180</v>
      </c>
      <c r="AA100"/>
      <c r="AB100"/>
      <c r="AC100"/>
      <c r="AD100"/>
      <c r="AE100"/>
      <c r="AF100"/>
      <c r="AG100"/>
      <c r="AH100"/>
      <c r="AI100"/>
      <c r="AJ100"/>
      <c r="AK100"/>
      <c r="AL100"/>
      <c r="AM100"/>
      <c r="AN100"/>
      <c r="AO100"/>
      <c r="AP100"/>
      <c r="AQ100"/>
      <c r="AR100"/>
      <c r="AS100"/>
      <c r="AT100"/>
      <c r="AU100"/>
      <c r="AV100"/>
      <c r="AW100"/>
      <c r="AX100" s="289" t="s">
        <v>556</v>
      </c>
      <c r="AY100" s="32"/>
      <c r="AZ100" s="344" t="s">
        <v>4280</v>
      </c>
      <c r="BA100" s="278" t="s">
        <v>4267</v>
      </c>
      <c r="BB100" s="280" t="s">
        <v>4268</v>
      </c>
      <c r="BC100"/>
    </row>
    <row r="101" spans="1:55" s="27" customFormat="1" ht="15.75">
      <c r="A101" s="23" t="s">
        <v>456</v>
      </c>
      <c r="B101" s="24" t="s">
        <v>526</v>
      </c>
      <c r="C101" s="24" t="s">
        <v>2069</v>
      </c>
      <c r="D101" s="3" t="s">
        <v>1894</v>
      </c>
      <c r="E101" s="24" t="s">
        <v>555</v>
      </c>
      <c r="F101" s="24" t="s">
        <v>2077</v>
      </c>
      <c r="G101" s="24"/>
      <c r="H101" s="24" t="s">
        <v>279</v>
      </c>
      <c r="I101" s="33">
        <v>42010000</v>
      </c>
      <c r="J101" s="1" t="s">
        <v>1804</v>
      </c>
      <c r="K101" s="1" t="s">
        <v>1804</v>
      </c>
      <c r="L101"/>
      <c r="M101" s="23" t="s">
        <v>4207</v>
      </c>
      <c r="N101" s="23"/>
      <c r="O101" s="22" t="s">
        <v>1791</v>
      </c>
      <c r="P101" s="22">
        <v>295.5</v>
      </c>
      <c r="Q101" s="37">
        <f t="shared" si="6"/>
        <v>543.20000000000005</v>
      </c>
      <c r="R101" s="166">
        <v>679</v>
      </c>
      <c r="S101" s="33" t="s">
        <v>557</v>
      </c>
      <c r="T101" s="33"/>
      <c r="U101" s="99">
        <v>0.5</v>
      </c>
      <c r="V101" s="142">
        <v>5.0000000000000001E-3</v>
      </c>
      <c r="W101" s="99">
        <v>0.01</v>
      </c>
      <c r="X101" s="8">
        <v>60</v>
      </c>
      <c r="Y101" s="8">
        <v>55</v>
      </c>
      <c r="Z101" s="8">
        <v>180</v>
      </c>
      <c r="AA101"/>
      <c r="AB101"/>
      <c r="AC101"/>
      <c r="AD101"/>
      <c r="AE101"/>
      <c r="AF101"/>
      <c r="AG101"/>
      <c r="AH101"/>
      <c r="AI101"/>
      <c r="AJ101"/>
      <c r="AK101"/>
      <c r="AL101"/>
      <c r="AM101"/>
      <c r="AN101"/>
      <c r="AO101"/>
      <c r="AP101"/>
      <c r="AQ101"/>
      <c r="AR101"/>
      <c r="AS101"/>
      <c r="AT101"/>
      <c r="AU101"/>
      <c r="AV101"/>
      <c r="AW101"/>
      <c r="AX101" s="289" t="s">
        <v>556</v>
      </c>
      <c r="AY101" s="32"/>
      <c r="AZ101" s="344" t="s">
        <v>4280</v>
      </c>
      <c r="BA101" s="278" t="s">
        <v>4267</v>
      </c>
      <c r="BB101" s="280" t="s">
        <v>4268</v>
      </c>
      <c r="BC101"/>
    </row>
    <row r="102" spans="1:55" s="27" customFormat="1" ht="15.75">
      <c r="A102" s="23" t="s">
        <v>456</v>
      </c>
      <c r="B102" s="24" t="s">
        <v>526</v>
      </c>
      <c r="C102" s="24" t="s">
        <v>2069</v>
      </c>
      <c r="D102" s="3" t="s">
        <v>1894</v>
      </c>
      <c r="E102" s="24" t="s">
        <v>558</v>
      </c>
      <c r="F102" s="24" t="s">
        <v>2077</v>
      </c>
      <c r="G102" s="24"/>
      <c r="H102" s="24" t="s">
        <v>279</v>
      </c>
      <c r="I102" s="33">
        <v>42010000</v>
      </c>
      <c r="J102" s="1" t="s">
        <v>1804</v>
      </c>
      <c r="K102" s="1" t="s">
        <v>1804</v>
      </c>
      <c r="L102"/>
      <c r="M102" s="23" t="s">
        <v>4709</v>
      </c>
      <c r="N102" s="23"/>
      <c r="O102" s="22" t="s">
        <v>1791</v>
      </c>
      <c r="P102" s="22">
        <v>295.5</v>
      </c>
      <c r="Q102" s="37">
        <f t="shared" si="6"/>
        <v>543.20000000000005</v>
      </c>
      <c r="R102" s="166">
        <v>679</v>
      </c>
      <c r="S102" s="33" t="s">
        <v>559</v>
      </c>
      <c r="T102" s="33"/>
      <c r="U102" s="99">
        <v>0.5</v>
      </c>
      <c r="V102" s="142">
        <v>5.0000000000000001E-3</v>
      </c>
      <c r="W102" s="99">
        <v>0.01</v>
      </c>
      <c r="X102" s="8">
        <v>60</v>
      </c>
      <c r="Y102" s="8">
        <v>55</v>
      </c>
      <c r="Z102" s="8">
        <v>180</v>
      </c>
      <c r="AA102"/>
      <c r="AB102"/>
      <c r="AC102"/>
      <c r="AD102"/>
      <c r="AE102"/>
      <c r="AF102"/>
      <c r="AG102"/>
      <c r="AH102"/>
      <c r="AI102"/>
      <c r="AJ102"/>
      <c r="AK102"/>
      <c r="AL102"/>
      <c r="AM102"/>
      <c r="AN102"/>
      <c r="AO102"/>
      <c r="AP102"/>
      <c r="AQ102"/>
      <c r="AR102"/>
      <c r="AS102"/>
      <c r="AT102"/>
      <c r="AU102"/>
      <c r="AV102"/>
      <c r="AW102"/>
      <c r="AX102" s="289" t="s">
        <v>556</v>
      </c>
      <c r="AY102" s="32"/>
      <c r="AZ102" s="344" t="s">
        <v>4280</v>
      </c>
      <c r="BA102" s="278" t="s">
        <v>4267</v>
      </c>
      <c r="BB102" s="280" t="s">
        <v>4268</v>
      </c>
      <c r="BC102"/>
    </row>
    <row r="103" spans="1:55" s="27" customFormat="1" ht="15.75">
      <c r="A103" s="23" t="s">
        <v>456</v>
      </c>
      <c r="B103" s="24" t="s">
        <v>526</v>
      </c>
      <c r="C103" s="24" t="s">
        <v>2069</v>
      </c>
      <c r="D103" s="3" t="s">
        <v>1894</v>
      </c>
      <c r="E103" s="24" t="s">
        <v>560</v>
      </c>
      <c r="F103" s="24" t="s">
        <v>2077</v>
      </c>
      <c r="G103" s="24"/>
      <c r="H103" s="24" t="s">
        <v>279</v>
      </c>
      <c r="I103" s="33">
        <v>42010000</v>
      </c>
      <c r="J103" s="1" t="s">
        <v>1804</v>
      </c>
      <c r="K103" s="1" t="s">
        <v>1804</v>
      </c>
      <c r="L103"/>
      <c r="M103" s="23" t="s">
        <v>4209</v>
      </c>
      <c r="N103" s="23"/>
      <c r="O103" s="22" t="s">
        <v>1791</v>
      </c>
      <c r="P103" s="22">
        <v>295.5</v>
      </c>
      <c r="Q103" s="37">
        <f t="shared" si="6"/>
        <v>543.20000000000005</v>
      </c>
      <c r="R103" s="166">
        <v>679</v>
      </c>
      <c r="S103" s="33" t="s">
        <v>561</v>
      </c>
      <c r="T103" s="33"/>
      <c r="U103" s="99">
        <v>0.5</v>
      </c>
      <c r="V103" s="142">
        <v>5.0000000000000001E-3</v>
      </c>
      <c r="W103" s="99">
        <v>0.01</v>
      </c>
      <c r="X103" s="8">
        <v>60</v>
      </c>
      <c r="Y103" s="8">
        <v>55</v>
      </c>
      <c r="Z103" s="8">
        <v>180</v>
      </c>
      <c r="AA103"/>
      <c r="AB103"/>
      <c r="AC103"/>
      <c r="AD103"/>
      <c r="AE103"/>
      <c r="AF103"/>
      <c r="AG103"/>
      <c r="AH103"/>
      <c r="AI103"/>
      <c r="AJ103"/>
      <c r="AK103"/>
      <c r="AL103"/>
      <c r="AM103"/>
      <c r="AN103"/>
      <c r="AO103"/>
      <c r="AP103"/>
      <c r="AQ103"/>
      <c r="AR103"/>
      <c r="AS103"/>
      <c r="AT103"/>
      <c r="AU103"/>
      <c r="AV103"/>
      <c r="AW103"/>
      <c r="AX103" s="289" t="s">
        <v>556</v>
      </c>
      <c r="AY103" s="32"/>
      <c r="AZ103" s="344" t="s">
        <v>4280</v>
      </c>
      <c r="BA103" s="278" t="s">
        <v>4267</v>
      </c>
      <c r="BB103" s="280" t="s">
        <v>4268</v>
      </c>
      <c r="BC103"/>
    </row>
    <row r="104" spans="1:55" s="27" customFormat="1" ht="15.75">
      <c r="A104" s="23" t="s">
        <v>456</v>
      </c>
      <c r="B104" s="24" t="s">
        <v>526</v>
      </c>
      <c r="C104" s="24" t="s">
        <v>2069</v>
      </c>
      <c r="D104" s="3" t="s">
        <v>562</v>
      </c>
      <c r="E104" s="24" t="s">
        <v>562</v>
      </c>
      <c r="F104" s="24" t="s">
        <v>2621</v>
      </c>
      <c r="G104" s="24"/>
      <c r="H104" s="24" t="s">
        <v>279</v>
      </c>
      <c r="I104" s="33">
        <v>42010000</v>
      </c>
      <c r="J104" s="1" t="s">
        <v>1804</v>
      </c>
      <c r="K104" s="1" t="s">
        <v>1804</v>
      </c>
      <c r="L104"/>
      <c r="M104" s="23" t="s">
        <v>317</v>
      </c>
      <c r="N104" s="23"/>
      <c r="O104" s="22" t="s">
        <v>1791</v>
      </c>
      <c r="P104" s="22">
        <v>65</v>
      </c>
      <c r="Q104" s="37">
        <f t="shared" si="6"/>
        <v>119.2</v>
      </c>
      <c r="R104" s="166">
        <v>149</v>
      </c>
      <c r="S104" s="33" t="s">
        <v>564</v>
      </c>
      <c r="T104" s="33"/>
      <c r="U104" s="99">
        <v>3.5000000000000003E-2</v>
      </c>
      <c r="V104" s="142">
        <v>5.0000000000000001E-3</v>
      </c>
      <c r="W104" s="99">
        <f>U104+V104</f>
        <v>0.04</v>
      </c>
      <c r="X104" s="8">
        <v>30</v>
      </c>
      <c r="Y104" s="8">
        <v>300</v>
      </c>
      <c r="Z104" s="8">
        <v>180</v>
      </c>
      <c r="AA104"/>
      <c r="AB104"/>
      <c r="AC104"/>
      <c r="AD104"/>
      <c r="AE104"/>
      <c r="AF104"/>
      <c r="AG104"/>
      <c r="AH104"/>
      <c r="AI104"/>
      <c r="AJ104"/>
      <c r="AK104"/>
      <c r="AL104"/>
      <c r="AM104"/>
      <c r="AN104"/>
      <c r="AO104"/>
      <c r="AP104"/>
      <c r="AQ104"/>
      <c r="AR104"/>
      <c r="AS104"/>
      <c r="AT104"/>
      <c r="AU104"/>
      <c r="AV104"/>
      <c r="AW104"/>
      <c r="AX104" s="289" t="s">
        <v>563</v>
      </c>
      <c r="AY104" s="157"/>
      <c r="AZ104" s="344" t="s">
        <v>4280</v>
      </c>
      <c r="BA104" s="278" t="s">
        <v>4267</v>
      </c>
      <c r="BB104" s="280" t="s">
        <v>4268</v>
      </c>
      <c r="BC104"/>
    </row>
    <row r="105" spans="1:55" s="27" customFormat="1" ht="15.75">
      <c r="A105" s="23" t="s">
        <v>456</v>
      </c>
      <c r="B105" s="24" t="s">
        <v>526</v>
      </c>
      <c r="C105" s="24" t="s">
        <v>2069</v>
      </c>
      <c r="D105" s="3" t="s">
        <v>2939</v>
      </c>
      <c r="E105" s="3" t="s">
        <v>2940</v>
      </c>
      <c r="F105" s="3" t="s">
        <v>2941</v>
      </c>
      <c r="G105" s="24"/>
      <c r="H105" s="3" t="s">
        <v>1453</v>
      </c>
      <c r="I105" s="33">
        <v>42010000</v>
      </c>
      <c r="J105" s="1" t="s">
        <v>1804</v>
      </c>
      <c r="K105" s="1" t="s">
        <v>1804</v>
      </c>
      <c r="M105" s="23" t="s">
        <v>4207</v>
      </c>
      <c r="N105" s="23"/>
      <c r="O105" s="22" t="s">
        <v>1791</v>
      </c>
      <c r="P105" s="22">
        <v>506</v>
      </c>
      <c r="Q105" s="37">
        <f t="shared" si="6"/>
        <v>927.2</v>
      </c>
      <c r="R105" s="166">
        <v>1159</v>
      </c>
      <c r="S105" s="263" t="s">
        <v>3075</v>
      </c>
      <c r="T105" s="400"/>
      <c r="U105" s="3">
        <v>0.64</v>
      </c>
      <c r="V105" s="3">
        <v>5.0000000000000001E-3</v>
      </c>
      <c r="W105" s="3">
        <v>0.64</v>
      </c>
      <c r="X105" s="3">
        <v>50</v>
      </c>
      <c r="Y105" s="3">
        <v>400</v>
      </c>
      <c r="Z105" s="3">
        <v>250</v>
      </c>
      <c r="AX105" s="289" t="s">
        <v>2942</v>
      </c>
      <c r="AZ105" s="344" t="s">
        <v>4281</v>
      </c>
      <c r="BA105" s="278" t="s">
        <v>4267</v>
      </c>
      <c r="BB105" s="280" t="s">
        <v>4268</v>
      </c>
    </row>
    <row r="106" spans="1:55" s="27" customFormat="1" ht="15.75">
      <c r="A106" s="23" t="s">
        <v>456</v>
      </c>
      <c r="B106" s="24" t="s">
        <v>526</v>
      </c>
      <c r="C106" s="24" t="s">
        <v>2069</v>
      </c>
      <c r="D106" s="3" t="s">
        <v>2939</v>
      </c>
      <c r="E106" s="3" t="s">
        <v>2943</v>
      </c>
      <c r="F106" s="3" t="s">
        <v>2941</v>
      </c>
      <c r="G106" s="24"/>
      <c r="H106" s="3" t="s">
        <v>1453</v>
      </c>
      <c r="I106" s="33">
        <v>42010000</v>
      </c>
      <c r="J106" s="1" t="s">
        <v>1804</v>
      </c>
      <c r="K106" s="1" t="s">
        <v>1804</v>
      </c>
      <c r="M106" s="23" t="s">
        <v>4709</v>
      </c>
      <c r="N106" s="23"/>
      <c r="O106" s="22" t="s">
        <v>1791</v>
      </c>
      <c r="P106" s="22">
        <v>506</v>
      </c>
      <c r="Q106" s="37">
        <f t="shared" si="6"/>
        <v>927.2</v>
      </c>
      <c r="R106" s="166">
        <v>1159</v>
      </c>
      <c r="S106" s="263" t="s">
        <v>3076</v>
      </c>
      <c r="T106" s="400"/>
      <c r="U106" s="3">
        <v>0.7</v>
      </c>
      <c r="V106" s="3">
        <v>5.0000000000000001E-3</v>
      </c>
      <c r="W106" s="3">
        <v>0.7</v>
      </c>
      <c r="X106" s="3">
        <v>60</v>
      </c>
      <c r="Y106" s="3">
        <v>400</v>
      </c>
      <c r="Z106" s="3">
        <v>250</v>
      </c>
      <c r="AX106" s="289" t="s">
        <v>2942</v>
      </c>
      <c r="AZ106" s="344" t="s">
        <v>4281</v>
      </c>
      <c r="BA106" s="278" t="s">
        <v>4267</v>
      </c>
      <c r="BB106" s="280" t="s">
        <v>4268</v>
      </c>
    </row>
    <row r="107" spans="1:55" s="27" customFormat="1" ht="15.75">
      <c r="A107" s="23" t="s">
        <v>456</v>
      </c>
      <c r="B107" s="24" t="s">
        <v>526</v>
      </c>
      <c r="C107" s="24" t="s">
        <v>2069</v>
      </c>
      <c r="D107" s="3" t="s">
        <v>2939</v>
      </c>
      <c r="E107" s="3" t="s">
        <v>4941</v>
      </c>
      <c r="F107" s="3" t="s">
        <v>2941</v>
      </c>
      <c r="G107" s="24"/>
      <c r="H107" s="3" t="s">
        <v>1498</v>
      </c>
      <c r="I107" s="33">
        <v>42010000</v>
      </c>
      <c r="J107" s="1" t="s">
        <v>1804</v>
      </c>
      <c r="K107" s="1" t="s">
        <v>1804</v>
      </c>
      <c r="M107" s="23" t="s">
        <v>4207</v>
      </c>
      <c r="N107" s="23"/>
      <c r="O107" s="22" t="s">
        <v>1791</v>
      </c>
      <c r="P107" s="22">
        <v>506</v>
      </c>
      <c r="Q107" s="37">
        <f t="shared" si="6"/>
        <v>927.2</v>
      </c>
      <c r="R107" s="166">
        <v>1159</v>
      </c>
      <c r="S107" s="263">
        <v>5051771946030</v>
      </c>
      <c r="T107" s="400"/>
      <c r="U107" s="3">
        <v>0.64</v>
      </c>
      <c r="V107" s="3">
        <v>5.0000000000000001E-3</v>
      </c>
      <c r="W107" s="3">
        <v>0.64</v>
      </c>
      <c r="X107" s="3">
        <v>50</v>
      </c>
      <c r="Y107" s="3">
        <v>400</v>
      </c>
      <c r="Z107" s="3">
        <v>250</v>
      </c>
      <c r="AX107" s="289" t="s">
        <v>2942</v>
      </c>
      <c r="AZ107" s="344" t="s">
        <v>4281</v>
      </c>
      <c r="BA107" s="278" t="s">
        <v>4267</v>
      </c>
      <c r="BB107" s="280" t="s">
        <v>4268</v>
      </c>
    </row>
    <row r="108" spans="1:55" s="27" customFormat="1" ht="15.75">
      <c r="A108" s="23" t="s">
        <v>456</v>
      </c>
      <c r="B108" s="24" t="s">
        <v>526</v>
      </c>
      <c r="C108" s="24" t="s">
        <v>2069</v>
      </c>
      <c r="D108" s="3" t="s">
        <v>2939</v>
      </c>
      <c r="E108" s="3" t="s">
        <v>4942</v>
      </c>
      <c r="F108" s="3" t="s">
        <v>2941</v>
      </c>
      <c r="G108" s="24"/>
      <c r="H108" s="3" t="s">
        <v>1498</v>
      </c>
      <c r="I108" s="33">
        <v>42010000</v>
      </c>
      <c r="J108" s="1" t="s">
        <v>1804</v>
      </c>
      <c r="K108" s="1" t="s">
        <v>1804</v>
      </c>
      <c r="M108" s="23" t="s">
        <v>4709</v>
      </c>
      <c r="N108" s="23"/>
      <c r="O108" s="22" t="s">
        <v>1791</v>
      </c>
      <c r="P108" s="22">
        <v>506</v>
      </c>
      <c r="Q108" s="37">
        <f t="shared" si="6"/>
        <v>927.2</v>
      </c>
      <c r="R108" s="166">
        <v>1159</v>
      </c>
      <c r="S108" s="263">
        <v>5051771946054</v>
      </c>
      <c r="T108" s="400"/>
      <c r="U108" s="3">
        <v>0.7</v>
      </c>
      <c r="V108" s="3">
        <v>5.0000000000000001E-3</v>
      </c>
      <c r="W108" s="3">
        <v>0.7</v>
      </c>
      <c r="X108" s="3">
        <v>60</v>
      </c>
      <c r="Y108" s="3">
        <v>400</v>
      </c>
      <c r="Z108" s="3">
        <v>250</v>
      </c>
      <c r="AX108" s="289" t="s">
        <v>2942</v>
      </c>
      <c r="AZ108" s="344" t="s">
        <v>4281</v>
      </c>
      <c r="BA108" s="278" t="s">
        <v>4267</v>
      </c>
      <c r="BB108" s="280" t="s">
        <v>4268</v>
      </c>
    </row>
    <row r="109" spans="1:55" s="27" customFormat="1" ht="15.75">
      <c r="A109" s="23" t="s">
        <v>456</v>
      </c>
      <c r="B109" s="24" t="s">
        <v>526</v>
      </c>
      <c r="C109" s="24" t="s">
        <v>2069</v>
      </c>
      <c r="D109" s="3" t="s">
        <v>2944</v>
      </c>
      <c r="E109" s="3" t="s">
        <v>2945</v>
      </c>
      <c r="F109" s="3" t="s">
        <v>2946</v>
      </c>
      <c r="G109" s="24"/>
      <c r="H109" s="3" t="s">
        <v>1453</v>
      </c>
      <c r="I109" s="33">
        <v>42010000</v>
      </c>
      <c r="J109" s="1" t="s">
        <v>1804</v>
      </c>
      <c r="K109" s="1" t="s">
        <v>1804</v>
      </c>
      <c r="M109" s="23" t="s">
        <v>4207</v>
      </c>
      <c r="N109" s="23"/>
      <c r="O109" s="22" t="s">
        <v>1791</v>
      </c>
      <c r="P109" s="22">
        <v>315</v>
      </c>
      <c r="Q109" s="37">
        <f t="shared" si="6"/>
        <v>580</v>
      </c>
      <c r="R109" s="166">
        <v>725</v>
      </c>
      <c r="S109" s="263" t="s">
        <v>3077</v>
      </c>
      <c r="T109" s="400"/>
      <c r="U109" s="3">
        <v>0.30399999999999999</v>
      </c>
      <c r="V109" s="3">
        <v>5.0000000000000001E-3</v>
      </c>
      <c r="W109" s="3">
        <v>0.30399999999999999</v>
      </c>
      <c r="X109" s="3">
        <v>40</v>
      </c>
      <c r="Y109" s="3">
        <v>260</v>
      </c>
      <c r="Z109" s="3">
        <v>250</v>
      </c>
      <c r="AX109" s="289" t="s">
        <v>2947</v>
      </c>
      <c r="AZ109" s="344" t="s">
        <v>4281</v>
      </c>
      <c r="BA109" s="278" t="s">
        <v>4267</v>
      </c>
      <c r="BB109" s="280" t="s">
        <v>4268</v>
      </c>
    </row>
    <row r="110" spans="1:55" s="27" customFormat="1" ht="15.75">
      <c r="A110" s="23" t="s">
        <v>456</v>
      </c>
      <c r="B110" s="24" t="s">
        <v>526</v>
      </c>
      <c r="C110" s="24" t="s">
        <v>2069</v>
      </c>
      <c r="D110" s="3" t="s">
        <v>2944</v>
      </c>
      <c r="E110" s="3" t="s">
        <v>2948</v>
      </c>
      <c r="F110" s="3" t="s">
        <v>2946</v>
      </c>
      <c r="G110" s="24"/>
      <c r="H110" s="3" t="s">
        <v>1453</v>
      </c>
      <c r="I110" s="33">
        <v>42010000</v>
      </c>
      <c r="J110" s="1" t="s">
        <v>1804</v>
      </c>
      <c r="K110" s="1" t="s">
        <v>1804</v>
      </c>
      <c r="M110" s="23" t="s">
        <v>4709</v>
      </c>
      <c r="N110" s="23"/>
      <c r="O110" s="22" t="s">
        <v>1791</v>
      </c>
      <c r="P110" s="22">
        <v>315</v>
      </c>
      <c r="Q110" s="37">
        <f t="shared" si="6"/>
        <v>580</v>
      </c>
      <c r="R110" s="166">
        <v>725</v>
      </c>
      <c r="S110" s="263" t="s">
        <v>3078</v>
      </c>
      <c r="T110" s="400"/>
      <c r="U110" s="3">
        <v>0.318</v>
      </c>
      <c r="V110" s="3">
        <v>5.0000000000000001E-3</v>
      </c>
      <c r="W110" s="3">
        <v>0.318</v>
      </c>
      <c r="X110" s="3">
        <v>40</v>
      </c>
      <c r="Y110" s="3">
        <v>260</v>
      </c>
      <c r="Z110" s="3">
        <v>250</v>
      </c>
      <c r="AX110" s="289" t="s">
        <v>2947</v>
      </c>
      <c r="AZ110" s="344" t="s">
        <v>4281</v>
      </c>
      <c r="BA110" s="278" t="s">
        <v>4267</v>
      </c>
      <c r="BB110" s="280" t="s">
        <v>4268</v>
      </c>
    </row>
    <row r="111" spans="1:55" s="27" customFormat="1" ht="15.75">
      <c r="A111" s="23" t="s">
        <v>456</v>
      </c>
      <c r="B111" s="24" t="s">
        <v>526</v>
      </c>
      <c r="C111" s="24" t="s">
        <v>2069</v>
      </c>
      <c r="D111" s="3" t="s">
        <v>2944</v>
      </c>
      <c r="E111" s="3" t="s">
        <v>4943</v>
      </c>
      <c r="F111" s="3" t="s">
        <v>2946</v>
      </c>
      <c r="G111" s="24"/>
      <c r="H111" s="3" t="s">
        <v>1498</v>
      </c>
      <c r="I111" s="33">
        <v>42010000</v>
      </c>
      <c r="J111" s="1" t="s">
        <v>1804</v>
      </c>
      <c r="K111" s="1" t="s">
        <v>1804</v>
      </c>
      <c r="M111" s="23" t="s">
        <v>4207</v>
      </c>
      <c r="N111" s="23"/>
      <c r="O111" s="22" t="s">
        <v>1791</v>
      </c>
      <c r="P111" s="22">
        <v>315</v>
      </c>
      <c r="Q111" s="37">
        <f t="shared" si="6"/>
        <v>580</v>
      </c>
      <c r="R111" s="166">
        <v>725</v>
      </c>
      <c r="S111" s="263">
        <v>5051771945972</v>
      </c>
      <c r="T111" s="400"/>
      <c r="U111" s="3">
        <v>0.30399999999999999</v>
      </c>
      <c r="V111" s="3">
        <v>5.0000000000000001E-3</v>
      </c>
      <c r="W111" s="3">
        <v>0.30399999999999999</v>
      </c>
      <c r="X111" s="3">
        <v>40</v>
      </c>
      <c r="Y111" s="3">
        <v>260</v>
      </c>
      <c r="Z111" s="3">
        <v>250</v>
      </c>
      <c r="AX111" s="289" t="s">
        <v>2947</v>
      </c>
      <c r="AZ111" s="344" t="s">
        <v>4281</v>
      </c>
      <c r="BA111" s="278" t="s">
        <v>4267</v>
      </c>
      <c r="BB111" s="280" t="s">
        <v>4268</v>
      </c>
    </row>
    <row r="112" spans="1:55" s="27" customFormat="1" ht="15.75">
      <c r="A112" s="23" t="s">
        <v>456</v>
      </c>
      <c r="B112" s="24" t="s">
        <v>526</v>
      </c>
      <c r="C112" s="24" t="s">
        <v>2069</v>
      </c>
      <c r="D112" s="3" t="s">
        <v>2944</v>
      </c>
      <c r="E112" s="3" t="s">
        <v>4944</v>
      </c>
      <c r="F112" s="3" t="s">
        <v>2946</v>
      </c>
      <c r="G112" s="24"/>
      <c r="H112" s="3" t="s">
        <v>1498</v>
      </c>
      <c r="I112" s="33">
        <v>42010000</v>
      </c>
      <c r="J112" s="1" t="s">
        <v>1804</v>
      </c>
      <c r="K112" s="1" t="s">
        <v>1804</v>
      </c>
      <c r="M112" s="23" t="s">
        <v>4709</v>
      </c>
      <c r="N112" s="23"/>
      <c r="O112" s="22" t="s">
        <v>1791</v>
      </c>
      <c r="P112" s="22">
        <v>315</v>
      </c>
      <c r="Q112" s="37">
        <f t="shared" si="6"/>
        <v>580</v>
      </c>
      <c r="R112" s="166">
        <v>725</v>
      </c>
      <c r="S112" s="263">
        <v>5051771945996</v>
      </c>
      <c r="T112" s="400"/>
      <c r="U112" s="3">
        <v>0.318</v>
      </c>
      <c r="V112" s="3">
        <v>5.0000000000000001E-3</v>
      </c>
      <c r="W112" s="3">
        <v>0.318</v>
      </c>
      <c r="X112" s="3">
        <v>40</v>
      </c>
      <c r="Y112" s="3">
        <v>260</v>
      </c>
      <c r="Z112" s="3">
        <v>250</v>
      </c>
      <c r="AX112" s="289" t="s">
        <v>2947</v>
      </c>
      <c r="AZ112" s="344" t="s">
        <v>4281</v>
      </c>
      <c r="BA112" s="278" t="s">
        <v>4267</v>
      </c>
      <c r="BB112" s="280" t="s">
        <v>4268</v>
      </c>
    </row>
    <row r="113" spans="1:55" s="27" customFormat="1" ht="15.75">
      <c r="A113" s="23" t="s">
        <v>456</v>
      </c>
      <c r="B113" s="24" t="s">
        <v>526</v>
      </c>
      <c r="C113" s="24" t="s">
        <v>2069</v>
      </c>
      <c r="D113" s="3" t="s">
        <v>2949</v>
      </c>
      <c r="E113" s="3" t="s">
        <v>2950</v>
      </c>
      <c r="F113" s="3" t="s">
        <v>2951</v>
      </c>
      <c r="G113" s="24"/>
      <c r="H113" s="3" t="s">
        <v>1453</v>
      </c>
      <c r="I113" s="33">
        <v>42010000</v>
      </c>
      <c r="J113" s="1" t="s">
        <v>1804</v>
      </c>
      <c r="K113" s="1" t="s">
        <v>1804</v>
      </c>
      <c r="M113" s="23" t="s">
        <v>4207</v>
      </c>
      <c r="N113" s="23"/>
      <c r="O113" s="22" t="s">
        <v>1791</v>
      </c>
      <c r="P113" s="22">
        <v>590</v>
      </c>
      <c r="Q113" s="37">
        <f t="shared" si="6"/>
        <v>1079.2</v>
      </c>
      <c r="R113" s="166">
        <v>1349</v>
      </c>
      <c r="S113" s="263" t="s">
        <v>3188</v>
      </c>
      <c r="T113" s="400"/>
      <c r="U113" s="3">
        <v>0.71</v>
      </c>
      <c r="V113" s="3">
        <v>5.0000000000000001E-3</v>
      </c>
      <c r="W113" s="3">
        <v>0.71</v>
      </c>
      <c r="X113" s="3">
        <v>60</v>
      </c>
      <c r="Y113" s="3">
        <v>400</v>
      </c>
      <c r="Z113" s="3">
        <v>250</v>
      </c>
      <c r="AX113" s="289" t="s">
        <v>2952</v>
      </c>
      <c r="AZ113" s="344" t="s">
        <v>4281</v>
      </c>
      <c r="BA113" s="278" t="s">
        <v>4267</v>
      </c>
      <c r="BB113" s="280" t="s">
        <v>4268</v>
      </c>
    </row>
    <row r="114" spans="1:55" s="27" customFormat="1" ht="15.75">
      <c r="A114" s="23" t="s">
        <v>456</v>
      </c>
      <c r="B114" s="24" t="s">
        <v>526</v>
      </c>
      <c r="C114" s="24" t="s">
        <v>2069</v>
      </c>
      <c r="D114" s="3" t="s">
        <v>2949</v>
      </c>
      <c r="E114" s="3" t="s">
        <v>2953</v>
      </c>
      <c r="F114" s="3" t="s">
        <v>2951</v>
      </c>
      <c r="G114" s="24"/>
      <c r="H114" s="3" t="s">
        <v>1453</v>
      </c>
      <c r="I114" s="33">
        <v>42010000</v>
      </c>
      <c r="J114" s="1" t="s">
        <v>1804</v>
      </c>
      <c r="K114" s="1" t="s">
        <v>1804</v>
      </c>
      <c r="M114" s="23" t="s">
        <v>4709</v>
      </c>
      <c r="N114" s="23"/>
      <c r="O114" s="22" t="s">
        <v>1791</v>
      </c>
      <c r="P114" s="22">
        <v>590</v>
      </c>
      <c r="Q114" s="37">
        <f t="shared" si="6"/>
        <v>1079.2</v>
      </c>
      <c r="R114" s="166">
        <v>1349</v>
      </c>
      <c r="S114" s="263" t="s">
        <v>3080</v>
      </c>
      <c r="T114" s="400"/>
      <c r="U114" s="3">
        <v>0.72</v>
      </c>
      <c r="V114" s="3">
        <v>5.0000000000000001E-3</v>
      </c>
      <c r="W114" s="3">
        <v>0.72</v>
      </c>
      <c r="X114" s="3">
        <v>70</v>
      </c>
      <c r="Y114" s="3">
        <v>400</v>
      </c>
      <c r="Z114" s="3">
        <v>250</v>
      </c>
      <c r="AX114" s="289" t="s">
        <v>2952</v>
      </c>
      <c r="AZ114" s="344" t="s">
        <v>4281</v>
      </c>
      <c r="BA114" s="278" t="s">
        <v>4267</v>
      </c>
      <c r="BB114" s="280" t="s">
        <v>4268</v>
      </c>
    </row>
    <row r="115" spans="1:55" s="27" customFormat="1" ht="15.75">
      <c r="A115" s="23" t="s">
        <v>456</v>
      </c>
      <c r="B115" s="24" t="s">
        <v>526</v>
      </c>
      <c r="C115" s="24" t="s">
        <v>2069</v>
      </c>
      <c r="D115" s="3" t="s">
        <v>2954</v>
      </c>
      <c r="E115" s="3" t="s">
        <v>2955</v>
      </c>
      <c r="F115" s="3" t="s">
        <v>2956</v>
      </c>
      <c r="G115" s="24"/>
      <c r="H115" s="3" t="s">
        <v>1453</v>
      </c>
      <c r="I115" s="33">
        <v>42010000</v>
      </c>
      <c r="J115" s="1" t="s">
        <v>1804</v>
      </c>
      <c r="K115" s="1" t="s">
        <v>1804</v>
      </c>
      <c r="M115" s="23" t="s">
        <v>4207</v>
      </c>
      <c r="N115" s="23"/>
      <c r="O115" s="22" t="s">
        <v>1791</v>
      </c>
      <c r="P115" s="22">
        <v>426</v>
      </c>
      <c r="Q115" s="37">
        <f t="shared" si="6"/>
        <v>783.2</v>
      </c>
      <c r="R115" s="166">
        <v>979</v>
      </c>
      <c r="S115" s="263" t="s">
        <v>3079</v>
      </c>
      <c r="T115" s="400"/>
      <c r="U115" s="3">
        <v>0.34799999999999998</v>
      </c>
      <c r="V115" s="3">
        <v>5.0000000000000001E-3</v>
      </c>
      <c r="W115" s="3">
        <v>0.34799999999999998</v>
      </c>
      <c r="X115" s="3">
        <v>40</v>
      </c>
      <c r="Y115" s="3">
        <v>270</v>
      </c>
      <c r="Z115" s="3">
        <v>250</v>
      </c>
      <c r="AX115" s="289" t="s">
        <v>2957</v>
      </c>
      <c r="AZ115" s="344" t="s">
        <v>4281</v>
      </c>
      <c r="BA115" s="278" t="s">
        <v>4267</v>
      </c>
      <c r="BB115" s="280" t="s">
        <v>4268</v>
      </c>
    </row>
    <row r="116" spans="1:55" ht="15.75">
      <c r="A116" s="23" t="s">
        <v>456</v>
      </c>
      <c r="B116" s="24" t="s">
        <v>526</v>
      </c>
      <c r="C116" s="24" t="s">
        <v>2069</v>
      </c>
      <c r="D116" s="3" t="s">
        <v>2954</v>
      </c>
      <c r="E116" s="3" t="s">
        <v>2958</v>
      </c>
      <c r="F116" s="3" t="s">
        <v>2956</v>
      </c>
      <c r="G116" s="24"/>
      <c r="H116" s="3" t="s">
        <v>1453</v>
      </c>
      <c r="I116" s="33">
        <v>42010000</v>
      </c>
      <c r="J116" s="1" t="s">
        <v>1804</v>
      </c>
      <c r="K116" s="1" t="s">
        <v>1804</v>
      </c>
      <c r="L116" s="27"/>
      <c r="M116" s="23" t="s">
        <v>4709</v>
      </c>
      <c r="N116" s="23"/>
      <c r="O116" s="22" t="s">
        <v>1791</v>
      </c>
      <c r="P116" s="22">
        <v>426</v>
      </c>
      <c r="Q116" s="37">
        <f t="shared" si="6"/>
        <v>783.2</v>
      </c>
      <c r="R116" s="166">
        <v>979</v>
      </c>
      <c r="S116" s="263" t="s">
        <v>3082</v>
      </c>
      <c r="T116" s="400"/>
      <c r="U116" s="3">
        <v>0.35</v>
      </c>
      <c r="V116" s="3">
        <v>5.0000000000000001E-3</v>
      </c>
      <c r="W116" s="3">
        <v>0.35</v>
      </c>
      <c r="X116" s="3">
        <v>40</v>
      </c>
      <c r="Y116" s="3">
        <v>270</v>
      </c>
      <c r="Z116" s="3">
        <v>250</v>
      </c>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89" t="s">
        <v>2957</v>
      </c>
      <c r="AY116" s="27"/>
      <c r="AZ116" s="344" t="s">
        <v>4281</v>
      </c>
      <c r="BA116" s="278" t="s">
        <v>4267</v>
      </c>
      <c r="BB116" s="280" t="s">
        <v>4268</v>
      </c>
      <c r="BC116" s="27"/>
    </row>
    <row r="117" spans="1:55" ht="15.75">
      <c r="A117" s="23" t="s">
        <v>456</v>
      </c>
      <c r="B117" s="24" t="s">
        <v>526</v>
      </c>
      <c r="C117" s="24" t="s">
        <v>2069</v>
      </c>
      <c r="D117" s="3" t="s">
        <v>2959</v>
      </c>
      <c r="E117" s="3" t="s">
        <v>2960</v>
      </c>
      <c r="F117" s="3" t="s">
        <v>2961</v>
      </c>
      <c r="G117" s="24"/>
      <c r="H117" s="3" t="s">
        <v>1453</v>
      </c>
      <c r="I117" s="33">
        <v>42010000</v>
      </c>
      <c r="J117" s="1" t="s">
        <v>1804</v>
      </c>
      <c r="K117" s="1" t="s">
        <v>1804</v>
      </c>
      <c r="L117" s="27"/>
      <c r="M117" s="23" t="s">
        <v>4207</v>
      </c>
      <c r="N117" s="23"/>
      <c r="O117" s="22" t="s">
        <v>1791</v>
      </c>
      <c r="P117" s="22">
        <v>432</v>
      </c>
      <c r="Q117" s="37">
        <f t="shared" si="6"/>
        <v>796</v>
      </c>
      <c r="R117" s="166">
        <v>995</v>
      </c>
      <c r="S117" s="263" t="s">
        <v>3083</v>
      </c>
      <c r="T117" s="400"/>
      <c r="U117" s="3">
        <v>0.49</v>
      </c>
      <c r="V117" s="3">
        <v>5.0000000000000001E-3</v>
      </c>
      <c r="W117" s="3">
        <v>0.49</v>
      </c>
      <c r="X117" s="3">
        <v>50</v>
      </c>
      <c r="Y117" s="3">
        <v>260</v>
      </c>
      <c r="Z117" s="3">
        <v>260</v>
      </c>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89" t="s">
        <v>2962</v>
      </c>
      <c r="AY117" s="27"/>
      <c r="AZ117" s="344" t="s">
        <v>4281</v>
      </c>
      <c r="BA117" s="278" t="s">
        <v>4267</v>
      </c>
      <c r="BB117" s="280" t="s">
        <v>4268</v>
      </c>
      <c r="BC117" s="27"/>
    </row>
    <row r="118" spans="1:55" ht="15.75">
      <c r="A118" s="23" t="s">
        <v>456</v>
      </c>
      <c r="B118" s="24" t="s">
        <v>526</v>
      </c>
      <c r="C118" s="24" t="s">
        <v>2069</v>
      </c>
      <c r="D118" s="3" t="s">
        <v>2959</v>
      </c>
      <c r="E118" s="3" t="s">
        <v>2963</v>
      </c>
      <c r="F118" s="3" t="s">
        <v>2961</v>
      </c>
      <c r="G118" s="24"/>
      <c r="H118" s="3" t="s">
        <v>1453</v>
      </c>
      <c r="I118" s="33">
        <v>42010000</v>
      </c>
      <c r="J118" s="1" t="s">
        <v>1804</v>
      </c>
      <c r="K118" s="1" t="s">
        <v>1804</v>
      </c>
      <c r="L118" s="27"/>
      <c r="M118" s="23" t="s">
        <v>4709</v>
      </c>
      <c r="N118" s="23"/>
      <c r="O118" s="22" t="s">
        <v>1791</v>
      </c>
      <c r="P118" s="22">
        <v>432</v>
      </c>
      <c r="Q118" s="37">
        <f t="shared" si="6"/>
        <v>796</v>
      </c>
      <c r="R118" s="166">
        <v>995</v>
      </c>
      <c r="S118" s="263" t="s">
        <v>3085</v>
      </c>
      <c r="T118" s="400"/>
      <c r="U118" s="3">
        <v>0.53500000000000003</v>
      </c>
      <c r="V118" s="3">
        <v>5.0000000000000001E-3</v>
      </c>
      <c r="W118" s="3">
        <v>0.53500000000000003</v>
      </c>
      <c r="X118" s="3">
        <v>60</v>
      </c>
      <c r="Y118" s="3">
        <v>260</v>
      </c>
      <c r="Z118" s="3">
        <v>260</v>
      </c>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89" t="s">
        <v>2962</v>
      </c>
      <c r="AY118" s="27"/>
      <c r="AZ118" s="344" t="s">
        <v>4281</v>
      </c>
      <c r="BA118" s="278" t="s">
        <v>4267</v>
      </c>
      <c r="BB118" s="280" t="s">
        <v>4268</v>
      </c>
      <c r="BC118" s="27"/>
    </row>
    <row r="119" spans="1:55" ht="15.75">
      <c r="A119" s="23" t="s">
        <v>456</v>
      </c>
      <c r="B119" s="24" t="s">
        <v>526</v>
      </c>
      <c r="C119" s="24" t="s">
        <v>2069</v>
      </c>
      <c r="D119" s="3" t="s">
        <v>2959</v>
      </c>
      <c r="E119" s="3" t="s">
        <v>5179</v>
      </c>
      <c r="F119" s="3" t="s">
        <v>2961</v>
      </c>
      <c r="G119" s="24"/>
      <c r="H119" s="3" t="s">
        <v>1453</v>
      </c>
      <c r="I119" s="33">
        <v>42010000</v>
      </c>
      <c r="J119" s="1" t="s">
        <v>1804</v>
      </c>
      <c r="K119" s="1" t="s">
        <v>1804</v>
      </c>
      <c r="L119" s="27"/>
      <c r="M119" s="23" t="s">
        <v>5180</v>
      </c>
      <c r="N119" s="23"/>
      <c r="O119" s="22" t="s">
        <v>1791</v>
      </c>
      <c r="P119" s="22">
        <v>432</v>
      </c>
      <c r="Q119" s="37">
        <f t="shared" si="6"/>
        <v>796</v>
      </c>
      <c r="R119" s="166">
        <v>995</v>
      </c>
      <c r="S119" s="263">
        <v>5051771857633</v>
      </c>
      <c r="T119" s="400"/>
      <c r="U119" s="3">
        <v>0.53500000000000003</v>
      </c>
      <c r="V119" s="3">
        <v>5.0000000000000001E-3</v>
      </c>
      <c r="W119" s="3">
        <v>0.53500000000000003</v>
      </c>
      <c r="X119" s="3">
        <v>60</v>
      </c>
      <c r="Y119" s="3">
        <v>260</v>
      </c>
      <c r="Z119" s="3">
        <v>260</v>
      </c>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89" t="s">
        <v>2962</v>
      </c>
      <c r="AY119" s="27"/>
      <c r="AZ119" s="344" t="s">
        <v>4281</v>
      </c>
      <c r="BA119" s="278" t="s">
        <v>4267</v>
      </c>
      <c r="BB119" s="280" t="s">
        <v>4268</v>
      </c>
      <c r="BC119" s="27"/>
    </row>
    <row r="120" spans="1:55" ht="15.75">
      <c r="A120" s="23" t="s">
        <v>456</v>
      </c>
      <c r="B120" s="24" t="s">
        <v>526</v>
      </c>
      <c r="C120" s="24" t="s">
        <v>2069</v>
      </c>
      <c r="D120" s="3" t="s">
        <v>2959</v>
      </c>
      <c r="E120" s="3" t="s">
        <v>4945</v>
      </c>
      <c r="F120" s="3" t="s">
        <v>2961</v>
      </c>
      <c r="G120" s="24"/>
      <c r="H120" s="3" t="s">
        <v>1498</v>
      </c>
      <c r="I120" s="33">
        <v>42010000</v>
      </c>
      <c r="J120" s="1" t="s">
        <v>1804</v>
      </c>
      <c r="K120" s="1" t="s">
        <v>1804</v>
      </c>
      <c r="L120" s="27"/>
      <c r="M120" s="23" t="s">
        <v>4207</v>
      </c>
      <c r="N120" s="23"/>
      <c r="O120" s="22" t="s">
        <v>1791</v>
      </c>
      <c r="P120" s="22">
        <v>432</v>
      </c>
      <c r="Q120" s="37">
        <f t="shared" si="6"/>
        <v>796</v>
      </c>
      <c r="R120" s="166">
        <v>995</v>
      </c>
      <c r="S120" s="263">
        <v>5051771946009</v>
      </c>
      <c r="T120" s="400"/>
      <c r="U120" s="3">
        <v>0.49</v>
      </c>
      <c r="V120" s="3">
        <v>5.0000000000000001E-3</v>
      </c>
      <c r="W120" s="3">
        <v>0.49</v>
      </c>
      <c r="X120" s="3">
        <v>50</v>
      </c>
      <c r="Y120" s="3">
        <v>260</v>
      </c>
      <c r="Z120" s="3">
        <v>260</v>
      </c>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89" t="s">
        <v>2962</v>
      </c>
      <c r="AY120" s="27"/>
      <c r="AZ120" s="344" t="s">
        <v>4281</v>
      </c>
      <c r="BA120" s="278" t="s">
        <v>4267</v>
      </c>
      <c r="BB120" s="280" t="s">
        <v>4268</v>
      </c>
      <c r="BC120" s="27"/>
    </row>
    <row r="121" spans="1:55" ht="15.75">
      <c r="A121" s="23" t="s">
        <v>456</v>
      </c>
      <c r="B121" s="24" t="s">
        <v>526</v>
      </c>
      <c r="C121" s="24" t="s">
        <v>2069</v>
      </c>
      <c r="D121" s="3" t="s">
        <v>2959</v>
      </c>
      <c r="E121" s="3" t="s">
        <v>4946</v>
      </c>
      <c r="F121" s="3" t="s">
        <v>2961</v>
      </c>
      <c r="G121" s="24"/>
      <c r="H121" s="3" t="s">
        <v>1498</v>
      </c>
      <c r="I121" s="33">
        <v>42010000</v>
      </c>
      <c r="J121" s="1" t="s">
        <v>1804</v>
      </c>
      <c r="K121" s="1" t="s">
        <v>1804</v>
      </c>
      <c r="L121" s="27"/>
      <c r="M121" s="23" t="s">
        <v>4709</v>
      </c>
      <c r="N121" s="23"/>
      <c r="O121" s="22" t="s">
        <v>1791</v>
      </c>
      <c r="P121" s="22">
        <v>432</v>
      </c>
      <c r="Q121" s="37">
        <f t="shared" si="6"/>
        <v>796</v>
      </c>
      <c r="R121" s="166">
        <v>995</v>
      </c>
      <c r="S121" s="263">
        <v>5051771946023</v>
      </c>
      <c r="T121" s="400"/>
      <c r="U121" s="3">
        <v>0.53500000000000003</v>
      </c>
      <c r="V121" s="3">
        <v>5.0000000000000001E-3</v>
      </c>
      <c r="W121" s="3">
        <v>0.53500000000000003</v>
      </c>
      <c r="X121" s="3">
        <v>60</v>
      </c>
      <c r="Y121" s="3">
        <v>260</v>
      </c>
      <c r="Z121" s="3">
        <v>260</v>
      </c>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89" t="s">
        <v>2962</v>
      </c>
      <c r="AY121" s="27"/>
      <c r="AZ121" s="344" t="s">
        <v>4281</v>
      </c>
      <c r="BA121" s="278" t="s">
        <v>4267</v>
      </c>
      <c r="BB121" s="280" t="s">
        <v>4268</v>
      </c>
      <c r="BC121" s="27"/>
    </row>
    <row r="122" spans="1:55" ht="15.75">
      <c r="A122" s="23" t="s">
        <v>456</v>
      </c>
      <c r="B122" s="24" t="s">
        <v>526</v>
      </c>
      <c r="C122" s="24" t="s">
        <v>2069</v>
      </c>
      <c r="D122" s="3" t="s">
        <v>2964</v>
      </c>
      <c r="E122" s="3" t="s">
        <v>5181</v>
      </c>
      <c r="F122" s="3" t="s">
        <v>2965</v>
      </c>
      <c r="G122" s="3"/>
      <c r="H122" s="3" t="s">
        <v>1453</v>
      </c>
      <c r="I122" s="33">
        <v>42010000</v>
      </c>
      <c r="J122" s="1" t="s">
        <v>1804</v>
      </c>
      <c r="K122" s="1" t="s">
        <v>1804</v>
      </c>
      <c r="L122" s="27"/>
      <c r="M122" s="23" t="s">
        <v>4707</v>
      </c>
      <c r="N122" s="23"/>
      <c r="O122" s="22" t="s">
        <v>1791</v>
      </c>
      <c r="P122" s="22">
        <v>485</v>
      </c>
      <c r="Q122" s="37">
        <f t="shared" si="6"/>
        <v>888</v>
      </c>
      <c r="R122" s="166">
        <v>1110</v>
      </c>
      <c r="S122" s="263">
        <v>5051771857657</v>
      </c>
      <c r="T122" s="400"/>
      <c r="U122" s="3">
        <v>0.59</v>
      </c>
      <c r="V122" s="3">
        <v>5.0000000000000001E-3</v>
      </c>
      <c r="W122" s="3">
        <v>0.59</v>
      </c>
      <c r="X122" s="3">
        <v>60</v>
      </c>
      <c r="Y122" s="3">
        <v>460</v>
      </c>
      <c r="Z122" s="3">
        <v>260</v>
      </c>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89" t="s">
        <v>2966</v>
      </c>
      <c r="AY122" s="27"/>
      <c r="AZ122" s="344" t="s">
        <v>4281</v>
      </c>
      <c r="BA122" s="278" t="s">
        <v>4267</v>
      </c>
      <c r="BB122" s="280" t="s">
        <v>4268</v>
      </c>
      <c r="BC122" s="27"/>
    </row>
    <row r="123" spans="1:55" ht="15.75">
      <c r="A123" s="23" t="s">
        <v>456</v>
      </c>
      <c r="B123" s="24" t="s">
        <v>526</v>
      </c>
      <c r="C123" s="24" t="s">
        <v>2069</v>
      </c>
      <c r="D123" s="3" t="s">
        <v>2964</v>
      </c>
      <c r="E123" s="3" t="s">
        <v>2967</v>
      </c>
      <c r="F123" s="3" t="s">
        <v>2965</v>
      </c>
      <c r="G123" s="3"/>
      <c r="H123" s="3" t="s">
        <v>1453</v>
      </c>
      <c r="I123" s="33">
        <v>42010000</v>
      </c>
      <c r="J123" s="1" t="s">
        <v>1804</v>
      </c>
      <c r="K123" s="1" t="s">
        <v>1804</v>
      </c>
      <c r="L123" s="27"/>
      <c r="M123" s="23" t="s">
        <v>4709</v>
      </c>
      <c r="N123" s="23"/>
      <c r="O123" s="22" t="s">
        <v>1791</v>
      </c>
      <c r="P123" s="22">
        <v>485</v>
      </c>
      <c r="Q123" s="37">
        <f t="shared" si="6"/>
        <v>888</v>
      </c>
      <c r="R123" s="166">
        <v>1110</v>
      </c>
      <c r="S123" s="263" t="s">
        <v>3189</v>
      </c>
      <c r="T123" s="400"/>
      <c r="U123" s="3">
        <v>0.59</v>
      </c>
      <c r="V123" s="3">
        <v>5.0000000000000001E-3</v>
      </c>
      <c r="W123" s="3">
        <v>0.59</v>
      </c>
      <c r="X123" s="3">
        <v>60</v>
      </c>
      <c r="Y123" s="3">
        <v>460</v>
      </c>
      <c r="Z123" s="3">
        <v>260</v>
      </c>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89" t="s">
        <v>2966</v>
      </c>
      <c r="AY123" s="27"/>
      <c r="AZ123" s="344" t="s">
        <v>4281</v>
      </c>
      <c r="BA123" s="278" t="s">
        <v>4267</v>
      </c>
      <c r="BB123" s="280" t="s">
        <v>4268</v>
      </c>
      <c r="BC123" s="27"/>
    </row>
    <row r="124" spans="1:55" ht="15.75">
      <c r="A124" s="23" t="s">
        <v>3230</v>
      </c>
      <c r="B124" s="24" t="s">
        <v>526</v>
      </c>
      <c r="C124" s="24" t="s">
        <v>2069</v>
      </c>
      <c r="D124" s="3" t="s">
        <v>2964</v>
      </c>
      <c r="E124" s="3" t="s">
        <v>3229</v>
      </c>
      <c r="F124" s="3" t="s">
        <v>2965</v>
      </c>
      <c r="G124" s="3"/>
      <c r="H124" s="3" t="s">
        <v>1453</v>
      </c>
      <c r="I124" s="33">
        <v>42010000</v>
      </c>
      <c r="J124" s="1" t="s">
        <v>1804</v>
      </c>
      <c r="K124" s="1" t="s">
        <v>1804</v>
      </c>
      <c r="L124" s="27"/>
      <c r="M124" s="23" t="s">
        <v>4209</v>
      </c>
      <c r="N124" s="23"/>
      <c r="O124" s="22" t="s">
        <v>1791</v>
      </c>
      <c r="P124" s="22">
        <v>485</v>
      </c>
      <c r="Q124" s="37">
        <f t="shared" si="6"/>
        <v>888</v>
      </c>
      <c r="R124" s="166">
        <v>1110</v>
      </c>
      <c r="S124" s="263" t="s">
        <v>3231</v>
      </c>
      <c r="T124" s="400"/>
      <c r="U124" s="3">
        <v>0.71399999999999997</v>
      </c>
      <c r="V124" s="3">
        <v>5.0000000000000001E-3</v>
      </c>
      <c r="W124" s="3">
        <v>0.71399999999999997</v>
      </c>
      <c r="X124" s="3">
        <v>60</v>
      </c>
      <c r="Y124" s="3">
        <v>460</v>
      </c>
      <c r="Z124" s="3">
        <v>260</v>
      </c>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89" t="s">
        <v>2966</v>
      </c>
      <c r="AY124" s="27"/>
      <c r="AZ124" s="344" t="s">
        <v>4281</v>
      </c>
      <c r="BA124" s="278" t="s">
        <v>4267</v>
      </c>
      <c r="BB124" s="280" t="s">
        <v>4268</v>
      </c>
      <c r="BC124" s="27"/>
    </row>
    <row r="125" spans="1:55" ht="15.75">
      <c r="A125" s="23" t="s">
        <v>456</v>
      </c>
      <c r="B125" s="24" t="s">
        <v>526</v>
      </c>
      <c r="C125" s="24" t="s">
        <v>2069</v>
      </c>
      <c r="D125" s="3" t="s">
        <v>2968</v>
      </c>
      <c r="E125" s="3" t="s">
        <v>2969</v>
      </c>
      <c r="F125" s="3" t="s">
        <v>3476</v>
      </c>
      <c r="G125" s="24"/>
      <c r="H125" s="3" t="s">
        <v>1453</v>
      </c>
      <c r="I125" s="33">
        <v>42010000</v>
      </c>
      <c r="J125" s="1" t="s">
        <v>1804</v>
      </c>
      <c r="K125" s="1" t="s">
        <v>1804</v>
      </c>
      <c r="L125" s="27"/>
      <c r="M125" s="23" t="s">
        <v>4207</v>
      </c>
      <c r="N125" s="23"/>
      <c r="O125" s="22" t="s">
        <v>1791</v>
      </c>
      <c r="P125" s="22">
        <v>548</v>
      </c>
      <c r="Q125" s="37">
        <f t="shared" si="6"/>
        <v>1007.2</v>
      </c>
      <c r="R125" s="166">
        <v>1259</v>
      </c>
      <c r="S125" s="263" t="s">
        <v>3081</v>
      </c>
      <c r="T125" s="400"/>
      <c r="U125" s="3">
        <v>0.65800000000000003</v>
      </c>
      <c r="V125" s="3">
        <v>5.0000000000000001E-3</v>
      </c>
      <c r="W125" s="3">
        <v>0.65800000000000003</v>
      </c>
      <c r="X125" s="3">
        <v>50</v>
      </c>
      <c r="Y125" s="3">
        <v>400</v>
      </c>
      <c r="Z125" s="3">
        <v>250</v>
      </c>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89" t="s">
        <v>2970</v>
      </c>
      <c r="AY125" s="27"/>
      <c r="AZ125" s="344" t="s">
        <v>4281</v>
      </c>
      <c r="BA125" s="278" t="s">
        <v>4267</v>
      </c>
      <c r="BB125" s="280" t="s">
        <v>4268</v>
      </c>
      <c r="BC125" s="27"/>
    </row>
    <row r="126" spans="1:55" ht="15.75">
      <c r="A126" s="23" t="s">
        <v>456</v>
      </c>
      <c r="B126" s="24" t="s">
        <v>526</v>
      </c>
      <c r="C126" s="24" t="s">
        <v>2069</v>
      </c>
      <c r="D126" s="3" t="s">
        <v>2968</v>
      </c>
      <c r="E126" s="3" t="s">
        <v>2971</v>
      </c>
      <c r="F126" s="3" t="s">
        <v>3477</v>
      </c>
      <c r="G126" s="24"/>
      <c r="H126" s="3" t="s">
        <v>1453</v>
      </c>
      <c r="I126" s="33">
        <v>42010000</v>
      </c>
      <c r="J126" s="1" t="s">
        <v>1804</v>
      </c>
      <c r="K126" s="1" t="s">
        <v>1804</v>
      </c>
      <c r="L126" s="27"/>
      <c r="M126" s="23" t="s">
        <v>4709</v>
      </c>
      <c r="N126" s="23"/>
      <c r="O126" s="22" t="s">
        <v>1791</v>
      </c>
      <c r="P126" s="22">
        <v>548</v>
      </c>
      <c r="Q126" s="37">
        <f t="shared" si="6"/>
        <v>1007.2</v>
      </c>
      <c r="R126" s="166">
        <v>1259</v>
      </c>
      <c r="S126" s="263" t="s">
        <v>3084</v>
      </c>
      <c r="T126" s="400"/>
      <c r="U126" s="3">
        <v>0.67200000000000004</v>
      </c>
      <c r="V126" s="3">
        <v>5.0000000000000001E-3</v>
      </c>
      <c r="W126" s="3">
        <v>0.67200000000000004</v>
      </c>
      <c r="X126" s="3">
        <v>50</v>
      </c>
      <c r="Y126" s="3">
        <v>400</v>
      </c>
      <c r="Z126" s="3">
        <v>250</v>
      </c>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89" t="s">
        <v>2970</v>
      </c>
      <c r="AY126" s="27"/>
      <c r="AZ126" s="344" t="s">
        <v>4281</v>
      </c>
      <c r="BA126" s="278" t="s">
        <v>4267</v>
      </c>
      <c r="BB126" s="280" t="s">
        <v>4268</v>
      </c>
      <c r="BC126" s="27"/>
    </row>
    <row r="127" spans="1:55" ht="15.75">
      <c r="A127" s="23" t="s">
        <v>456</v>
      </c>
      <c r="B127" s="24" t="s">
        <v>526</v>
      </c>
      <c r="C127" s="24" t="s">
        <v>2069</v>
      </c>
      <c r="D127" s="3" t="s">
        <v>2968</v>
      </c>
      <c r="E127" s="3" t="s">
        <v>4947</v>
      </c>
      <c r="F127" s="3" t="s">
        <v>3477</v>
      </c>
      <c r="G127" s="24"/>
      <c r="H127" s="3" t="s">
        <v>1453</v>
      </c>
      <c r="I127" s="33">
        <v>42010000</v>
      </c>
      <c r="J127" s="1" t="s">
        <v>1804</v>
      </c>
      <c r="K127" s="1" t="s">
        <v>1804</v>
      </c>
      <c r="L127" s="27"/>
      <c r="M127" s="23" t="s">
        <v>4948</v>
      </c>
      <c r="N127" s="23"/>
      <c r="O127" s="22" t="s">
        <v>1791</v>
      </c>
      <c r="P127" s="22">
        <v>548</v>
      </c>
      <c r="Q127" s="37">
        <f t="shared" si="6"/>
        <v>1007.2</v>
      </c>
      <c r="R127" s="166">
        <v>1259</v>
      </c>
      <c r="S127" s="263">
        <v>5051771857602</v>
      </c>
      <c r="T127" s="400"/>
      <c r="U127" s="3">
        <v>0.67200000000000004</v>
      </c>
      <c r="V127" s="3">
        <v>5.0000000000000001E-3</v>
      </c>
      <c r="W127" s="3">
        <v>0.67200000000000004</v>
      </c>
      <c r="X127" s="3">
        <v>50</v>
      </c>
      <c r="Y127" s="3">
        <v>400</v>
      </c>
      <c r="Z127" s="3">
        <v>250</v>
      </c>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89" t="s">
        <v>2970</v>
      </c>
      <c r="AY127" s="27"/>
      <c r="AZ127" s="344" t="s">
        <v>4281</v>
      </c>
      <c r="BA127" s="278" t="s">
        <v>4267</v>
      </c>
      <c r="BB127" s="280" t="s">
        <v>4268</v>
      </c>
      <c r="BC127" s="27"/>
    </row>
    <row r="128" spans="1:55" ht="15.75">
      <c r="A128" s="23" t="s">
        <v>456</v>
      </c>
      <c r="B128" s="24" t="s">
        <v>526</v>
      </c>
      <c r="C128" s="24" t="s">
        <v>2069</v>
      </c>
      <c r="D128" s="3" t="s">
        <v>5646</v>
      </c>
      <c r="E128" s="390" t="s">
        <v>5601</v>
      </c>
      <c r="F128" s="395" t="s">
        <v>5623</v>
      </c>
      <c r="G128" s="305" t="s">
        <v>5622</v>
      </c>
      <c r="H128" s="383" t="s">
        <v>1453</v>
      </c>
      <c r="I128" s="399">
        <v>4201000090</v>
      </c>
      <c r="J128" s="1" t="s">
        <v>1804</v>
      </c>
      <c r="K128" s="1" t="s">
        <v>1804</v>
      </c>
      <c r="L128" s="27"/>
      <c r="M128" s="397" t="s">
        <v>437</v>
      </c>
      <c r="N128" s="23"/>
      <c r="O128" s="22" t="s">
        <v>1791</v>
      </c>
      <c r="P128" s="380">
        <v>740</v>
      </c>
      <c r="Q128" s="37">
        <f t="shared" si="6"/>
        <v>1359.2</v>
      </c>
      <c r="R128" s="380">
        <v>1699</v>
      </c>
      <c r="S128" s="399">
        <v>5051771971605</v>
      </c>
      <c r="T128" s="400"/>
      <c r="U128" s="27"/>
      <c r="V128" s="27"/>
      <c r="W128" s="359">
        <v>0.55000000000000004</v>
      </c>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374" t="s">
        <v>5636</v>
      </c>
      <c r="AY128" s="27"/>
      <c r="AZ128" s="344" t="s">
        <v>4281</v>
      </c>
      <c r="BA128" s="278" t="s">
        <v>4267</v>
      </c>
      <c r="BB128" s="280" t="s">
        <v>4268</v>
      </c>
      <c r="BC128" s="27"/>
    </row>
    <row r="129" spans="1:55" ht="15.75">
      <c r="A129" s="23" t="s">
        <v>456</v>
      </c>
      <c r="B129" s="24" t="s">
        <v>526</v>
      </c>
      <c r="C129" s="24" t="s">
        <v>2069</v>
      </c>
      <c r="D129" s="3" t="s">
        <v>5646</v>
      </c>
      <c r="E129" s="390" t="s">
        <v>5602</v>
      </c>
      <c r="F129" s="395" t="s">
        <v>5623</v>
      </c>
      <c r="G129" s="305" t="s">
        <v>5622</v>
      </c>
      <c r="H129" s="383" t="s">
        <v>1453</v>
      </c>
      <c r="I129" s="399">
        <v>4201000090</v>
      </c>
      <c r="J129" s="1" t="s">
        <v>1804</v>
      </c>
      <c r="K129" s="1" t="s">
        <v>1804</v>
      </c>
      <c r="L129" s="27"/>
      <c r="M129" s="397" t="s">
        <v>439</v>
      </c>
      <c r="N129" s="23"/>
      <c r="O129" s="22" t="s">
        <v>1791</v>
      </c>
      <c r="P129" s="380">
        <v>740</v>
      </c>
      <c r="Q129" s="37">
        <f t="shared" si="6"/>
        <v>1359.2</v>
      </c>
      <c r="R129" s="380">
        <v>1699</v>
      </c>
      <c r="S129" s="399">
        <v>5051771971612</v>
      </c>
      <c r="T129" s="400"/>
      <c r="U129" s="27"/>
      <c r="V129" s="27"/>
      <c r="W129" s="359">
        <v>0.55000000000000004</v>
      </c>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374" t="s">
        <v>5636</v>
      </c>
      <c r="AY129" s="27"/>
      <c r="AZ129" s="344" t="s">
        <v>4281</v>
      </c>
      <c r="BA129" s="278" t="s">
        <v>4267</v>
      </c>
      <c r="BB129" s="280" t="s">
        <v>4268</v>
      </c>
      <c r="BC129" s="27"/>
    </row>
    <row r="130" spans="1:55" ht="15.75">
      <c r="A130" s="23" t="s">
        <v>456</v>
      </c>
      <c r="B130" s="24" t="s">
        <v>526</v>
      </c>
      <c r="C130" s="24" t="s">
        <v>2069</v>
      </c>
      <c r="D130" s="3" t="s">
        <v>5647</v>
      </c>
      <c r="E130" s="390" t="s">
        <v>5603</v>
      </c>
      <c r="F130" s="395" t="s">
        <v>5624</v>
      </c>
      <c r="G130" s="305" t="s">
        <v>5622</v>
      </c>
      <c r="H130" s="383" t="s">
        <v>1453</v>
      </c>
      <c r="I130" s="399">
        <v>4201000090</v>
      </c>
      <c r="J130" s="1" t="s">
        <v>1804</v>
      </c>
      <c r="K130" s="1" t="s">
        <v>1804</v>
      </c>
      <c r="L130" s="27"/>
      <c r="M130" s="397" t="s">
        <v>437</v>
      </c>
      <c r="N130" s="23"/>
      <c r="O130" s="22" t="s">
        <v>1791</v>
      </c>
      <c r="P130" s="380">
        <v>456</v>
      </c>
      <c r="Q130" s="37">
        <f t="shared" si="6"/>
        <v>839.2</v>
      </c>
      <c r="R130" s="380">
        <v>1049</v>
      </c>
      <c r="S130" s="399">
        <v>5051771971643</v>
      </c>
      <c r="T130" s="400"/>
      <c r="U130" s="27"/>
      <c r="V130" s="27"/>
      <c r="W130" s="359">
        <v>0.2</v>
      </c>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374" t="s">
        <v>5637</v>
      </c>
      <c r="AY130" s="27"/>
      <c r="AZ130" s="344" t="s">
        <v>4281</v>
      </c>
      <c r="BA130" s="278" t="s">
        <v>4267</v>
      </c>
      <c r="BB130" s="280" t="s">
        <v>4268</v>
      </c>
      <c r="BC130" s="27"/>
    </row>
    <row r="131" spans="1:55" ht="15.75">
      <c r="A131" s="23" t="s">
        <v>456</v>
      </c>
      <c r="B131" s="24" t="s">
        <v>526</v>
      </c>
      <c r="C131" s="24" t="s">
        <v>2069</v>
      </c>
      <c r="D131" s="3" t="s">
        <v>5647</v>
      </c>
      <c r="E131" s="390" t="s">
        <v>5604</v>
      </c>
      <c r="F131" s="395" t="s">
        <v>5624</v>
      </c>
      <c r="G131" s="305" t="s">
        <v>5622</v>
      </c>
      <c r="H131" s="383" t="s">
        <v>1453</v>
      </c>
      <c r="I131" s="399">
        <v>4201000090</v>
      </c>
      <c r="J131" s="1" t="s">
        <v>1804</v>
      </c>
      <c r="K131" s="1" t="s">
        <v>1804</v>
      </c>
      <c r="L131" s="27"/>
      <c r="M131" s="397" t="s">
        <v>439</v>
      </c>
      <c r="N131" s="23"/>
      <c r="O131" s="22" t="s">
        <v>1791</v>
      </c>
      <c r="P131" s="380">
        <v>456</v>
      </c>
      <c r="Q131" s="37">
        <f t="shared" si="6"/>
        <v>839.2</v>
      </c>
      <c r="R131" s="380">
        <v>1049</v>
      </c>
      <c r="S131" s="399">
        <v>5051771971650</v>
      </c>
      <c r="T131" s="400"/>
      <c r="U131" s="27"/>
      <c r="V131" s="27"/>
      <c r="W131" s="359">
        <v>0.2</v>
      </c>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374" t="s">
        <v>5637</v>
      </c>
      <c r="AY131" s="27"/>
      <c r="AZ131" s="344" t="s">
        <v>4281</v>
      </c>
      <c r="BA131" s="278" t="s">
        <v>4267</v>
      </c>
      <c r="BB131" s="280" t="s">
        <v>4268</v>
      </c>
      <c r="BC131" s="27"/>
    </row>
    <row r="132" spans="1:55" ht="15.75">
      <c r="A132" s="23" t="s">
        <v>456</v>
      </c>
      <c r="B132" s="24" t="s">
        <v>526</v>
      </c>
      <c r="C132" s="24" t="s">
        <v>2069</v>
      </c>
      <c r="D132" s="3" t="s">
        <v>5648</v>
      </c>
      <c r="E132" s="391" t="s">
        <v>5605</v>
      </c>
      <c r="F132" s="393" t="s">
        <v>5625</v>
      </c>
      <c r="G132" s="305" t="s">
        <v>5622</v>
      </c>
      <c r="H132" s="393" t="s">
        <v>1453</v>
      </c>
      <c r="I132" s="399">
        <v>4201000090</v>
      </c>
      <c r="J132" s="1" t="s">
        <v>1804</v>
      </c>
      <c r="K132" s="1" t="s">
        <v>1804</v>
      </c>
      <c r="L132" s="27"/>
      <c r="M132" s="397" t="s">
        <v>437</v>
      </c>
      <c r="N132" s="23"/>
      <c r="O132" s="22" t="s">
        <v>1791</v>
      </c>
      <c r="P132" s="380">
        <v>492</v>
      </c>
      <c r="Q132" s="37">
        <f t="shared" si="6"/>
        <v>904</v>
      </c>
      <c r="R132" s="380">
        <v>1130</v>
      </c>
      <c r="S132" s="399">
        <v>5051771992921</v>
      </c>
      <c r="T132" s="400"/>
      <c r="U132" s="27"/>
      <c r="V132" s="27"/>
      <c r="W132" s="359">
        <v>0.7</v>
      </c>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374" t="s">
        <v>5638</v>
      </c>
      <c r="AY132" s="27"/>
      <c r="AZ132" s="344" t="s">
        <v>4281</v>
      </c>
      <c r="BA132" s="278" t="s">
        <v>4267</v>
      </c>
      <c r="BB132" s="280" t="s">
        <v>4268</v>
      </c>
      <c r="BC132" s="27"/>
    </row>
    <row r="133" spans="1:55" ht="15.75">
      <c r="A133" s="23" t="s">
        <v>456</v>
      </c>
      <c r="B133" s="24" t="s">
        <v>526</v>
      </c>
      <c r="C133" s="24" t="s">
        <v>2069</v>
      </c>
      <c r="D133" s="3" t="s">
        <v>5648</v>
      </c>
      <c r="E133" s="391" t="s">
        <v>5606</v>
      </c>
      <c r="F133" s="393" t="s">
        <v>5625</v>
      </c>
      <c r="G133" s="305" t="s">
        <v>5622</v>
      </c>
      <c r="H133" s="393" t="s">
        <v>1453</v>
      </c>
      <c r="I133" s="399">
        <v>4201000090</v>
      </c>
      <c r="J133" s="1" t="s">
        <v>1804</v>
      </c>
      <c r="K133" s="1" t="s">
        <v>1804</v>
      </c>
      <c r="L133" s="27"/>
      <c r="M133" s="397" t="s">
        <v>439</v>
      </c>
      <c r="N133" s="23"/>
      <c r="O133" s="22" t="s">
        <v>1791</v>
      </c>
      <c r="P133" s="380">
        <v>492</v>
      </c>
      <c r="Q133" s="37">
        <f t="shared" si="6"/>
        <v>904</v>
      </c>
      <c r="R133" s="380">
        <v>1130</v>
      </c>
      <c r="S133" s="399">
        <v>5051771992938</v>
      </c>
      <c r="T133" s="400"/>
      <c r="U133" s="27"/>
      <c r="V133" s="27"/>
      <c r="W133" s="359">
        <v>0.7</v>
      </c>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374" t="s">
        <v>5639</v>
      </c>
      <c r="AY133" s="27"/>
      <c r="AZ133" s="344" t="s">
        <v>4281</v>
      </c>
      <c r="BA133" s="278" t="s">
        <v>4267</v>
      </c>
      <c r="BB133" s="280" t="s">
        <v>4268</v>
      </c>
      <c r="BC133" s="27"/>
    </row>
    <row r="134" spans="1:55" ht="15.75">
      <c r="A134" s="23" t="s">
        <v>456</v>
      </c>
      <c r="B134" s="24" t="s">
        <v>526</v>
      </c>
      <c r="C134" s="24" t="s">
        <v>2069</v>
      </c>
      <c r="D134" s="3" t="s">
        <v>5649</v>
      </c>
      <c r="E134" s="391" t="s">
        <v>5607</v>
      </c>
      <c r="F134" s="393" t="s">
        <v>5626</v>
      </c>
      <c r="G134" s="305" t="s">
        <v>5622</v>
      </c>
      <c r="H134" s="393" t="s">
        <v>1453</v>
      </c>
      <c r="I134" s="399">
        <v>4201000090</v>
      </c>
      <c r="J134" s="1" t="s">
        <v>1804</v>
      </c>
      <c r="K134" s="1" t="s">
        <v>1804</v>
      </c>
      <c r="L134" s="27"/>
      <c r="M134" s="397" t="s">
        <v>437</v>
      </c>
      <c r="N134" s="23"/>
      <c r="O134" s="22" t="s">
        <v>1791</v>
      </c>
      <c r="P134" s="380">
        <v>535</v>
      </c>
      <c r="Q134" s="37">
        <f t="shared" si="6"/>
        <v>984</v>
      </c>
      <c r="R134" s="380">
        <v>1230</v>
      </c>
      <c r="S134" s="399">
        <v>5051771992945</v>
      </c>
      <c r="T134" s="400"/>
      <c r="U134" s="27"/>
      <c r="V134" s="27"/>
      <c r="W134" s="359">
        <v>0.7</v>
      </c>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374" t="s">
        <v>5640</v>
      </c>
      <c r="AY134" s="27"/>
      <c r="AZ134" s="344" t="s">
        <v>4281</v>
      </c>
      <c r="BA134" s="278" t="s">
        <v>4267</v>
      </c>
      <c r="BB134" s="280" t="s">
        <v>4268</v>
      </c>
      <c r="BC134" s="27"/>
    </row>
    <row r="135" spans="1:55" ht="15.75">
      <c r="A135" s="23" t="s">
        <v>456</v>
      </c>
      <c r="B135" s="24" t="s">
        <v>526</v>
      </c>
      <c r="C135" s="24" t="s">
        <v>2069</v>
      </c>
      <c r="D135" s="3" t="s">
        <v>5649</v>
      </c>
      <c r="E135" s="391" t="s">
        <v>5608</v>
      </c>
      <c r="F135" s="393" t="s">
        <v>5626</v>
      </c>
      <c r="G135" s="305" t="s">
        <v>5622</v>
      </c>
      <c r="H135" s="393" t="s">
        <v>1453</v>
      </c>
      <c r="I135" s="399">
        <v>4201000090</v>
      </c>
      <c r="J135" s="1" t="s">
        <v>1804</v>
      </c>
      <c r="K135" s="1" t="s">
        <v>1804</v>
      </c>
      <c r="L135" s="27"/>
      <c r="M135" s="397" t="s">
        <v>439</v>
      </c>
      <c r="N135" s="23"/>
      <c r="O135" s="22" t="s">
        <v>1791</v>
      </c>
      <c r="P135" s="380">
        <v>535</v>
      </c>
      <c r="Q135" s="37">
        <f t="shared" si="6"/>
        <v>984</v>
      </c>
      <c r="R135" s="380">
        <v>1230</v>
      </c>
      <c r="S135" s="399">
        <v>5051771992952</v>
      </c>
      <c r="T135" s="400"/>
      <c r="U135" s="27"/>
      <c r="V135" s="27"/>
      <c r="W135" s="359">
        <v>0.7</v>
      </c>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374" t="s">
        <v>5641</v>
      </c>
      <c r="AY135" s="27"/>
      <c r="AZ135" s="344" t="s">
        <v>4281</v>
      </c>
      <c r="BA135" s="278" t="s">
        <v>4267</v>
      </c>
      <c r="BB135" s="280" t="s">
        <v>4268</v>
      </c>
      <c r="BC135" s="27"/>
    </row>
    <row r="136" spans="1:55" ht="15.75">
      <c r="A136" s="23" t="s">
        <v>456</v>
      </c>
      <c r="B136" s="24" t="s">
        <v>526</v>
      </c>
      <c r="C136" s="24" t="s">
        <v>2069</v>
      </c>
      <c r="D136" s="3" t="s">
        <v>5650</v>
      </c>
      <c r="E136" s="392" t="s">
        <v>5609</v>
      </c>
      <c r="F136" s="396" t="s">
        <v>5627</v>
      </c>
      <c r="G136" s="305" t="s">
        <v>5622</v>
      </c>
      <c r="H136" s="394" t="s">
        <v>697</v>
      </c>
      <c r="I136" s="399">
        <v>4201000090</v>
      </c>
      <c r="J136" s="1" t="s">
        <v>1804</v>
      </c>
      <c r="K136" s="1" t="s">
        <v>1804</v>
      </c>
      <c r="L136" s="27"/>
      <c r="M136" s="398" t="s">
        <v>437</v>
      </c>
      <c r="N136" s="23"/>
      <c r="O136" s="22" t="s">
        <v>1791</v>
      </c>
      <c r="P136" s="380">
        <v>415</v>
      </c>
      <c r="Q136" s="37">
        <f t="shared" si="6"/>
        <v>740</v>
      </c>
      <c r="R136" s="380">
        <v>925</v>
      </c>
      <c r="S136" s="399">
        <v>5051771963990</v>
      </c>
      <c r="T136" s="400"/>
      <c r="U136" s="27"/>
      <c r="V136" s="27"/>
      <c r="W136" s="359">
        <v>0.6</v>
      </c>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419" t="s">
        <v>5642</v>
      </c>
      <c r="AY136" s="27"/>
      <c r="AZ136" s="344" t="s">
        <v>4281</v>
      </c>
      <c r="BA136" s="278" t="s">
        <v>4267</v>
      </c>
      <c r="BB136" s="280" t="s">
        <v>4268</v>
      </c>
      <c r="BC136" s="27"/>
    </row>
    <row r="137" spans="1:55" ht="15.75">
      <c r="A137" s="23" t="s">
        <v>456</v>
      </c>
      <c r="B137" s="24" t="s">
        <v>526</v>
      </c>
      <c r="C137" s="24" t="s">
        <v>2069</v>
      </c>
      <c r="D137" s="3" t="s">
        <v>5650</v>
      </c>
      <c r="E137" s="392" t="s">
        <v>5610</v>
      </c>
      <c r="F137" s="396" t="s">
        <v>5627</v>
      </c>
      <c r="G137" s="305" t="s">
        <v>5622</v>
      </c>
      <c r="H137" s="394" t="s">
        <v>697</v>
      </c>
      <c r="I137" s="399">
        <v>4201000090</v>
      </c>
      <c r="J137" s="1" t="s">
        <v>1804</v>
      </c>
      <c r="K137" s="1" t="s">
        <v>1804</v>
      </c>
      <c r="L137" s="27"/>
      <c r="M137" s="398" t="s">
        <v>439</v>
      </c>
      <c r="N137" s="23"/>
      <c r="O137" s="22" t="s">
        <v>1791</v>
      </c>
      <c r="P137" s="380">
        <v>415</v>
      </c>
      <c r="Q137" s="37">
        <f t="shared" si="6"/>
        <v>740</v>
      </c>
      <c r="R137" s="380">
        <v>925</v>
      </c>
      <c r="S137" s="399">
        <v>5051771964003</v>
      </c>
      <c r="T137" s="400"/>
      <c r="U137" s="27"/>
      <c r="V137" s="27"/>
      <c r="W137" s="359">
        <v>0.6</v>
      </c>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419" t="s">
        <v>5642</v>
      </c>
      <c r="AY137" s="27"/>
      <c r="AZ137" s="344" t="s">
        <v>4281</v>
      </c>
      <c r="BA137" s="278" t="s">
        <v>4267</v>
      </c>
      <c r="BB137" s="280" t="s">
        <v>4268</v>
      </c>
      <c r="BC137" s="27"/>
    </row>
    <row r="138" spans="1:55" ht="15.75">
      <c r="A138" s="23" t="s">
        <v>456</v>
      </c>
      <c r="B138" s="24" t="s">
        <v>526</v>
      </c>
      <c r="C138" s="24" t="s">
        <v>2069</v>
      </c>
      <c r="D138" s="3" t="s">
        <v>5651</v>
      </c>
      <c r="E138" s="392" t="s">
        <v>5621</v>
      </c>
      <c r="F138" s="396" t="s">
        <v>5630</v>
      </c>
      <c r="G138" s="305" t="s">
        <v>5622</v>
      </c>
      <c r="H138" s="394" t="s">
        <v>1453</v>
      </c>
      <c r="I138" s="399">
        <v>4201000090</v>
      </c>
      <c r="J138" s="1" t="s">
        <v>1804</v>
      </c>
      <c r="K138" s="1" t="s">
        <v>1804</v>
      </c>
      <c r="L138" s="27"/>
      <c r="M138" s="398" t="s">
        <v>734</v>
      </c>
      <c r="N138" s="23"/>
      <c r="O138" s="22" t="s">
        <v>1791</v>
      </c>
      <c r="P138" s="37">
        <v>300</v>
      </c>
      <c r="Q138" s="37">
        <f t="shared" si="6"/>
        <v>552</v>
      </c>
      <c r="R138" s="37">
        <v>690</v>
      </c>
      <c r="S138" s="399">
        <v>5051771957975</v>
      </c>
      <c r="T138" s="400"/>
      <c r="U138" s="27"/>
      <c r="V138" s="27"/>
      <c r="W138" s="359">
        <v>0.5</v>
      </c>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374" t="s">
        <v>5645</v>
      </c>
      <c r="AY138" s="27"/>
      <c r="AZ138" s="344" t="s">
        <v>4280</v>
      </c>
      <c r="BA138" s="278" t="s">
        <v>4267</v>
      </c>
      <c r="BB138" s="280" t="s">
        <v>4268</v>
      </c>
      <c r="BC138" s="27"/>
    </row>
    <row r="139" spans="1:55" ht="15.75">
      <c r="A139" s="23" t="s">
        <v>456</v>
      </c>
      <c r="B139" s="24" t="s">
        <v>526</v>
      </c>
      <c r="C139" s="24" t="s">
        <v>2070</v>
      </c>
      <c r="D139" s="3" t="s">
        <v>2972</v>
      </c>
      <c r="E139" s="3" t="s">
        <v>2972</v>
      </c>
      <c r="F139" s="3" t="s">
        <v>3195</v>
      </c>
      <c r="G139" s="3"/>
      <c r="H139" s="3" t="s">
        <v>1453</v>
      </c>
      <c r="I139" s="33">
        <v>42010000</v>
      </c>
      <c r="J139" s="1" t="s">
        <v>1804</v>
      </c>
      <c r="K139" s="1" t="s">
        <v>1804</v>
      </c>
      <c r="L139" s="27"/>
      <c r="M139" s="23" t="s">
        <v>317</v>
      </c>
      <c r="N139" s="23"/>
      <c r="O139" s="22" t="s">
        <v>1791</v>
      </c>
      <c r="P139" s="22">
        <v>391</v>
      </c>
      <c r="Q139" s="37">
        <f t="shared" si="6"/>
        <v>719.2</v>
      </c>
      <c r="R139" s="166">
        <v>899</v>
      </c>
      <c r="S139" s="263" t="s">
        <v>3086</v>
      </c>
      <c r="T139" s="400"/>
      <c r="U139" s="3">
        <v>1800</v>
      </c>
      <c r="V139" s="3">
        <v>5.0000000000000001E-3</v>
      </c>
      <c r="W139" s="3">
        <v>1800</v>
      </c>
      <c r="X139" s="3">
        <v>60</v>
      </c>
      <c r="Y139" s="3">
        <v>540</v>
      </c>
      <c r="Z139" s="3">
        <v>180</v>
      </c>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89" t="s">
        <v>2973</v>
      </c>
      <c r="AY139" s="27"/>
      <c r="AZ139" s="344" t="s">
        <v>4280</v>
      </c>
      <c r="BA139" s="278" t="s">
        <v>4267</v>
      </c>
      <c r="BB139" s="280" t="s">
        <v>4268</v>
      </c>
      <c r="BC139" s="27"/>
    </row>
    <row r="140" spans="1:55" ht="18" customHeight="1">
      <c r="A140" t="s">
        <v>428</v>
      </c>
      <c r="B140" s="24" t="s">
        <v>526</v>
      </c>
      <c r="C140" s="24" t="s">
        <v>2070</v>
      </c>
      <c r="D140" s="3" t="s">
        <v>5185</v>
      </c>
      <c r="E140" s="20" t="s">
        <v>5182</v>
      </c>
      <c r="F140" t="s">
        <v>5184</v>
      </c>
      <c r="G140" s="3"/>
      <c r="H140" s="24" t="s">
        <v>279</v>
      </c>
      <c r="I140" s="33">
        <v>42009999</v>
      </c>
      <c r="J140" s="1" t="s">
        <v>1804</v>
      </c>
      <c r="K140" s="1" t="s">
        <v>1804</v>
      </c>
      <c r="L140" s="236"/>
      <c r="M140" s="23" t="s">
        <v>317</v>
      </c>
      <c r="N140"/>
      <c r="O140" s="229" t="s">
        <v>1791</v>
      </c>
      <c r="P140" s="283">
        <v>354</v>
      </c>
      <c r="Q140" s="37">
        <f t="shared" si="6"/>
        <v>639.20000000000005</v>
      </c>
      <c r="R140" s="166">
        <v>799</v>
      </c>
      <c r="S140" s="143">
        <v>5051771342030</v>
      </c>
      <c r="T140"/>
      <c r="U140"/>
      <c r="V140"/>
      <c r="W140"/>
      <c r="X140"/>
      <c r="Y140"/>
      <c r="Z140"/>
      <c r="AX140" s="289" t="s">
        <v>3743</v>
      </c>
      <c r="AZ140" s="344" t="s">
        <v>4280</v>
      </c>
      <c r="BA140" s="278" t="s">
        <v>4267</v>
      </c>
      <c r="BB140" s="280" t="s">
        <v>4268</v>
      </c>
    </row>
    <row r="141" spans="1:55" ht="15.75">
      <c r="A141" t="s">
        <v>428</v>
      </c>
      <c r="B141" s="24" t="s">
        <v>526</v>
      </c>
      <c r="C141" s="24" t="s">
        <v>2070</v>
      </c>
      <c r="D141" s="3" t="s">
        <v>5185</v>
      </c>
      <c r="E141" s="20" t="s">
        <v>5186</v>
      </c>
      <c r="F141" t="s">
        <v>5187</v>
      </c>
      <c r="G141" s="3"/>
      <c r="H141" s="24" t="s">
        <v>279</v>
      </c>
      <c r="I141" s="33">
        <v>42010000</v>
      </c>
      <c r="J141" s="1" t="s">
        <v>1804</v>
      </c>
      <c r="K141" s="1" t="s">
        <v>1804</v>
      </c>
      <c r="L141" s="236"/>
      <c r="M141" s="23" t="s">
        <v>317</v>
      </c>
      <c r="N141"/>
      <c r="O141" s="229" t="s">
        <v>1791</v>
      </c>
      <c r="P141" s="283">
        <v>71</v>
      </c>
      <c r="Q141" s="37">
        <f t="shared" si="6"/>
        <v>128</v>
      </c>
      <c r="R141" s="166">
        <v>160</v>
      </c>
      <c r="S141" s="143">
        <v>5051771526508</v>
      </c>
      <c r="T141"/>
      <c r="U141"/>
      <c r="V141"/>
      <c r="W141"/>
      <c r="X141"/>
      <c r="Y141"/>
      <c r="Z141"/>
      <c r="AX141" s="289" t="s">
        <v>4799</v>
      </c>
      <c r="AZ141" s="344" t="s">
        <v>4280</v>
      </c>
      <c r="BA141" s="278" t="s">
        <v>4267</v>
      </c>
      <c r="BB141" s="280" t="s">
        <v>4268</v>
      </c>
    </row>
    <row r="142" spans="1:55" ht="17.25" customHeight="1">
      <c r="A142" t="s">
        <v>428</v>
      </c>
      <c r="B142" s="24" t="s">
        <v>526</v>
      </c>
      <c r="C142" s="24" t="s">
        <v>2070</v>
      </c>
      <c r="D142" s="3" t="s">
        <v>4796</v>
      </c>
      <c r="E142" s="20" t="s">
        <v>3742</v>
      </c>
      <c r="F142" t="s">
        <v>5183</v>
      </c>
      <c r="G142" s="3"/>
      <c r="H142" s="24" t="s">
        <v>279</v>
      </c>
      <c r="I142" s="33">
        <v>42010000</v>
      </c>
      <c r="J142" s="1" t="s">
        <v>1804</v>
      </c>
      <c r="K142" s="1" t="s">
        <v>1804</v>
      </c>
      <c r="L142" s="236"/>
      <c r="M142" s="23" t="s">
        <v>317</v>
      </c>
      <c r="N142"/>
      <c r="O142" s="229" t="s">
        <v>1791</v>
      </c>
      <c r="P142" s="283">
        <v>338</v>
      </c>
      <c r="Q142" s="37">
        <f t="shared" si="6"/>
        <v>620</v>
      </c>
      <c r="R142" s="166">
        <v>775</v>
      </c>
      <c r="S142" s="143">
        <v>5051771342023</v>
      </c>
      <c r="T142"/>
      <c r="U142"/>
      <c r="V142"/>
      <c r="W142">
        <v>112</v>
      </c>
      <c r="X142">
        <v>564</v>
      </c>
      <c r="Y142"/>
      <c r="Z142"/>
      <c r="AX142" s="289" t="s">
        <v>3743</v>
      </c>
      <c r="AZ142" s="344" t="s">
        <v>4280</v>
      </c>
      <c r="BA142" s="278" t="s">
        <v>4267</v>
      </c>
      <c r="BB142" s="280" t="s">
        <v>4268</v>
      </c>
    </row>
    <row r="143" spans="1:55" ht="15.75">
      <c r="A143" t="s">
        <v>428</v>
      </c>
      <c r="B143" s="24" t="s">
        <v>526</v>
      </c>
      <c r="C143" s="24" t="s">
        <v>2070</v>
      </c>
      <c r="D143" s="3" t="s">
        <v>4796</v>
      </c>
      <c r="E143" s="20" t="s">
        <v>4797</v>
      </c>
      <c r="F143" t="s">
        <v>4798</v>
      </c>
      <c r="G143" s="3"/>
      <c r="H143" s="24" t="s">
        <v>279</v>
      </c>
      <c r="I143" s="33">
        <v>42010000</v>
      </c>
      <c r="J143" s="1" t="s">
        <v>1804</v>
      </c>
      <c r="K143" s="1" t="s">
        <v>1804</v>
      </c>
      <c r="L143" s="236"/>
      <c r="M143" s="23" t="s">
        <v>317</v>
      </c>
      <c r="N143"/>
      <c r="O143" s="229" t="s">
        <v>1791</v>
      </c>
      <c r="P143" s="283">
        <v>37.5</v>
      </c>
      <c r="Q143" s="37">
        <f t="shared" si="6"/>
        <v>68</v>
      </c>
      <c r="R143" s="166">
        <v>85</v>
      </c>
      <c r="S143" s="143">
        <v>5051771526515</v>
      </c>
      <c r="T143"/>
      <c r="U143"/>
      <c r="V143"/>
      <c r="W143"/>
      <c r="X143"/>
      <c r="Y143"/>
      <c r="Z143"/>
      <c r="AX143" s="289" t="s">
        <v>4799</v>
      </c>
      <c r="AZ143" s="344" t="s">
        <v>4280</v>
      </c>
      <c r="BA143" s="278" t="s">
        <v>4267</v>
      </c>
      <c r="BB143" s="280" t="s">
        <v>4268</v>
      </c>
    </row>
    <row r="144" spans="1:55" ht="15.75">
      <c r="A144" s="23" t="s">
        <v>456</v>
      </c>
      <c r="B144" s="24" t="s">
        <v>526</v>
      </c>
      <c r="C144" s="24" t="s">
        <v>565</v>
      </c>
      <c r="D144" s="3" t="s">
        <v>1896</v>
      </c>
      <c r="E144" s="24" t="s">
        <v>619</v>
      </c>
      <c r="F144" s="24" t="s">
        <v>2079</v>
      </c>
      <c r="G144" s="3"/>
      <c r="H144" s="24" t="s">
        <v>279</v>
      </c>
      <c r="I144" s="33">
        <v>42010000</v>
      </c>
      <c r="J144" s="1" t="s">
        <v>1804</v>
      </c>
      <c r="K144" s="1" t="s">
        <v>1804</v>
      </c>
      <c r="M144" s="23" t="s">
        <v>430</v>
      </c>
      <c r="N144" s="23"/>
      <c r="O144" s="22" t="s">
        <v>1791</v>
      </c>
      <c r="P144" s="22">
        <v>86</v>
      </c>
      <c r="Q144" s="37">
        <f t="shared" si="6"/>
        <v>159.20000000000002</v>
      </c>
      <c r="R144" s="166">
        <v>199</v>
      </c>
      <c r="S144" s="33" t="s">
        <v>621</v>
      </c>
      <c r="T144" s="33"/>
      <c r="U144" s="99">
        <v>0.4</v>
      </c>
      <c r="V144" s="142">
        <v>5.0000000000000001E-3</v>
      </c>
      <c r="W144" s="99">
        <f t="shared" ref="W144:W175" si="7">U144+V144</f>
        <v>0.40500000000000003</v>
      </c>
      <c r="X144" s="8">
        <v>10</v>
      </c>
      <c r="Y144" s="8">
        <v>250</v>
      </c>
      <c r="Z144" s="8">
        <v>190</v>
      </c>
      <c r="AX144" s="289" t="s">
        <v>620</v>
      </c>
      <c r="AY144" s="157"/>
      <c r="AZ144" t="s">
        <v>4282</v>
      </c>
      <c r="BA144" s="278" t="s">
        <v>4267</v>
      </c>
      <c r="BB144" s="280" t="s">
        <v>4268</v>
      </c>
    </row>
    <row r="145" spans="1:54" ht="15.75">
      <c r="A145" s="23" t="s">
        <v>456</v>
      </c>
      <c r="B145" s="24" t="s">
        <v>526</v>
      </c>
      <c r="C145" s="24" t="s">
        <v>565</v>
      </c>
      <c r="D145" s="3" t="s">
        <v>1896</v>
      </c>
      <c r="E145" s="24" t="s">
        <v>622</v>
      </c>
      <c r="F145" s="24" t="s">
        <v>2079</v>
      </c>
      <c r="G145" s="3"/>
      <c r="H145" s="24" t="s">
        <v>279</v>
      </c>
      <c r="I145" s="33">
        <v>42010000</v>
      </c>
      <c r="J145" s="1" t="s">
        <v>1804</v>
      </c>
      <c r="K145" s="1" t="s">
        <v>1804</v>
      </c>
      <c r="M145" s="23" t="s">
        <v>431</v>
      </c>
      <c r="N145" s="23"/>
      <c r="O145" s="22" t="s">
        <v>1791</v>
      </c>
      <c r="P145" s="22">
        <v>86</v>
      </c>
      <c r="Q145" s="37">
        <f t="shared" si="6"/>
        <v>159.20000000000002</v>
      </c>
      <c r="R145" s="166">
        <v>199</v>
      </c>
      <c r="S145" s="33" t="s">
        <v>623</v>
      </c>
      <c r="T145" s="33"/>
      <c r="U145" s="99">
        <v>0.4</v>
      </c>
      <c r="V145" s="142">
        <v>5.0000000000000001E-3</v>
      </c>
      <c r="W145" s="99">
        <f t="shared" si="7"/>
        <v>0.40500000000000003</v>
      </c>
      <c r="X145" s="8">
        <v>10</v>
      </c>
      <c r="Y145" s="8">
        <v>250</v>
      </c>
      <c r="Z145" s="8">
        <v>190</v>
      </c>
      <c r="AX145" s="289" t="s">
        <v>620</v>
      </c>
      <c r="AY145" s="157"/>
      <c r="AZ145" t="s">
        <v>4282</v>
      </c>
      <c r="BA145" s="278" t="s">
        <v>4267</v>
      </c>
      <c r="BB145" s="280" t="s">
        <v>4268</v>
      </c>
    </row>
    <row r="146" spans="1:54" ht="15.75">
      <c r="A146" s="23" t="s">
        <v>456</v>
      </c>
      <c r="B146" s="24" t="s">
        <v>526</v>
      </c>
      <c r="C146" s="24" t="s">
        <v>565</v>
      </c>
      <c r="D146" s="3" t="s">
        <v>1896</v>
      </c>
      <c r="E146" s="24" t="s">
        <v>624</v>
      </c>
      <c r="F146" s="24" t="s">
        <v>2079</v>
      </c>
      <c r="G146" s="3"/>
      <c r="H146" s="24" t="s">
        <v>279</v>
      </c>
      <c r="I146" s="33">
        <v>42010000</v>
      </c>
      <c r="J146" s="1" t="s">
        <v>1804</v>
      </c>
      <c r="K146" s="1" t="s">
        <v>1804</v>
      </c>
      <c r="M146" s="23" t="s">
        <v>432</v>
      </c>
      <c r="N146" s="23"/>
      <c r="O146" s="22" t="s">
        <v>1791</v>
      </c>
      <c r="P146" s="22">
        <v>86</v>
      </c>
      <c r="Q146" s="37">
        <f t="shared" si="6"/>
        <v>159.20000000000002</v>
      </c>
      <c r="R146" s="166">
        <v>199</v>
      </c>
      <c r="S146" s="33" t="s">
        <v>625</v>
      </c>
      <c r="T146" s="33"/>
      <c r="U146" s="99">
        <v>0.4</v>
      </c>
      <c r="V146" s="142">
        <v>5.0000000000000001E-3</v>
      </c>
      <c r="W146" s="99">
        <f t="shared" si="7"/>
        <v>0.40500000000000003</v>
      </c>
      <c r="X146" s="8">
        <v>10</v>
      </c>
      <c r="Y146" s="8">
        <v>250</v>
      </c>
      <c r="Z146" s="8">
        <v>190</v>
      </c>
      <c r="AX146" s="289" t="s">
        <v>620</v>
      </c>
      <c r="AY146" s="157"/>
      <c r="AZ146" t="s">
        <v>4282</v>
      </c>
      <c r="BA146" s="278" t="s">
        <v>4267</v>
      </c>
      <c r="BB146" s="280" t="s">
        <v>4268</v>
      </c>
    </row>
    <row r="147" spans="1:54" ht="15.75">
      <c r="A147" s="23" t="s">
        <v>456</v>
      </c>
      <c r="B147" s="24" t="s">
        <v>526</v>
      </c>
      <c r="C147" s="24" t="s">
        <v>565</v>
      </c>
      <c r="D147" s="3" t="s">
        <v>1896</v>
      </c>
      <c r="E147" s="24" t="s">
        <v>626</v>
      </c>
      <c r="F147" s="24" t="s">
        <v>2079</v>
      </c>
      <c r="G147" s="3"/>
      <c r="H147" s="24" t="s">
        <v>279</v>
      </c>
      <c r="I147" s="33">
        <v>42010000</v>
      </c>
      <c r="J147" s="1" t="s">
        <v>1804</v>
      </c>
      <c r="K147" s="1" t="s">
        <v>1804</v>
      </c>
      <c r="M147" s="23" t="s">
        <v>434</v>
      </c>
      <c r="N147" s="23"/>
      <c r="O147" s="22" t="s">
        <v>1791</v>
      </c>
      <c r="P147" s="22">
        <v>86</v>
      </c>
      <c r="Q147" s="37">
        <f t="shared" si="6"/>
        <v>159.20000000000002</v>
      </c>
      <c r="R147" s="166">
        <v>199</v>
      </c>
      <c r="S147" s="33" t="s">
        <v>627</v>
      </c>
      <c r="T147" s="33"/>
      <c r="U147" s="99">
        <v>0.4</v>
      </c>
      <c r="V147" s="142">
        <v>5.0000000000000001E-3</v>
      </c>
      <c r="W147" s="99">
        <f t="shared" si="7"/>
        <v>0.40500000000000003</v>
      </c>
      <c r="X147" s="8">
        <v>10</v>
      </c>
      <c r="Y147" s="8">
        <v>250</v>
      </c>
      <c r="Z147" s="8">
        <v>190</v>
      </c>
      <c r="AX147" s="289" t="s">
        <v>620</v>
      </c>
      <c r="AY147" s="157"/>
      <c r="AZ147" t="s">
        <v>4282</v>
      </c>
      <c r="BA147" s="278" t="s">
        <v>4267</v>
      </c>
      <c r="BB147" s="280" t="s">
        <v>4268</v>
      </c>
    </row>
    <row r="148" spans="1:54" ht="15.75">
      <c r="A148" s="23" t="s">
        <v>456</v>
      </c>
      <c r="B148" s="24" t="s">
        <v>526</v>
      </c>
      <c r="C148" s="24" t="s">
        <v>565</v>
      </c>
      <c r="D148" s="3" t="s">
        <v>1896</v>
      </c>
      <c r="E148" s="24" t="s">
        <v>3007</v>
      </c>
      <c r="F148" s="24" t="s">
        <v>2079</v>
      </c>
      <c r="G148" s="3"/>
      <c r="H148" s="24" t="s">
        <v>279</v>
      </c>
      <c r="I148" s="33">
        <v>42010000</v>
      </c>
      <c r="J148" s="1" t="s">
        <v>1804</v>
      </c>
      <c r="K148" s="1" t="s">
        <v>1804</v>
      </c>
      <c r="M148" s="23" t="s">
        <v>3008</v>
      </c>
      <c r="N148" s="23"/>
      <c r="O148" s="22" t="s">
        <v>1791</v>
      </c>
      <c r="P148" s="22">
        <v>86</v>
      </c>
      <c r="Q148" s="37">
        <f t="shared" si="6"/>
        <v>159.20000000000002</v>
      </c>
      <c r="R148" s="166">
        <v>199</v>
      </c>
      <c r="S148" s="33">
        <v>5051771519890</v>
      </c>
      <c r="T148" s="33"/>
      <c r="U148" s="99">
        <v>0.4</v>
      </c>
      <c r="V148" s="142">
        <v>5.0000000000000001E-3</v>
      </c>
      <c r="W148" s="99">
        <f t="shared" si="7"/>
        <v>0.40500000000000003</v>
      </c>
      <c r="X148" s="8">
        <v>10</v>
      </c>
      <c r="Y148" s="8">
        <v>250</v>
      </c>
      <c r="Z148" s="8">
        <v>190</v>
      </c>
      <c r="AX148" s="289" t="s">
        <v>620</v>
      </c>
      <c r="AY148" s="157"/>
      <c r="AZ148" t="s">
        <v>4282</v>
      </c>
      <c r="BA148" s="278" t="s">
        <v>4267</v>
      </c>
      <c r="BB148" s="280" t="s">
        <v>4268</v>
      </c>
    </row>
    <row r="149" spans="1:54" ht="15.75">
      <c r="A149" s="23" t="s">
        <v>456</v>
      </c>
      <c r="B149" s="24" t="s">
        <v>526</v>
      </c>
      <c r="C149" s="24" t="s">
        <v>565</v>
      </c>
      <c r="D149" s="3" t="s">
        <v>1896</v>
      </c>
      <c r="E149" s="24" t="s">
        <v>628</v>
      </c>
      <c r="F149" s="24" t="s">
        <v>2079</v>
      </c>
      <c r="G149" s="3"/>
      <c r="H149" s="24" t="s">
        <v>298</v>
      </c>
      <c r="I149" s="33">
        <v>42010000</v>
      </c>
      <c r="J149" s="1" t="s">
        <v>1804</v>
      </c>
      <c r="K149" s="1" t="s">
        <v>1804</v>
      </c>
      <c r="M149" s="23" t="s">
        <v>430</v>
      </c>
      <c r="N149" s="23"/>
      <c r="O149" s="22" t="s">
        <v>1791</v>
      </c>
      <c r="P149" s="22">
        <v>86</v>
      </c>
      <c r="Q149" s="37">
        <f t="shared" si="6"/>
        <v>159.20000000000002</v>
      </c>
      <c r="R149" s="166">
        <v>199</v>
      </c>
      <c r="S149" s="33" t="s">
        <v>629</v>
      </c>
      <c r="T149" s="33"/>
      <c r="U149" s="99">
        <v>0.4</v>
      </c>
      <c r="V149" s="142">
        <v>5.0000000000000001E-3</v>
      </c>
      <c r="W149" s="99">
        <f t="shared" si="7"/>
        <v>0.40500000000000003</v>
      </c>
      <c r="X149" s="8">
        <v>10</v>
      </c>
      <c r="Y149" s="8">
        <v>250</v>
      </c>
      <c r="Z149" s="8">
        <v>190</v>
      </c>
      <c r="AX149" s="289" t="s">
        <v>620</v>
      </c>
      <c r="AY149" s="157"/>
      <c r="AZ149" t="s">
        <v>4282</v>
      </c>
      <c r="BA149" s="278" t="s">
        <v>4267</v>
      </c>
      <c r="BB149" s="280" t="s">
        <v>4268</v>
      </c>
    </row>
    <row r="150" spans="1:54" ht="15.75">
      <c r="A150" s="23" t="s">
        <v>456</v>
      </c>
      <c r="B150" s="24" t="s">
        <v>526</v>
      </c>
      <c r="C150" s="24" t="s">
        <v>565</v>
      </c>
      <c r="D150" s="3" t="s">
        <v>1896</v>
      </c>
      <c r="E150" s="24" t="s">
        <v>630</v>
      </c>
      <c r="F150" s="24" t="s">
        <v>2079</v>
      </c>
      <c r="G150" s="3"/>
      <c r="H150" s="24" t="s">
        <v>298</v>
      </c>
      <c r="I150" s="33">
        <v>42010000</v>
      </c>
      <c r="J150" s="1" t="s">
        <v>1804</v>
      </c>
      <c r="K150" s="1" t="s">
        <v>1804</v>
      </c>
      <c r="M150" s="23" t="s">
        <v>431</v>
      </c>
      <c r="N150" s="23"/>
      <c r="O150" s="22" t="s">
        <v>1791</v>
      </c>
      <c r="P150" s="22">
        <v>86</v>
      </c>
      <c r="Q150" s="37">
        <f t="shared" si="6"/>
        <v>159.20000000000002</v>
      </c>
      <c r="R150" s="166">
        <v>199</v>
      </c>
      <c r="S150" s="33" t="s">
        <v>631</v>
      </c>
      <c r="T150" s="33"/>
      <c r="U150" s="99">
        <v>0.4</v>
      </c>
      <c r="V150" s="142">
        <v>5.0000000000000001E-3</v>
      </c>
      <c r="W150" s="99">
        <f t="shared" si="7"/>
        <v>0.40500000000000003</v>
      </c>
      <c r="X150" s="8">
        <v>10</v>
      </c>
      <c r="Y150" s="8">
        <v>250</v>
      </c>
      <c r="Z150" s="8">
        <v>190</v>
      </c>
      <c r="AX150" s="289" t="s">
        <v>620</v>
      </c>
      <c r="AY150" s="157"/>
      <c r="AZ150" t="s">
        <v>4282</v>
      </c>
      <c r="BA150" s="278" t="s">
        <v>4267</v>
      </c>
      <c r="BB150" s="280" t="s">
        <v>4268</v>
      </c>
    </row>
    <row r="151" spans="1:54" ht="15.75">
      <c r="A151" s="23" t="s">
        <v>456</v>
      </c>
      <c r="B151" s="24" t="s">
        <v>526</v>
      </c>
      <c r="C151" s="24" t="s">
        <v>565</v>
      </c>
      <c r="D151" s="3" t="s">
        <v>1896</v>
      </c>
      <c r="E151" s="24" t="s">
        <v>632</v>
      </c>
      <c r="F151" s="24" t="s">
        <v>2079</v>
      </c>
      <c r="G151" s="3"/>
      <c r="H151" s="24" t="s">
        <v>298</v>
      </c>
      <c r="I151" s="33">
        <v>42010000</v>
      </c>
      <c r="J151" s="1" t="s">
        <v>1804</v>
      </c>
      <c r="K151" s="1" t="s">
        <v>1804</v>
      </c>
      <c r="M151" s="23" t="s">
        <v>432</v>
      </c>
      <c r="N151" s="23"/>
      <c r="O151" s="22" t="s">
        <v>1791</v>
      </c>
      <c r="P151" s="22">
        <v>86</v>
      </c>
      <c r="Q151" s="37">
        <f t="shared" si="6"/>
        <v>159.20000000000002</v>
      </c>
      <c r="R151" s="166">
        <v>199</v>
      </c>
      <c r="S151" s="33" t="s">
        <v>633</v>
      </c>
      <c r="T151" s="33"/>
      <c r="U151" s="99">
        <v>0.4</v>
      </c>
      <c r="V151" s="142">
        <v>5.0000000000000001E-3</v>
      </c>
      <c r="W151" s="99">
        <f t="shared" si="7"/>
        <v>0.40500000000000003</v>
      </c>
      <c r="X151" s="8">
        <v>10</v>
      </c>
      <c r="Y151" s="8">
        <v>250</v>
      </c>
      <c r="Z151" s="8">
        <v>190</v>
      </c>
      <c r="AX151" s="289" t="s">
        <v>620</v>
      </c>
      <c r="AY151" s="157"/>
      <c r="AZ151" t="s">
        <v>4282</v>
      </c>
      <c r="BA151" s="278" t="s">
        <v>4267</v>
      </c>
      <c r="BB151" s="280" t="s">
        <v>4268</v>
      </c>
    </row>
    <row r="152" spans="1:54" ht="15.75">
      <c r="A152" s="23" t="s">
        <v>456</v>
      </c>
      <c r="B152" s="24" t="s">
        <v>526</v>
      </c>
      <c r="C152" s="24" t="s">
        <v>565</v>
      </c>
      <c r="D152" s="3" t="s">
        <v>1896</v>
      </c>
      <c r="E152" s="24" t="s">
        <v>634</v>
      </c>
      <c r="F152" s="24" t="s">
        <v>2079</v>
      </c>
      <c r="G152" s="3"/>
      <c r="H152" s="24" t="s">
        <v>298</v>
      </c>
      <c r="I152" s="33">
        <v>42010000</v>
      </c>
      <c r="J152" s="1" t="s">
        <v>1804</v>
      </c>
      <c r="K152" s="1" t="s">
        <v>1804</v>
      </c>
      <c r="M152" s="23" t="s">
        <v>434</v>
      </c>
      <c r="N152" s="23"/>
      <c r="O152" s="22" t="s">
        <v>1791</v>
      </c>
      <c r="P152" s="22">
        <v>86</v>
      </c>
      <c r="Q152" s="37">
        <f t="shared" si="6"/>
        <v>159.20000000000002</v>
      </c>
      <c r="R152" s="166">
        <v>199</v>
      </c>
      <c r="S152" s="33" t="s">
        <v>635</v>
      </c>
      <c r="T152" s="33"/>
      <c r="U152" s="99">
        <v>0.4</v>
      </c>
      <c r="V152" s="142">
        <v>5.0000000000000001E-3</v>
      </c>
      <c r="W152" s="99">
        <f t="shared" si="7"/>
        <v>0.40500000000000003</v>
      </c>
      <c r="X152" s="8">
        <v>10</v>
      </c>
      <c r="Y152" s="8">
        <v>250</v>
      </c>
      <c r="Z152" s="8">
        <v>190</v>
      </c>
      <c r="AX152" s="289" t="s">
        <v>620</v>
      </c>
      <c r="AY152" s="157"/>
      <c r="AZ152" t="s">
        <v>4282</v>
      </c>
      <c r="BA152" s="278" t="s">
        <v>4267</v>
      </c>
      <c r="BB152" s="280" t="s">
        <v>4268</v>
      </c>
    </row>
    <row r="153" spans="1:54" ht="15.75">
      <c r="A153" s="23" t="s">
        <v>456</v>
      </c>
      <c r="B153" s="24" t="s">
        <v>526</v>
      </c>
      <c r="C153" s="24" t="s">
        <v>565</v>
      </c>
      <c r="D153" s="3" t="s">
        <v>1896</v>
      </c>
      <c r="E153" s="24" t="s">
        <v>3009</v>
      </c>
      <c r="F153" s="24" t="s">
        <v>2079</v>
      </c>
      <c r="G153" s="3"/>
      <c r="H153" s="24" t="s">
        <v>298</v>
      </c>
      <c r="I153" s="33">
        <v>42010000</v>
      </c>
      <c r="J153" s="1" t="s">
        <v>1804</v>
      </c>
      <c r="K153" s="1" t="s">
        <v>1804</v>
      </c>
      <c r="M153" s="23" t="s">
        <v>3006</v>
      </c>
      <c r="N153" s="23"/>
      <c r="O153" s="22" t="s">
        <v>1791</v>
      </c>
      <c r="P153" s="22">
        <v>86</v>
      </c>
      <c r="Q153" s="37">
        <f t="shared" si="6"/>
        <v>159.20000000000002</v>
      </c>
      <c r="R153" s="166">
        <v>199</v>
      </c>
      <c r="S153" s="33">
        <v>5051771519906</v>
      </c>
      <c r="T153" s="33"/>
      <c r="U153" s="99">
        <v>0.4</v>
      </c>
      <c r="V153" s="142">
        <v>5.0000000000000001E-3</v>
      </c>
      <c r="W153" s="99">
        <f t="shared" si="7"/>
        <v>0.40500000000000003</v>
      </c>
      <c r="X153" s="8">
        <v>10</v>
      </c>
      <c r="Y153" s="8">
        <v>250</v>
      </c>
      <c r="Z153" s="8">
        <v>190</v>
      </c>
      <c r="AX153" s="289" t="s">
        <v>620</v>
      </c>
      <c r="AY153" s="157"/>
      <c r="AZ153" t="s">
        <v>4282</v>
      </c>
      <c r="BA153" s="278" t="s">
        <v>4267</v>
      </c>
      <c r="BB153" s="280" t="s">
        <v>4268</v>
      </c>
    </row>
    <row r="154" spans="1:54" ht="15.75">
      <c r="A154" s="23" t="s">
        <v>456</v>
      </c>
      <c r="B154" s="24" t="s">
        <v>526</v>
      </c>
      <c r="C154" s="24" t="s">
        <v>565</v>
      </c>
      <c r="D154" s="3" t="s">
        <v>1896</v>
      </c>
      <c r="E154" s="24" t="s">
        <v>636</v>
      </c>
      <c r="F154" s="24" t="s">
        <v>2079</v>
      </c>
      <c r="G154" s="3"/>
      <c r="H154" s="24" t="s">
        <v>397</v>
      </c>
      <c r="I154" s="33">
        <v>42010000</v>
      </c>
      <c r="J154" s="1" t="s">
        <v>1804</v>
      </c>
      <c r="K154" s="1" t="s">
        <v>1804</v>
      </c>
      <c r="M154" s="23" t="s">
        <v>430</v>
      </c>
      <c r="N154" s="23"/>
      <c r="O154" s="22" t="s">
        <v>1791</v>
      </c>
      <c r="P154" s="22">
        <v>86</v>
      </c>
      <c r="Q154" s="37">
        <f t="shared" si="6"/>
        <v>159.20000000000002</v>
      </c>
      <c r="R154" s="166">
        <v>199</v>
      </c>
      <c r="S154" s="33" t="s">
        <v>637</v>
      </c>
      <c r="T154" s="33"/>
      <c r="U154" s="99">
        <v>0.4</v>
      </c>
      <c r="V154" s="142">
        <v>5.0000000000000001E-3</v>
      </c>
      <c r="W154" s="99">
        <f t="shared" si="7"/>
        <v>0.40500000000000003</v>
      </c>
      <c r="X154" s="8">
        <v>10</v>
      </c>
      <c r="Y154" s="8">
        <v>250</v>
      </c>
      <c r="Z154" s="8">
        <v>190</v>
      </c>
      <c r="AX154" s="289" t="s">
        <v>620</v>
      </c>
      <c r="AY154" s="157"/>
      <c r="AZ154" t="s">
        <v>4282</v>
      </c>
      <c r="BA154" s="278" t="s">
        <v>4267</v>
      </c>
      <c r="BB154" s="280" t="s">
        <v>4268</v>
      </c>
    </row>
    <row r="155" spans="1:54" ht="15.75">
      <c r="A155" s="23" t="s">
        <v>456</v>
      </c>
      <c r="B155" s="24" t="s">
        <v>526</v>
      </c>
      <c r="C155" s="24" t="s">
        <v>565</v>
      </c>
      <c r="D155" s="3" t="s">
        <v>1896</v>
      </c>
      <c r="E155" s="24" t="s">
        <v>638</v>
      </c>
      <c r="F155" s="24" t="s">
        <v>2079</v>
      </c>
      <c r="G155" s="3"/>
      <c r="H155" s="24" t="s">
        <v>397</v>
      </c>
      <c r="I155" s="33">
        <v>42010000</v>
      </c>
      <c r="J155" s="1" t="s">
        <v>1804</v>
      </c>
      <c r="K155" s="1" t="s">
        <v>1804</v>
      </c>
      <c r="M155" s="23" t="s">
        <v>431</v>
      </c>
      <c r="N155" s="23"/>
      <c r="O155" s="22" t="s">
        <v>1791</v>
      </c>
      <c r="P155" s="22">
        <v>86</v>
      </c>
      <c r="Q155" s="37">
        <f t="shared" si="6"/>
        <v>159.20000000000002</v>
      </c>
      <c r="R155" s="166">
        <v>199</v>
      </c>
      <c r="S155" s="33" t="s">
        <v>639</v>
      </c>
      <c r="T155" s="33"/>
      <c r="U155" s="99">
        <v>0.4</v>
      </c>
      <c r="V155" s="142">
        <v>5.0000000000000001E-3</v>
      </c>
      <c r="W155" s="99">
        <f t="shared" si="7"/>
        <v>0.40500000000000003</v>
      </c>
      <c r="X155" s="8">
        <v>10</v>
      </c>
      <c r="Y155" s="8">
        <v>250</v>
      </c>
      <c r="Z155" s="8">
        <v>190</v>
      </c>
      <c r="AX155" s="289" t="s">
        <v>620</v>
      </c>
      <c r="AY155" s="157"/>
      <c r="AZ155" t="s">
        <v>4282</v>
      </c>
      <c r="BA155" s="278" t="s">
        <v>4267</v>
      </c>
      <c r="BB155" s="280" t="s">
        <v>4268</v>
      </c>
    </row>
    <row r="156" spans="1:54" ht="15.75">
      <c r="A156" s="23" t="s">
        <v>456</v>
      </c>
      <c r="B156" s="24" t="s">
        <v>526</v>
      </c>
      <c r="C156" s="24" t="s">
        <v>565</v>
      </c>
      <c r="D156" s="3" t="s">
        <v>1896</v>
      </c>
      <c r="E156" s="24" t="s">
        <v>640</v>
      </c>
      <c r="F156" s="24" t="s">
        <v>2079</v>
      </c>
      <c r="G156" s="3"/>
      <c r="H156" s="24" t="s">
        <v>397</v>
      </c>
      <c r="I156" s="33">
        <v>42010000</v>
      </c>
      <c r="J156" s="1" t="s">
        <v>1804</v>
      </c>
      <c r="K156" s="1" t="s">
        <v>1804</v>
      </c>
      <c r="M156" s="23" t="s">
        <v>432</v>
      </c>
      <c r="N156" s="23"/>
      <c r="O156" s="22" t="s">
        <v>1791</v>
      </c>
      <c r="P156" s="22">
        <v>86</v>
      </c>
      <c r="Q156" s="37">
        <f t="shared" si="6"/>
        <v>159.20000000000002</v>
      </c>
      <c r="R156" s="166">
        <v>199</v>
      </c>
      <c r="S156" s="33" t="s">
        <v>641</v>
      </c>
      <c r="T156" s="33"/>
      <c r="U156" s="99">
        <v>0.4</v>
      </c>
      <c r="V156" s="142">
        <v>5.0000000000000001E-3</v>
      </c>
      <c r="W156" s="99">
        <f t="shared" si="7"/>
        <v>0.40500000000000003</v>
      </c>
      <c r="X156" s="8">
        <v>10</v>
      </c>
      <c r="Y156" s="8">
        <v>250</v>
      </c>
      <c r="Z156" s="8">
        <v>190</v>
      </c>
      <c r="AX156" s="289" t="s">
        <v>620</v>
      </c>
      <c r="AY156" s="157"/>
      <c r="AZ156" t="s">
        <v>4282</v>
      </c>
      <c r="BA156" s="278" t="s">
        <v>4267</v>
      </c>
      <c r="BB156" s="280" t="s">
        <v>4268</v>
      </c>
    </row>
    <row r="157" spans="1:54" ht="15.75">
      <c r="A157" s="23" t="s">
        <v>456</v>
      </c>
      <c r="B157" s="24" t="s">
        <v>526</v>
      </c>
      <c r="C157" s="24" t="s">
        <v>565</v>
      </c>
      <c r="D157" s="3" t="s">
        <v>1896</v>
      </c>
      <c r="E157" s="24" t="s">
        <v>642</v>
      </c>
      <c r="F157" s="24" t="s">
        <v>2079</v>
      </c>
      <c r="G157" s="3"/>
      <c r="H157" s="24" t="s">
        <v>397</v>
      </c>
      <c r="I157" s="33">
        <v>42010000</v>
      </c>
      <c r="J157" s="1" t="s">
        <v>1804</v>
      </c>
      <c r="K157" s="1" t="s">
        <v>1804</v>
      </c>
      <c r="M157" s="23" t="s">
        <v>434</v>
      </c>
      <c r="N157" s="23"/>
      <c r="O157" s="22" t="s">
        <v>1791</v>
      </c>
      <c r="P157" s="22">
        <v>86</v>
      </c>
      <c r="Q157" s="37">
        <f t="shared" si="6"/>
        <v>159.20000000000002</v>
      </c>
      <c r="R157" s="166">
        <v>199</v>
      </c>
      <c r="S157" s="33" t="s">
        <v>643</v>
      </c>
      <c r="T157" s="33"/>
      <c r="U157" s="99">
        <v>0.4</v>
      </c>
      <c r="V157" s="142">
        <v>5.0000000000000001E-3</v>
      </c>
      <c r="W157" s="99">
        <f t="shared" si="7"/>
        <v>0.40500000000000003</v>
      </c>
      <c r="X157" s="8">
        <v>10</v>
      </c>
      <c r="Y157" s="8">
        <v>250</v>
      </c>
      <c r="Z157" s="8">
        <v>190</v>
      </c>
      <c r="AX157" s="289" t="s">
        <v>620</v>
      </c>
      <c r="AY157" s="157"/>
      <c r="AZ157" t="s">
        <v>4282</v>
      </c>
      <c r="BA157" s="278" t="s">
        <v>4267</v>
      </c>
      <c r="BB157" s="280" t="s">
        <v>4268</v>
      </c>
    </row>
    <row r="158" spans="1:54" ht="15.75">
      <c r="A158" s="23" t="s">
        <v>456</v>
      </c>
      <c r="B158" s="24" t="s">
        <v>526</v>
      </c>
      <c r="C158" s="24" t="s">
        <v>565</v>
      </c>
      <c r="D158" s="3" t="s">
        <v>1896</v>
      </c>
      <c r="E158" s="24" t="s">
        <v>3439</v>
      </c>
      <c r="F158" s="24" t="s">
        <v>2079</v>
      </c>
      <c r="G158" s="3"/>
      <c r="H158" s="24" t="s">
        <v>397</v>
      </c>
      <c r="I158" s="33">
        <v>42010001</v>
      </c>
      <c r="J158" s="1" t="s">
        <v>1804</v>
      </c>
      <c r="K158" s="1" t="s">
        <v>1804</v>
      </c>
      <c r="M158" s="23" t="s">
        <v>3006</v>
      </c>
      <c r="N158" s="23"/>
      <c r="O158" s="22" t="s">
        <v>1791</v>
      </c>
      <c r="P158" s="22">
        <v>86</v>
      </c>
      <c r="Q158" s="37">
        <f t="shared" si="6"/>
        <v>159.20000000000002</v>
      </c>
      <c r="R158" s="166">
        <v>199</v>
      </c>
      <c r="S158" s="33">
        <v>5051771538143</v>
      </c>
      <c r="T158" s="33"/>
      <c r="U158" s="99">
        <v>0.4</v>
      </c>
      <c r="V158" s="142">
        <v>5.0000000000000001E-3</v>
      </c>
      <c r="W158" s="99">
        <f t="shared" si="7"/>
        <v>0.40500000000000003</v>
      </c>
      <c r="X158" s="8">
        <v>10</v>
      </c>
      <c r="Y158" s="8">
        <v>250</v>
      </c>
      <c r="Z158" s="8">
        <v>190</v>
      </c>
      <c r="AX158" s="289" t="s">
        <v>620</v>
      </c>
      <c r="AY158" s="157"/>
      <c r="AZ158" t="s">
        <v>4282</v>
      </c>
      <c r="BA158" s="278" t="s">
        <v>4267</v>
      </c>
      <c r="BB158" s="280" t="s">
        <v>4268</v>
      </c>
    </row>
    <row r="159" spans="1:54" ht="15.75">
      <c r="A159" s="23" t="s">
        <v>456</v>
      </c>
      <c r="B159" s="24" t="s">
        <v>526</v>
      </c>
      <c r="C159" s="24" t="s">
        <v>565</v>
      </c>
      <c r="D159" s="3" t="s">
        <v>1896</v>
      </c>
      <c r="E159" s="24" t="s">
        <v>644</v>
      </c>
      <c r="F159" s="24" t="s">
        <v>2079</v>
      </c>
      <c r="G159" s="3"/>
      <c r="H159" s="24" t="s">
        <v>300</v>
      </c>
      <c r="I159" s="33">
        <v>42010000</v>
      </c>
      <c r="J159" s="1" t="s">
        <v>1804</v>
      </c>
      <c r="K159" s="1" t="s">
        <v>1804</v>
      </c>
      <c r="M159" s="23" t="s">
        <v>430</v>
      </c>
      <c r="N159" s="23"/>
      <c r="O159" s="22" t="s">
        <v>1791</v>
      </c>
      <c r="P159" s="22">
        <v>86</v>
      </c>
      <c r="Q159" s="37">
        <f t="shared" ref="Q159:Q222" si="8">R159*0.8</f>
        <v>159.20000000000002</v>
      </c>
      <c r="R159" s="166">
        <v>199</v>
      </c>
      <c r="S159" s="33" t="s">
        <v>645</v>
      </c>
      <c r="T159" s="33"/>
      <c r="U159" s="99">
        <v>0.4</v>
      </c>
      <c r="V159" s="142">
        <v>5.0000000000000001E-3</v>
      </c>
      <c r="W159" s="99">
        <f t="shared" si="7"/>
        <v>0.40500000000000003</v>
      </c>
      <c r="X159" s="8">
        <v>10</v>
      </c>
      <c r="Y159" s="8">
        <v>250</v>
      </c>
      <c r="Z159" s="8">
        <v>190</v>
      </c>
      <c r="AX159" s="289" t="s">
        <v>620</v>
      </c>
      <c r="AY159" s="157"/>
      <c r="AZ159" t="s">
        <v>4282</v>
      </c>
      <c r="BA159" s="278" t="s">
        <v>4267</v>
      </c>
      <c r="BB159" s="280" t="s">
        <v>4268</v>
      </c>
    </row>
    <row r="160" spans="1:54" ht="15.75">
      <c r="A160" s="23" t="s">
        <v>456</v>
      </c>
      <c r="B160" s="24" t="s">
        <v>526</v>
      </c>
      <c r="C160" s="24" t="s">
        <v>565</v>
      </c>
      <c r="D160" s="3" t="s">
        <v>1896</v>
      </c>
      <c r="E160" s="24" t="s">
        <v>646</v>
      </c>
      <c r="F160" s="24" t="s">
        <v>2079</v>
      </c>
      <c r="G160" s="3"/>
      <c r="H160" s="24" t="s">
        <v>300</v>
      </c>
      <c r="I160" s="33">
        <v>42010000</v>
      </c>
      <c r="J160" s="1" t="s">
        <v>1804</v>
      </c>
      <c r="K160" s="1" t="s">
        <v>1804</v>
      </c>
      <c r="M160" s="23" t="s">
        <v>431</v>
      </c>
      <c r="N160" s="23"/>
      <c r="O160" s="22" t="s">
        <v>1791</v>
      </c>
      <c r="P160" s="22">
        <v>86</v>
      </c>
      <c r="Q160" s="37">
        <f t="shared" si="8"/>
        <v>159.20000000000002</v>
      </c>
      <c r="R160" s="166">
        <v>199</v>
      </c>
      <c r="S160" s="33" t="s">
        <v>647</v>
      </c>
      <c r="T160" s="33"/>
      <c r="U160" s="99">
        <v>0.4</v>
      </c>
      <c r="V160" s="142">
        <v>5.0000000000000001E-3</v>
      </c>
      <c r="W160" s="99">
        <f t="shared" si="7"/>
        <v>0.40500000000000003</v>
      </c>
      <c r="X160" s="8">
        <v>10</v>
      </c>
      <c r="Y160" s="8">
        <v>250</v>
      </c>
      <c r="Z160" s="8">
        <v>190</v>
      </c>
      <c r="AX160" s="289" t="s">
        <v>620</v>
      </c>
      <c r="AY160" s="157"/>
      <c r="AZ160" t="s">
        <v>4282</v>
      </c>
      <c r="BA160" s="278" t="s">
        <v>4267</v>
      </c>
      <c r="BB160" s="280" t="s">
        <v>4268</v>
      </c>
    </row>
    <row r="161" spans="1:54" ht="15.75">
      <c r="A161" s="23" t="s">
        <v>456</v>
      </c>
      <c r="B161" s="24" t="s">
        <v>526</v>
      </c>
      <c r="C161" s="24" t="s">
        <v>565</v>
      </c>
      <c r="D161" s="3" t="s">
        <v>1896</v>
      </c>
      <c r="E161" s="24" t="s">
        <v>648</v>
      </c>
      <c r="F161" s="24" t="s">
        <v>2079</v>
      </c>
      <c r="G161" s="3"/>
      <c r="H161" s="24" t="s">
        <v>300</v>
      </c>
      <c r="I161" s="33">
        <v>42010000</v>
      </c>
      <c r="J161" s="1" t="s">
        <v>1804</v>
      </c>
      <c r="K161" s="1" t="s">
        <v>1804</v>
      </c>
      <c r="M161" s="23" t="s">
        <v>432</v>
      </c>
      <c r="N161" s="23"/>
      <c r="O161" s="22" t="s">
        <v>1791</v>
      </c>
      <c r="P161" s="22">
        <v>86</v>
      </c>
      <c r="Q161" s="37">
        <f t="shared" si="8"/>
        <v>159.20000000000002</v>
      </c>
      <c r="R161" s="166">
        <v>199</v>
      </c>
      <c r="S161" s="33" t="s">
        <v>649</v>
      </c>
      <c r="T161" s="33"/>
      <c r="U161" s="99">
        <v>0.4</v>
      </c>
      <c r="V161" s="142">
        <v>5.0000000000000001E-3</v>
      </c>
      <c r="W161" s="99">
        <f t="shared" si="7"/>
        <v>0.40500000000000003</v>
      </c>
      <c r="X161" s="8">
        <v>10</v>
      </c>
      <c r="Y161" s="8">
        <v>250</v>
      </c>
      <c r="Z161" s="8">
        <v>190</v>
      </c>
      <c r="AX161" s="289" t="s">
        <v>620</v>
      </c>
      <c r="AY161" s="157"/>
      <c r="AZ161" t="s">
        <v>4282</v>
      </c>
      <c r="BA161" s="278" t="s">
        <v>4267</v>
      </c>
      <c r="BB161" s="280" t="s">
        <v>4268</v>
      </c>
    </row>
    <row r="162" spans="1:54" ht="15.75">
      <c r="A162" s="23" t="s">
        <v>456</v>
      </c>
      <c r="B162" s="24" t="s">
        <v>526</v>
      </c>
      <c r="C162" s="24" t="s">
        <v>565</v>
      </c>
      <c r="D162" s="3" t="s">
        <v>1896</v>
      </c>
      <c r="E162" s="24" t="s">
        <v>650</v>
      </c>
      <c r="F162" s="24" t="s">
        <v>2079</v>
      </c>
      <c r="G162" s="3"/>
      <c r="H162" s="24" t="s">
        <v>300</v>
      </c>
      <c r="I162" s="33">
        <v>42010000</v>
      </c>
      <c r="J162" s="1" t="s">
        <v>1804</v>
      </c>
      <c r="K162" s="1" t="s">
        <v>1804</v>
      </c>
      <c r="M162" s="23" t="s">
        <v>434</v>
      </c>
      <c r="N162" s="23"/>
      <c r="O162" s="22" t="s">
        <v>1791</v>
      </c>
      <c r="P162" s="22">
        <v>86</v>
      </c>
      <c r="Q162" s="37">
        <f t="shared" si="8"/>
        <v>159.20000000000002</v>
      </c>
      <c r="R162" s="166">
        <v>199</v>
      </c>
      <c r="S162" s="33" t="s">
        <v>651</v>
      </c>
      <c r="T162" s="33"/>
      <c r="U162" s="99">
        <v>0.4</v>
      </c>
      <c r="V162" s="142">
        <v>5.0000000000000001E-3</v>
      </c>
      <c r="W162" s="99">
        <f t="shared" si="7"/>
        <v>0.40500000000000003</v>
      </c>
      <c r="X162" s="8">
        <v>10</v>
      </c>
      <c r="Y162" s="8">
        <v>250</v>
      </c>
      <c r="Z162" s="8">
        <v>190</v>
      </c>
      <c r="AX162" s="289" t="s">
        <v>620</v>
      </c>
      <c r="AY162" s="157"/>
      <c r="AZ162" t="s">
        <v>4282</v>
      </c>
      <c r="BA162" s="278" t="s">
        <v>4267</v>
      </c>
      <c r="BB162" s="280" t="s">
        <v>4268</v>
      </c>
    </row>
    <row r="163" spans="1:54" ht="15.75">
      <c r="A163" s="23" t="s">
        <v>456</v>
      </c>
      <c r="B163" s="24" t="s">
        <v>526</v>
      </c>
      <c r="C163" s="24" t="s">
        <v>565</v>
      </c>
      <c r="D163" s="3" t="s">
        <v>1896</v>
      </c>
      <c r="E163" s="24" t="s">
        <v>3440</v>
      </c>
      <c r="F163" s="24" t="s">
        <v>2079</v>
      </c>
      <c r="G163" s="3"/>
      <c r="H163" s="24" t="s">
        <v>300</v>
      </c>
      <c r="I163" s="33">
        <v>42010000</v>
      </c>
      <c r="J163" s="1" t="s">
        <v>1804</v>
      </c>
      <c r="K163" s="1" t="s">
        <v>1804</v>
      </c>
      <c r="M163" s="23" t="s">
        <v>3006</v>
      </c>
      <c r="N163" s="23"/>
      <c r="O163" s="22" t="s">
        <v>1791</v>
      </c>
      <c r="P163" s="22">
        <v>86</v>
      </c>
      <c r="Q163" s="37">
        <f t="shared" si="8"/>
        <v>159.20000000000002</v>
      </c>
      <c r="R163" s="166">
        <v>199</v>
      </c>
      <c r="S163" s="33">
        <v>5051771519913</v>
      </c>
      <c r="T163" s="33"/>
      <c r="U163" s="99">
        <v>0.4</v>
      </c>
      <c r="V163" s="142">
        <v>5.0000000000000001E-3</v>
      </c>
      <c r="W163" s="99">
        <f t="shared" si="7"/>
        <v>0.40500000000000003</v>
      </c>
      <c r="X163" s="8">
        <v>10</v>
      </c>
      <c r="Y163" s="8">
        <v>250</v>
      </c>
      <c r="Z163" s="8">
        <v>190</v>
      </c>
      <c r="AX163" s="289" t="s">
        <v>620</v>
      </c>
      <c r="AY163" s="157"/>
      <c r="AZ163" t="s">
        <v>4282</v>
      </c>
      <c r="BA163" s="278" t="s">
        <v>4267</v>
      </c>
      <c r="BB163" s="280" t="s">
        <v>4268</v>
      </c>
    </row>
    <row r="164" spans="1:54" ht="15.75">
      <c r="A164" s="23" t="s">
        <v>456</v>
      </c>
      <c r="B164" s="24" t="s">
        <v>526</v>
      </c>
      <c r="C164" s="24" t="s">
        <v>565</v>
      </c>
      <c r="D164" s="3" t="s">
        <v>1896</v>
      </c>
      <c r="E164" s="24" t="s">
        <v>652</v>
      </c>
      <c r="F164" s="24" t="s">
        <v>2079</v>
      </c>
      <c r="G164" s="3"/>
      <c r="H164" s="24" t="s">
        <v>386</v>
      </c>
      <c r="I164" s="33">
        <v>42010000</v>
      </c>
      <c r="J164" s="1" t="s">
        <v>1804</v>
      </c>
      <c r="K164" s="1" t="s">
        <v>1804</v>
      </c>
      <c r="M164" s="23" t="s">
        <v>430</v>
      </c>
      <c r="N164" s="23"/>
      <c r="O164" s="22" t="s">
        <v>1791</v>
      </c>
      <c r="P164" s="22">
        <v>86</v>
      </c>
      <c r="Q164" s="37">
        <f t="shared" si="8"/>
        <v>159.20000000000002</v>
      </c>
      <c r="R164" s="166">
        <v>199</v>
      </c>
      <c r="S164" s="33" t="s">
        <v>653</v>
      </c>
      <c r="T164" s="33"/>
      <c r="U164" s="99">
        <v>0.4</v>
      </c>
      <c r="V164" s="142">
        <v>5.0000000000000001E-3</v>
      </c>
      <c r="W164" s="99">
        <f t="shared" si="7"/>
        <v>0.40500000000000003</v>
      </c>
      <c r="X164" s="8">
        <v>10</v>
      </c>
      <c r="Y164" s="8">
        <v>250</v>
      </c>
      <c r="Z164" s="8">
        <v>190</v>
      </c>
      <c r="AX164" s="289" t="s">
        <v>620</v>
      </c>
      <c r="AY164" s="157"/>
      <c r="AZ164" t="s">
        <v>4282</v>
      </c>
      <c r="BA164" s="278" t="s">
        <v>4267</v>
      </c>
      <c r="BB164" s="280" t="s">
        <v>4268</v>
      </c>
    </row>
    <row r="165" spans="1:54" ht="15.75">
      <c r="A165" s="23" t="s">
        <v>456</v>
      </c>
      <c r="B165" s="24" t="s">
        <v>526</v>
      </c>
      <c r="C165" s="24" t="s">
        <v>565</v>
      </c>
      <c r="D165" s="3" t="s">
        <v>1896</v>
      </c>
      <c r="E165" s="24" t="s">
        <v>654</v>
      </c>
      <c r="F165" s="24" t="s">
        <v>2079</v>
      </c>
      <c r="G165" s="3"/>
      <c r="H165" s="24" t="s">
        <v>386</v>
      </c>
      <c r="I165" s="33">
        <v>42010000</v>
      </c>
      <c r="J165" s="1" t="s">
        <v>1804</v>
      </c>
      <c r="K165" s="1" t="s">
        <v>1804</v>
      </c>
      <c r="M165" s="23" t="s">
        <v>431</v>
      </c>
      <c r="N165" s="23"/>
      <c r="O165" s="22" t="s">
        <v>1791</v>
      </c>
      <c r="P165" s="22">
        <v>86</v>
      </c>
      <c r="Q165" s="37">
        <f t="shared" si="8"/>
        <v>159.20000000000002</v>
      </c>
      <c r="R165" s="166">
        <v>199</v>
      </c>
      <c r="S165" s="33" t="s">
        <v>655</v>
      </c>
      <c r="T165" s="33"/>
      <c r="U165" s="99">
        <v>0.4</v>
      </c>
      <c r="V165" s="142">
        <v>5.0000000000000001E-3</v>
      </c>
      <c r="W165" s="99">
        <f t="shared" si="7"/>
        <v>0.40500000000000003</v>
      </c>
      <c r="X165" s="8">
        <v>10</v>
      </c>
      <c r="Y165" s="8">
        <v>250</v>
      </c>
      <c r="Z165" s="8">
        <v>190</v>
      </c>
      <c r="AX165" s="289" t="s">
        <v>620</v>
      </c>
      <c r="AY165" s="157"/>
      <c r="AZ165" t="s">
        <v>4282</v>
      </c>
      <c r="BA165" s="278" t="s">
        <v>4267</v>
      </c>
      <c r="BB165" s="280" t="s">
        <v>4268</v>
      </c>
    </row>
    <row r="166" spans="1:54" ht="15.75">
      <c r="A166" s="23" t="s">
        <v>456</v>
      </c>
      <c r="B166" s="24" t="s">
        <v>526</v>
      </c>
      <c r="C166" s="24" t="s">
        <v>565</v>
      </c>
      <c r="D166" s="3" t="s">
        <v>1896</v>
      </c>
      <c r="E166" s="24" t="s">
        <v>656</v>
      </c>
      <c r="F166" s="24" t="s">
        <v>2079</v>
      </c>
      <c r="G166" s="3"/>
      <c r="H166" s="24" t="s">
        <v>386</v>
      </c>
      <c r="I166" s="33">
        <v>42010000</v>
      </c>
      <c r="J166" s="1" t="s">
        <v>1804</v>
      </c>
      <c r="K166" s="1" t="s">
        <v>1804</v>
      </c>
      <c r="M166" s="23" t="s">
        <v>432</v>
      </c>
      <c r="N166" s="23"/>
      <c r="O166" s="22" t="s">
        <v>1791</v>
      </c>
      <c r="P166" s="22">
        <v>86</v>
      </c>
      <c r="Q166" s="37">
        <f t="shared" si="8"/>
        <v>159.20000000000002</v>
      </c>
      <c r="R166" s="166">
        <v>199</v>
      </c>
      <c r="S166" s="33" t="s">
        <v>657</v>
      </c>
      <c r="T166" s="33"/>
      <c r="U166" s="99">
        <v>0.4</v>
      </c>
      <c r="V166" s="142">
        <v>5.0000000000000001E-3</v>
      </c>
      <c r="W166" s="99">
        <f t="shared" si="7"/>
        <v>0.40500000000000003</v>
      </c>
      <c r="X166" s="8">
        <v>10</v>
      </c>
      <c r="Y166" s="8">
        <v>250</v>
      </c>
      <c r="Z166" s="8">
        <v>190</v>
      </c>
      <c r="AX166" s="289" t="s">
        <v>620</v>
      </c>
      <c r="AY166" s="157"/>
      <c r="AZ166" t="s">
        <v>4282</v>
      </c>
      <c r="BA166" s="278" t="s">
        <v>4267</v>
      </c>
      <c r="BB166" s="280" t="s">
        <v>4268</v>
      </c>
    </row>
    <row r="167" spans="1:54" ht="15.75">
      <c r="A167" s="23" t="s">
        <v>456</v>
      </c>
      <c r="B167" s="24" t="s">
        <v>526</v>
      </c>
      <c r="C167" s="24" t="s">
        <v>565</v>
      </c>
      <c r="D167" s="3" t="s">
        <v>1896</v>
      </c>
      <c r="E167" s="24" t="s">
        <v>658</v>
      </c>
      <c r="F167" s="24" t="s">
        <v>2079</v>
      </c>
      <c r="G167" s="3"/>
      <c r="H167" s="24" t="s">
        <v>386</v>
      </c>
      <c r="I167" s="33">
        <v>42010000</v>
      </c>
      <c r="J167" s="1" t="s">
        <v>1804</v>
      </c>
      <c r="K167" s="1" t="s">
        <v>1804</v>
      </c>
      <c r="M167" s="23" t="s">
        <v>434</v>
      </c>
      <c r="N167" s="23"/>
      <c r="O167" s="22" t="s">
        <v>1791</v>
      </c>
      <c r="P167" s="22">
        <v>86</v>
      </c>
      <c r="Q167" s="37">
        <f t="shared" si="8"/>
        <v>159.20000000000002</v>
      </c>
      <c r="R167" s="166">
        <v>199</v>
      </c>
      <c r="S167" s="33" t="s">
        <v>659</v>
      </c>
      <c r="T167" s="33"/>
      <c r="U167" s="99">
        <v>0.4</v>
      </c>
      <c r="V167" s="142">
        <v>5.0000000000000001E-3</v>
      </c>
      <c r="W167" s="99">
        <f t="shared" si="7"/>
        <v>0.40500000000000003</v>
      </c>
      <c r="X167" s="8">
        <v>10</v>
      </c>
      <c r="Y167" s="8">
        <v>250</v>
      </c>
      <c r="Z167" s="8">
        <v>190</v>
      </c>
      <c r="AX167" s="289" t="s">
        <v>620</v>
      </c>
      <c r="AY167" s="157"/>
      <c r="AZ167" t="s">
        <v>4282</v>
      </c>
      <c r="BA167" s="278" t="s">
        <v>4267</v>
      </c>
      <c r="BB167" s="280" t="s">
        <v>4268</v>
      </c>
    </row>
    <row r="168" spans="1:54" ht="16.5" customHeight="1">
      <c r="A168" s="23" t="s">
        <v>456</v>
      </c>
      <c r="B168" s="24" t="s">
        <v>526</v>
      </c>
      <c r="C168" s="24" t="s">
        <v>565</v>
      </c>
      <c r="D168" s="3" t="s">
        <v>1896</v>
      </c>
      <c r="E168" s="24" t="s">
        <v>3441</v>
      </c>
      <c r="F168" s="24" t="s">
        <v>2079</v>
      </c>
      <c r="G168" s="3"/>
      <c r="H168" s="24" t="s">
        <v>386</v>
      </c>
      <c r="I168" s="33">
        <v>42010000</v>
      </c>
      <c r="J168" s="1" t="s">
        <v>1804</v>
      </c>
      <c r="K168" s="1" t="s">
        <v>1804</v>
      </c>
      <c r="M168" s="23" t="s">
        <v>3006</v>
      </c>
      <c r="N168" s="23"/>
      <c r="O168" s="22" t="s">
        <v>1791</v>
      </c>
      <c r="P168" s="22">
        <v>86</v>
      </c>
      <c r="Q168" s="37">
        <f t="shared" si="8"/>
        <v>159.20000000000002</v>
      </c>
      <c r="R168" s="166">
        <v>199</v>
      </c>
      <c r="S168" s="33">
        <v>5051771519920</v>
      </c>
      <c r="T168" s="33"/>
      <c r="U168" s="99">
        <v>0.4</v>
      </c>
      <c r="V168" s="142">
        <v>5.0000000000000001E-3</v>
      </c>
      <c r="W168" s="99">
        <f t="shared" si="7"/>
        <v>0.40500000000000003</v>
      </c>
      <c r="X168" s="8">
        <v>10</v>
      </c>
      <c r="Y168" s="8">
        <v>250</v>
      </c>
      <c r="Z168" s="8">
        <v>190</v>
      </c>
      <c r="AX168" s="289" t="s">
        <v>620</v>
      </c>
      <c r="AY168" s="157"/>
      <c r="AZ168" t="s">
        <v>4282</v>
      </c>
      <c r="BA168" s="278" t="s">
        <v>4267</v>
      </c>
      <c r="BB168" s="280" t="s">
        <v>4268</v>
      </c>
    </row>
    <row r="169" spans="1:54" ht="16.5" customHeight="1">
      <c r="A169" s="23" t="s">
        <v>456</v>
      </c>
      <c r="B169" s="24" t="s">
        <v>526</v>
      </c>
      <c r="C169" s="24" t="s">
        <v>565</v>
      </c>
      <c r="D169" s="3" t="s">
        <v>1896</v>
      </c>
      <c r="E169" s="24" t="s">
        <v>660</v>
      </c>
      <c r="F169" s="24" t="s">
        <v>2079</v>
      </c>
      <c r="G169" s="3"/>
      <c r="H169" s="24" t="s">
        <v>295</v>
      </c>
      <c r="I169" s="33">
        <v>42010000</v>
      </c>
      <c r="J169" s="1" t="s">
        <v>1804</v>
      </c>
      <c r="K169" s="1" t="s">
        <v>1804</v>
      </c>
      <c r="M169" s="23" t="s">
        <v>430</v>
      </c>
      <c r="N169" s="23"/>
      <c r="O169" s="22" t="s">
        <v>1791</v>
      </c>
      <c r="P169" s="22">
        <v>86</v>
      </c>
      <c r="Q169" s="37">
        <f t="shared" si="8"/>
        <v>159.20000000000002</v>
      </c>
      <c r="R169" s="166">
        <v>199</v>
      </c>
      <c r="S169" s="33" t="s">
        <v>661</v>
      </c>
      <c r="T169" s="33"/>
      <c r="U169" s="99">
        <v>0.4</v>
      </c>
      <c r="V169" s="142">
        <v>5.0000000000000001E-3</v>
      </c>
      <c r="W169" s="99">
        <f t="shared" si="7"/>
        <v>0.40500000000000003</v>
      </c>
      <c r="X169" s="8">
        <v>10</v>
      </c>
      <c r="Y169" s="8">
        <v>250</v>
      </c>
      <c r="Z169" s="8">
        <v>190</v>
      </c>
      <c r="AX169" s="289" t="s">
        <v>620</v>
      </c>
      <c r="AY169" s="157"/>
      <c r="AZ169" t="s">
        <v>4282</v>
      </c>
      <c r="BA169" s="278" t="s">
        <v>4267</v>
      </c>
      <c r="BB169" s="280" t="s">
        <v>4268</v>
      </c>
    </row>
    <row r="170" spans="1:54" ht="16.5" customHeight="1">
      <c r="A170" s="23" t="s">
        <v>456</v>
      </c>
      <c r="B170" s="24" t="s">
        <v>526</v>
      </c>
      <c r="C170" s="24" t="s">
        <v>565</v>
      </c>
      <c r="D170" s="3" t="s">
        <v>1896</v>
      </c>
      <c r="E170" s="24" t="s">
        <v>662</v>
      </c>
      <c r="F170" s="24" t="s">
        <v>2079</v>
      </c>
      <c r="G170" s="3"/>
      <c r="H170" s="24" t="s">
        <v>295</v>
      </c>
      <c r="I170" s="33">
        <v>42010000</v>
      </c>
      <c r="J170" s="1" t="s">
        <v>1804</v>
      </c>
      <c r="K170" s="1" t="s">
        <v>1804</v>
      </c>
      <c r="M170" s="23" t="s">
        <v>431</v>
      </c>
      <c r="N170" s="23"/>
      <c r="O170" s="22" t="s">
        <v>1791</v>
      </c>
      <c r="P170" s="22">
        <v>86</v>
      </c>
      <c r="Q170" s="37">
        <f t="shared" si="8"/>
        <v>159.20000000000002</v>
      </c>
      <c r="R170" s="166">
        <v>199</v>
      </c>
      <c r="S170" s="33" t="s">
        <v>663</v>
      </c>
      <c r="T170" s="33"/>
      <c r="U170" s="99">
        <v>0.4</v>
      </c>
      <c r="V170" s="142">
        <v>5.0000000000000001E-3</v>
      </c>
      <c r="W170" s="99">
        <f t="shared" si="7"/>
        <v>0.40500000000000003</v>
      </c>
      <c r="X170" s="8">
        <v>10</v>
      </c>
      <c r="Y170" s="8">
        <v>250</v>
      </c>
      <c r="Z170" s="8">
        <v>190</v>
      </c>
      <c r="AX170" s="289" t="s">
        <v>620</v>
      </c>
      <c r="AY170" s="157"/>
      <c r="AZ170" t="s">
        <v>4282</v>
      </c>
      <c r="BA170" s="278" t="s">
        <v>4267</v>
      </c>
      <c r="BB170" s="280" t="s">
        <v>4268</v>
      </c>
    </row>
    <row r="171" spans="1:54" ht="16.5" customHeight="1">
      <c r="A171" s="23" t="s">
        <v>456</v>
      </c>
      <c r="B171" s="24" t="s">
        <v>526</v>
      </c>
      <c r="C171" s="24" t="s">
        <v>565</v>
      </c>
      <c r="D171" s="3" t="s">
        <v>1896</v>
      </c>
      <c r="E171" s="24" t="s">
        <v>664</v>
      </c>
      <c r="F171" s="24" t="s">
        <v>2079</v>
      </c>
      <c r="G171" s="3"/>
      <c r="H171" s="24" t="s">
        <v>295</v>
      </c>
      <c r="I171" s="33">
        <v>42010000</v>
      </c>
      <c r="J171" s="1" t="s">
        <v>1804</v>
      </c>
      <c r="K171" s="1" t="s">
        <v>1804</v>
      </c>
      <c r="M171" s="23" t="s">
        <v>432</v>
      </c>
      <c r="N171" s="23"/>
      <c r="O171" s="22" t="s">
        <v>1791</v>
      </c>
      <c r="P171" s="22">
        <v>86</v>
      </c>
      <c r="Q171" s="37">
        <f t="shared" si="8"/>
        <v>159.20000000000002</v>
      </c>
      <c r="R171" s="166">
        <v>199</v>
      </c>
      <c r="S171" s="33" t="s">
        <v>665</v>
      </c>
      <c r="T171" s="33"/>
      <c r="U171" s="99">
        <v>0.4</v>
      </c>
      <c r="V171" s="142">
        <v>5.0000000000000001E-3</v>
      </c>
      <c r="W171" s="99">
        <f t="shared" si="7"/>
        <v>0.40500000000000003</v>
      </c>
      <c r="X171" s="8">
        <v>10</v>
      </c>
      <c r="Y171" s="8">
        <v>250</v>
      </c>
      <c r="Z171" s="8">
        <v>190</v>
      </c>
      <c r="AX171" s="289" t="s">
        <v>620</v>
      </c>
      <c r="AY171" s="157"/>
      <c r="AZ171" t="s">
        <v>4282</v>
      </c>
      <c r="BA171" s="278" t="s">
        <v>4267</v>
      </c>
      <c r="BB171" s="280" t="s">
        <v>4268</v>
      </c>
    </row>
    <row r="172" spans="1:54" ht="16.5" customHeight="1">
      <c r="A172" s="23" t="s">
        <v>456</v>
      </c>
      <c r="B172" s="24" t="s">
        <v>526</v>
      </c>
      <c r="C172" s="24" t="s">
        <v>565</v>
      </c>
      <c r="D172" s="3" t="s">
        <v>1896</v>
      </c>
      <c r="E172" s="24" t="s">
        <v>666</v>
      </c>
      <c r="F172" s="24" t="s">
        <v>2079</v>
      </c>
      <c r="G172" s="3"/>
      <c r="H172" s="24" t="s">
        <v>295</v>
      </c>
      <c r="I172" s="33">
        <v>42010000</v>
      </c>
      <c r="J172" s="1" t="s">
        <v>1804</v>
      </c>
      <c r="K172" s="1" t="s">
        <v>1804</v>
      </c>
      <c r="M172" s="23" t="s">
        <v>434</v>
      </c>
      <c r="N172" s="23"/>
      <c r="O172" s="22" t="s">
        <v>1791</v>
      </c>
      <c r="P172" s="22">
        <v>86</v>
      </c>
      <c r="Q172" s="37">
        <f t="shared" si="8"/>
        <v>159.20000000000002</v>
      </c>
      <c r="R172" s="166">
        <v>199</v>
      </c>
      <c r="S172" s="33" t="s">
        <v>667</v>
      </c>
      <c r="T172" s="33"/>
      <c r="U172" s="99">
        <v>0.4</v>
      </c>
      <c r="V172" s="142">
        <v>5.0000000000000001E-3</v>
      </c>
      <c r="W172" s="99">
        <f t="shared" si="7"/>
        <v>0.40500000000000003</v>
      </c>
      <c r="X172" s="8">
        <v>10</v>
      </c>
      <c r="Y172" s="8">
        <v>250</v>
      </c>
      <c r="Z172" s="8">
        <v>190</v>
      </c>
      <c r="AX172" s="289" t="s">
        <v>620</v>
      </c>
      <c r="AY172" s="157"/>
      <c r="AZ172" t="s">
        <v>4282</v>
      </c>
      <c r="BA172" s="278" t="s">
        <v>4267</v>
      </c>
      <c r="BB172" s="280" t="s">
        <v>4268</v>
      </c>
    </row>
    <row r="173" spans="1:54" ht="16.5" customHeight="1">
      <c r="A173" s="23" t="s">
        <v>456</v>
      </c>
      <c r="B173" s="24" t="s">
        <v>526</v>
      </c>
      <c r="C173" s="24" t="s">
        <v>565</v>
      </c>
      <c r="D173" s="3" t="s">
        <v>1896</v>
      </c>
      <c r="E173" s="24" t="s">
        <v>3442</v>
      </c>
      <c r="F173" s="24" t="s">
        <v>2079</v>
      </c>
      <c r="G173" s="3"/>
      <c r="H173" s="24" t="s">
        <v>295</v>
      </c>
      <c r="I173" s="33">
        <v>42010000</v>
      </c>
      <c r="J173" s="1" t="s">
        <v>1804</v>
      </c>
      <c r="K173" s="1" t="s">
        <v>1804</v>
      </c>
      <c r="M173" s="23" t="s">
        <v>3006</v>
      </c>
      <c r="N173" s="23"/>
      <c r="O173" s="22" t="s">
        <v>1791</v>
      </c>
      <c r="P173" s="22">
        <v>86</v>
      </c>
      <c r="Q173" s="37">
        <f t="shared" si="8"/>
        <v>159.20000000000002</v>
      </c>
      <c r="R173" s="166">
        <v>199</v>
      </c>
      <c r="S173" s="33">
        <v>5051771538242</v>
      </c>
      <c r="T173" s="33"/>
      <c r="U173" s="99">
        <v>0.4</v>
      </c>
      <c r="V173" s="142">
        <v>5.0000000000000001E-3</v>
      </c>
      <c r="W173" s="99">
        <f t="shared" si="7"/>
        <v>0.40500000000000003</v>
      </c>
      <c r="X173" s="8">
        <v>10</v>
      </c>
      <c r="Y173" s="8">
        <v>250</v>
      </c>
      <c r="Z173" s="8">
        <v>190</v>
      </c>
      <c r="AX173" s="289" t="s">
        <v>620</v>
      </c>
      <c r="AY173" s="157"/>
      <c r="AZ173" t="s">
        <v>4282</v>
      </c>
      <c r="BA173" s="278" t="s">
        <v>4267</v>
      </c>
      <c r="BB173" s="280" t="s">
        <v>4268</v>
      </c>
    </row>
    <row r="174" spans="1:54" ht="16.5" customHeight="1">
      <c r="A174" s="23" t="s">
        <v>456</v>
      </c>
      <c r="B174" s="24" t="s">
        <v>526</v>
      </c>
      <c r="C174" s="24" t="s">
        <v>565</v>
      </c>
      <c r="D174" s="3" t="s">
        <v>1896</v>
      </c>
      <c r="E174" s="24" t="s">
        <v>668</v>
      </c>
      <c r="F174" s="24" t="s">
        <v>2079</v>
      </c>
      <c r="G174" s="3"/>
      <c r="H174" s="24" t="s">
        <v>294</v>
      </c>
      <c r="I174" s="33">
        <v>42010000</v>
      </c>
      <c r="J174" s="1" t="s">
        <v>1804</v>
      </c>
      <c r="K174" s="1" t="s">
        <v>1804</v>
      </c>
      <c r="M174" s="23" t="s">
        <v>430</v>
      </c>
      <c r="N174" s="23"/>
      <c r="O174" s="22" t="s">
        <v>1791</v>
      </c>
      <c r="P174" s="22">
        <v>86</v>
      </c>
      <c r="Q174" s="37">
        <f t="shared" si="8"/>
        <v>159.20000000000002</v>
      </c>
      <c r="R174" s="166">
        <v>199</v>
      </c>
      <c r="S174" s="33" t="s">
        <v>669</v>
      </c>
      <c r="T174" s="33"/>
      <c r="U174" s="99">
        <v>0.4</v>
      </c>
      <c r="V174" s="142">
        <v>5.0000000000000001E-3</v>
      </c>
      <c r="W174" s="99">
        <f t="shared" si="7"/>
        <v>0.40500000000000003</v>
      </c>
      <c r="X174" s="8">
        <v>10</v>
      </c>
      <c r="Y174" s="8">
        <v>250</v>
      </c>
      <c r="Z174" s="8">
        <v>190</v>
      </c>
      <c r="AX174" s="289" t="s">
        <v>620</v>
      </c>
      <c r="AY174" s="157"/>
      <c r="AZ174" t="s">
        <v>4282</v>
      </c>
      <c r="BA174" s="278" t="s">
        <v>4267</v>
      </c>
      <c r="BB174" s="280" t="s">
        <v>4268</v>
      </c>
    </row>
    <row r="175" spans="1:54" ht="16.5" customHeight="1">
      <c r="A175" s="23" t="s">
        <v>456</v>
      </c>
      <c r="B175" s="24" t="s">
        <v>526</v>
      </c>
      <c r="C175" s="24" t="s">
        <v>565</v>
      </c>
      <c r="D175" s="3" t="s">
        <v>1896</v>
      </c>
      <c r="E175" s="24" t="s">
        <v>670</v>
      </c>
      <c r="F175" s="24" t="s">
        <v>2079</v>
      </c>
      <c r="G175" s="3"/>
      <c r="H175" s="24" t="s">
        <v>294</v>
      </c>
      <c r="I175" s="33">
        <v>42010000</v>
      </c>
      <c r="J175" s="1" t="s">
        <v>1804</v>
      </c>
      <c r="K175" s="1" t="s">
        <v>1804</v>
      </c>
      <c r="M175" s="23" t="s">
        <v>431</v>
      </c>
      <c r="N175" s="23"/>
      <c r="O175" s="22" t="s">
        <v>1791</v>
      </c>
      <c r="P175" s="22">
        <v>86</v>
      </c>
      <c r="Q175" s="37">
        <f t="shared" si="8"/>
        <v>159.20000000000002</v>
      </c>
      <c r="R175" s="166">
        <v>199</v>
      </c>
      <c r="S175" s="33" t="s">
        <v>671</v>
      </c>
      <c r="T175" s="33"/>
      <c r="U175" s="99">
        <v>0.4</v>
      </c>
      <c r="V175" s="142">
        <v>5.0000000000000001E-3</v>
      </c>
      <c r="W175" s="99">
        <f t="shared" si="7"/>
        <v>0.40500000000000003</v>
      </c>
      <c r="X175" s="8">
        <v>10</v>
      </c>
      <c r="Y175" s="8">
        <v>250</v>
      </c>
      <c r="Z175" s="8">
        <v>190</v>
      </c>
      <c r="AX175" s="289" t="s">
        <v>620</v>
      </c>
      <c r="AY175" s="157"/>
      <c r="AZ175" t="s">
        <v>4282</v>
      </c>
      <c r="BA175" s="278" t="s">
        <v>4267</v>
      </c>
      <c r="BB175" s="280" t="s">
        <v>4268</v>
      </c>
    </row>
    <row r="176" spans="1:54" ht="16.5" customHeight="1">
      <c r="A176" s="23" t="s">
        <v>456</v>
      </c>
      <c r="B176" s="24" t="s">
        <v>526</v>
      </c>
      <c r="C176" s="24" t="s">
        <v>565</v>
      </c>
      <c r="D176" s="3" t="s">
        <v>1896</v>
      </c>
      <c r="E176" s="24" t="s">
        <v>672</v>
      </c>
      <c r="F176" s="24" t="s">
        <v>2079</v>
      </c>
      <c r="G176" s="3"/>
      <c r="H176" s="24" t="s">
        <v>294</v>
      </c>
      <c r="I176" s="33">
        <v>42010000</v>
      </c>
      <c r="J176" s="1" t="s">
        <v>1804</v>
      </c>
      <c r="K176" s="1" t="s">
        <v>1804</v>
      </c>
      <c r="M176" s="23" t="s">
        <v>432</v>
      </c>
      <c r="N176" s="23"/>
      <c r="O176" s="22" t="s">
        <v>1791</v>
      </c>
      <c r="P176" s="22">
        <v>86</v>
      </c>
      <c r="Q176" s="37">
        <f t="shared" si="8"/>
        <v>159.20000000000002</v>
      </c>
      <c r="R176" s="166">
        <v>199</v>
      </c>
      <c r="S176" s="33" t="s">
        <v>673</v>
      </c>
      <c r="T176" s="33"/>
      <c r="U176" s="99">
        <v>0.4</v>
      </c>
      <c r="V176" s="142">
        <v>5.0000000000000001E-3</v>
      </c>
      <c r="W176" s="99">
        <f t="shared" ref="W176:W207" si="9">U176+V176</f>
        <v>0.40500000000000003</v>
      </c>
      <c r="X176" s="8">
        <v>10</v>
      </c>
      <c r="Y176" s="8">
        <v>250</v>
      </c>
      <c r="Z176" s="8">
        <v>190</v>
      </c>
      <c r="AX176" s="289" t="s">
        <v>620</v>
      </c>
      <c r="AY176" s="157"/>
      <c r="AZ176" t="s">
        <v>4282</v>
      </c>
      <c r="BA176" s="278" t="s">
        <v>4267</v>
      </c>
      <c r="BB176" s="280" t="s">
        <v>4268</v>
      </c>
    </row>
    <row r="177" spans="1:54" ht="16.5" customHeight="1">
      <c r="A177" s="23" t="s">
        <v>456</v>
      </c>
      <c r="B177" s="24" t="s">
        <v>526</v>
      </c>
      <c r="C177" s="24" t="s">
        <v>565</v>
      </c>
      <c r="D177" s="3" t="s">
        <v>1896</v>
      </c>
      <c r="E177" s="24" t="s">
        <v>674</v>
      </c>
      <c r="F177" s="24" t="s">
        <v>2079</v>
      </c>
      <c r="G177" s="3"/>
      <c r="H177" s="24" t="s">
        <v>294</v>
      </c>
      <c r="I177" s="33">
        <v>42010000</v>
      </c>
      <c r="J177" s="1" t="s">
        <v>1804</v>
      </c>
      <c r="K177" s="1" t="s">
        <v>1804</v>
      </c>
      <c r="M177" s="23" t="s">
        <v>434</v>
      </c>
      <c r="N177" s="23"/>
      <c r="O177" s="22" t="s">
        <v>1791</v>
      </c>
      <c r="P177" s="22">
        <v>86</v>
      </c>
      <c r="Q177" s="37">
        <f t="shared" si="8"/>
        <v>159.20000000000002</v>
      </c>
      <c r="R177" s="166">
        <v>199</v>
      </c>
      <c r="S177" s="33" t="s">
        <v>675</v>
      </c>
      <c r="T177" s="33"/>
      <c r="U177" s="99">
        <v>0.4</v>
      </c>
      <c r="V177" s="142">
        <v>5.0000000000000001E-3</v>
      </c>
      <c r="W177" s="99">
        <f t="shared" si="9"/>
        <v>0.40500000000000003</v>
      </c>
      <c r="X177" s="8">
        <v>10</v>
      </c>
      <c r="Y177" s="8">
        <v>250</v>
      </c>
      <c r="Z177" s="8">
        <v>190</v>
      </c>
      <c r="AX177" s="289" t="s">
        <v>620</v>
      </c>
      <c r="AY177" s="157"/>
      <c r="AZ177" t="s">
        <v>4282</v>
      </c>
      <c r="BA177" s="278" t="s">
        <v>4267</v>
      </c>
      <c r="BB177" s="280" t="s">
        <v>4268</v>
      </c>
    </row>
    <row r="178" spans="1:54" ht="15.75">
      <c r="A178" s="23" t="s">
        <v>456</v>
      </c>
      <c r="B178" s="24" t="s">
        <v>526</v>
      </c>
      <c r="C178" s="24" t="s">
        <v>565</v>
      </c>
      <c r="D178" s="3" t="s">
        <v>1896</v>
      </c>
      <c r="E178" s="24" t="s">
        <v>1665</v>
      </c>
      <c r="F178" s="24" t="s">
        <v>2079</v>
      </c>
      <c r="G178" s="3"/>
      <c r="H178" s="24" t="s">
        <v>409</v>
      </c>
      <c r="I178" s="33">
        <v>42010000</v>
      </c>
      <c r="J178" s="1" t="s">
        <v>1804</v>
      </c>
      <c r="K178" s="1" t="s">
        <v>1804</v>
      </c>
      <c r="M178" s="23" t="s">
        <v>430</v>
      </c>
      <c r="N178" s="23"/>
      <c r="O178" s="22" t="s">
        <v>1791</v>
      </c>
      <c r="P178" s="22">
        <v>86</v>
      </c>
      <c r="Q178" s="37">
        <f t="shared" si="8"/>
        <v>159.20000000000002</v>
      </c>
      <c r="R178" s="166">
        <v>199</v>
      </c>
      <c r="S178" s="33" t="s">
        <v>1643</v>
      </c>
      <c r="T178" s="33"/>
      <c r="U178" s="99">
        <v>0.4</v>
      </c>
      <c r="V178" s="142">
        <v>5.0000000000000001E-3</v>
      </c>
      <c r="W178" s="99">
        <f t="shared" si="9"/>
        <v>0.40500000000000003</v>
      </c>
      <c r="X178" s="8">
        <v>10</v>
      </c>
      <c r="Y178" s="8">
        <v>250</v>
      </c>
      <c r="Z178" s="8">
        <v>190</v>
      </c>
      <c r="AX178" s="289" t="s">
        <v>620</v>
      </c>
      <c r="AY178" s="157"/>
      <c r="AZ178" t="s">
        <v>4282</v>
      </c>
      <c r="BA178" s="278" t="s">
        <v>4267</v>
      </c>
      <c r="BB178" s="280" t="s">
        <v>4268</v>
      </c>
    </row>
    <row r="179" spans="1:54" ht="15.75">
      <c r="A179" s="23" t="s">
        <v>456</v>
      </c>
      <c r="B179" s="24" t="s">
        <v>526</v>
      </c>
      <c r="C179" s="24" t="s">
        <v>565</v>
      </c>
      <c r="D179" s="3" t="s">
        <v>1896</v>
      </c>
      <c r="E179" s="24" t="s">
        <v>1666</v>
      </c>
      <c r="F179" s="24" t="s">
        <v>2079</v>
      </c>
      <c r="G179" s="3"/>
      <c r="H179" s="24" t="s">
        <v>409</v>
      </c>
      <c r="I179" s="33">
        <v>42010000</v>
      </c>
      <c r="J179" s="1" t="s">
        <v>1804</v>
      </c>
      <c r="K179" s="1" t="s">
        <v>1804</v>
      </c>
      <c r="M179" s="23" t="s">
        <v>431</v>
      </c>
      <c r="N179" s="23"/>
      <c r="O179" s="22" t="s">
        <v>1791</v>
      </c>
      <c r="P179" s="22">
        <v>86</v>
      </c>
      <c r="Q179" s="37">
        <f t="shared" si="8"/>
        <v>159.20000000000002</v>
      </c>
      <c r="R179" s="166">
        <v>199</v>
      </c>
      <c r="S179" s="33" t="s">
        <v>1644</v>
      </c>
      <c r="T179" s="33"/>
      <c r="U179" s="99">
        <v>0.4</v>
      </c>
      <c r="V179" s="142">
        <v>5.0000000000000001E-3</v>
      </c>
      <c r="W179" s="99">
        <f t="shared" si="9"/>
        <v>0.40500000000000003</v>
      </c>
      <c r="X179" s="8">
        <v>10</v>
      </c>
      <c r="Y179" s="8">
        <v>250</v>
      </c>
      <c r="Z179" s="8">
        <v>190</v>
      </c>
      <c r="AX179" s="289" t="s">
        <v>620</v>
      </c>
      <c r="AY179" s="157"/>
      <c r="AZ179" t="s">
        <v>4282</v>
      </c>
      <c r="BA179" s="278" t="s">
        <v>4267</v>
      </c>
      <c r="BB179" s="280" t="s">
        <v>4268</v>
      </c>
    </row>
    <row r="180" spans="1:54" ht="15.75">
      <c r="A180" s="23" t="s">
        <v>456</v>
      </c>
      <c r="B180" s="24" t="s">
        <v>526</v>
      </c>
      <c r="C180" s="24" t="s">
        <v>565</v>
      </c>
      <c r="D180" s="3" t="s">
        <v>1896</v>
      </c>
      <c r="E180" s="24" t="s">
        <v>1667</v>
      </c>
      <c r="F180" s="24" t="s">
        <v>2079</v>
      </c>
      <c r="G180" s="3"/>
      <c r="H180" s="24" t="s">
        <v>409</v>
      </c>
      <c r="I180" s="33">
        <v>42010000</v>
      </c>
      <c r="J180" s="1" t="s">
        <v>1804</v>
      </c>
      <c r="K180" s="1" t="s">
        <v>1804</v>
      </c>
      <c r="M180" s="23" t="s">
        <v>432</v>
      </c>
      <c r="N180" s="23"/>
      <c r="O180" s="22" t="s">
        <v>1791</v>
      </c>
      <c r="P180" s="22">
        <v>86</v>
      </c>
      <c r="Q180" s="37">
        <f t="shared" si="8"/>
        <v>159.20000000000002</v>
      </c>
      <c r="R180" s="166">
        <v>199</v>
      </c>
      <c r="S180" s="33" t="s">
        <v>1645</v>
      </c>
      <c r="T180" s="33"/>
      <c r="U180" s="99">
        <v>0.4</v>
      </c>
      <c r="V180" s="142">
        <v>5.0000000000000001E-3</v>
      </c>
      <c r="W180" s="99">
        <f t="shared" si="9"/>
        <v>0.40500000000000003</v>
      </c>
      <c r="X180" s="8">
        <v>10</v>
      </c>
      <c r="Y180" s="8">
        <v>250</v>
      </c>
      <c r="Z180" s="8">
        <v>190</v>
      </c>
      <c r="AX180" s="289" t="s">
        <v>620</v>
      </c>
      <c r="AY180" s="157"/>
      <c r="AZ180" t="s">
        <v>4282</v>
      </c>
      <c r="BA180" s="278" t="s">
        <v>4267</v>
      </c>
      <c r="BB180" s="280" t="s">
        <v>4268</v>
      </c>
    </row>
    <row r="181" spans="1:54" ht="15.75">
      <c r="A181" s="23" t="s">
        <v>456</v>
      </c>
      <c r="B181" s="24" t="s">
        <v>526</v>
      </c>
      <c r="C181" s="24" t="s">
        <v>565</v>
      </c>
      <c r="D181" s="3" t="s">
        <v>1896</v>
      </c>
      <c r="E181" s="24" t="s">
        <v>1668</v>
      </c>
      <c r="F181" s="24" t="s">
        <v>2079</v>
      </c>
      <c r="G181" s="3"/>
      <c r="H181" s="24" t="s">
        <v>409</v>
      </c>
      <c r="I181" s="33">
        <v>42010000</v>
      </c>
      <c r="J181" s="1" t="s">
        <v>1804</v>
      </c>
      <c r="K181" s="1" t="s">
        <v>1804</v>
      </c>
      <c r="M181" s="23" t="s">
        <v>434</v>
      </c>
      <c r="N181" s="23"/>
      <c r="O181" s="22" t="s">
        <v>1791</v>
      </c>
      <c r="P181" s="22">
        <v>86</v>
      </c>
      <c r="Q181" s="37">
        <f t="shared" si="8"/>
        <v>159.20000000000002</v>
      </c>
      <c r="R181" s="166">
        <v>199</v>
      </c>
      <c r="S181" s="33" t="s">
        <v>1646</v>
      </c>
      <c r="T181" s="33"/>
      <c r="U181" s="99">
        <v>0.4</v>
      </c>
      <c r="V181" s="142">
        <v>5.0000000000000001E-3</v>
      </c>
      <c r="W181" s="99">
        <f t="shared" si="9"/>
        <v>0.40500000000000003</v>
      </c>
      <c r="X181" s="8">
        <v>10</v>
      </c>
      <c r="Y181" s="8">
        <v>250</v>
      </c>
      <c r="Z181" s="8">
        <v>190</v>
      </c>
      <c r="AX181" s="289" t="s">
        <v>620</v>
      </c>
      <c r="AY181" s="157"/>
      <c r="AZ181" t="s">
        <v>4282</v>
      </c>
      <c r="BA181" s="278" t="s">
        <v>4267</v>
      </c>
      <c r="BB181" s="280" t="s">
        <v>4268</v>
      </c>
    </row>
    <row r="182" spans="1:54" ht="15.75">
      <c r="A182" s="23" t="s">
        <v>456</v>
      </c>
      <c r="B182" s="24" t="s">
        <v>526</v>
      </c>
      <c r="C182" s="24" t="s">
        <v>565</v>
      </c>
      <c r="D182" s="3" t="s">
        <v>1896</v>
      </c>
      <c r="E182" s="24" t="s">
        <v>4713</v>
      </c>
      <c r="F182" s="24" t="s">
        <v>2079</v>
      </c>
      <c r="H182" s="24" t="s">
        <v>402</v>
      </c>
      <c r="I182" s="33">
        <v>42010000</v>
      </c>
      <c r="J182" s="1" t="s">
        <v>1804</v>
      </c>
      <c r="K182" s="1" t="s">
        <v>1804</v>
      </c>
      <c r="M182" s="23" t="s">
        <v>430</v>
      </c>
      <c r="N182" s="23"/>
      <c r="O182" s="22" t="s">
        <v>1791</v>
      </c>
      <c r="P182" s="22">
        <v>86</v>
      </c>
      <c r="Q182" s="37">
        <f t="shared" si="8"/>
        <v>159.20000000000002</v>
      </c>
      <c r="R182" s="166">
        <v>199</v>
      </c>
      <c r="S182" s="330" t="s">
        <v>4723</v>
      </c>
      <c r="T182" s="33"/>
      <c r="U182" s="99">
        <v>0.4</v>
      </c>
      <c r="V182" s="142">
        <v>5.0000000000000001E-3</v>
      </c>
      <c r="W182" s="99">
        <f t="shared" si="9"/>
        <v>0.40500000000000003</v>
      </c>
      <c r="X182" s="8">
        <v>10</v>
      </c>
      <c r="Y182" s="8">
        <v>250</v>
      </c>
      <c r="Z182" s="8">
        <v>190</v>
      </c>
      <c r="AX182" s="289" t="s">
        <v>620</v>
      </c>
      <c r="AY182" s="157"/>
      <c r="AZ182" t="s">
        <v>4282</v>
      </c>
      <c r="BA182" s="278" t="s">
        <v>4267</v>
      </c>
      <c r="BB182" s="280" t="s">
        <v>4268</v>
      </c>
    </row>
    <row r="183" spans="1:54" ht="15.75">
      <c r="A183" s="23" t="s">
        <v>456</v>
      </c>
      <c r="B183" s="24" t="s">
        <v>526</v>
      </c>
      <c r="C183" s="24" t="s">
        <v>565</v>
      </c>
      <c r="D183" s="3" t="s">
        <v>1896</v>
      </c>
      <c r="E183" s="24" t="s">
        <v>4714</v>
      </c>
      <c r="F183" s="24" t="s">
        <v>2079</v>
      </c>
      <c r="H183" s="24" t="s">
        <v>402</v>
      </c>
      <c r="I183" s="33">
        <v>42010000</v>
      </c>
      <c r="J183" s="1" t="s">
        <v>1804</v>
      </c>
      <c r="K183" s="1" t="s">
        <v>1804</v>
      </c>
      <c r="M183" s="23" t="s">
        <v>431</v>
      </c>
      <c r="N183" s="23"/>
      <c r="O183" s="22" t="s">
        <v>1791</v>
      </c>
      <c r="P183" s="22">
        <v>86</v>
      </c>
      <c r="Q183" s="37">
        <f t="shared" si="8"/>
        <v>159.20000000000002</v>
      </c>
      <c r="R183" s="166">
        <v>199</v>
      </c>
      <c r="S183" s="330" t="s">
        <v>4729</v>
      </c>
      <c r="T183" s="33"/>
      <c r="U183" s="99">
        <v>0.4</v>
      </c>
      <c r="V183" s="142">
        <v>5.0000000000000001E-3</v>
      </c>
      <c r="W183" s="99">
        <f t="shared" si="9"/>
        <v>0.40500000000000003</v>
      </c>
      <c r="X183" s="8">
        <v>10</v>
      </c>
      <c r="Y183" s="8">
        <v>250</v>
      </c>
      <c r="Z183" s="8">
        <v>190</v>
      </c>
      <c r="AX183" s="289" t="s">
        <v>620</v>
      </c>
      <c r="AY183" s="157"/>
      <c r="AZ183" t="s">
        <v>4282</v>
      </c>
      <c r="BA183" s="278" t="s">
        <v>4267</v>
      </c>
      <c r="BB183" s="280" t="s">
        <v>4268</v>
      </c>
    </row>
    <row r="184" spans="1:54" ht="15.75">
      <c r="A184" s="23" t="s">
        <v>456</v>
      </c>
      <c r="B184" s="24" t="s">
        <v>526</v>
      </c>
      <c r="C184" s="24" t="s">
        <v>565</v>
      </c>
      <c r="D184" s="3" t="s">
        <v>1896</v>
      </c>
      <c r="E184" s="24" t="s">
        <v>4715</v>
      </c>
      <c r="F184" s="24" t="s">
        <v>2079</v>
      </c>
      <c r="H184" s="24" t="s">
        <v>402</v>
      </c>
      <c r="I184" s="33">
        <v>42010000</v>
      </c>
      <c r="J184" s="1" t="s">
        <v>1804</v>
      </c>
      <c r="K184" s="1" t="s">
        <v>1804</v>
      </c>
      <c r="M184" s="23" t="s">
        <v>432</v>
      </c>
      <c r="N184" s="23"/>
      <c r="O184" s="22" t="s">
        <v>1791</v>
      </c>
      <c r="P184" s="22">
        <v>86</v>
      </c>
      <c r="Q184" s="37">
        <f t="shared" si="8"/>
        <v>159.20000000000002</v>
      </c>
      <c r="R184" s="166">
        <v>199</v>
      </c>
      <c r="S184" s="330" t="s">
        <v>4727</v>
      </c>
      <c r="T184" s="33"/>
      <c r="U184" s="99">
        <v>0.4</v>
      </c>
      <c r="V184" s="142">
        <v>5.0000000000000001E-3</v>
      </c>
      <c r="W184" s="99">
        <f t="shared" si="9"/>
        <v>0.40500000000000003</v>
      </c>
      <c r="X184" s="8">
        <v>10</v>
      </c>
      <c r="Y184" s="8">
        <v>250</v>
      </c>
      <c r="Z184" s="8">
        <v>190</v>
      </c>
      <c r="AX184" s="289" t="s">
        <v>620</v>
      </c>
      <c r="AY184" s="157"/>
      <c r="AZ184" t="s">
        <v>4282</v>
      </c>
      <c r="BA184" s="278" t="s">
        <v>4267</v>
      </c>
      <c r="BB184" s="280" t="s">
        <v>4268</v>
      </c>
    </row>
    <row r="185" spans="1:54" ht="15.75">
      <c r="A185" s="23" t="s">
        <v>456</v>
      </c>
      <c r="B185" s="24" t="s">
        <v>526</v>
      </c>
      <c r="C185" s="24" t="s">
        <v>565</v>
      </c>
      <c r="D185" s="3" t="s">
        <v>1896</v>
      </c>
      <c r="E185" s="24" t="s">
        <v>4716</v>
      </c>
      <c r="F185" s="24" t="s">
        <v>2079</v>
      </c>
      <c r="H185" s="24" t="s">
        <v>402</v>
      </c>
      <c r="I185" s="33">
        <v>42010000</v>
      </c>
      <c r="J185" s="1" t="s">
        <v>1804</v>
      </c>
      <c r="K185" s="1" t="s">
        <v>1804</v>
      </c>
      <c r="M185" s="23" t="s">
        <v>434</v>
      </c>
      <c r="N185" s="23"/>
      <c r="O185" s="22" t="s">
        <v>1791</v>
      </c>
      <c r="P185" s="22">
        <v>86</v>
      </c>
      <c r="Q185" s="37">
        <f t="shared" si="8"/>
        <v>159.20000000000002</v>
      </c>
      <c r="R185" s="166">
        <v>199</v>
      </c>
      <c r="S185" s="330" t="s">
        <v>4724</v>
      </c>
      <c r="T185" s="33"/>
      <c r="U185" s="99">
        <v>0.4</v>
      </c>
      <c r="V185" s="142">
        <v>5.0000000000000001E-3</v>
      </c>
      <c r="W185" s="99">
        <f t="shared" si="9"/>
        <v>0.40500000000000003</v>
      </c>
      <c r="X185" s="8">
        <v>10</v>
      </c>
      <c r="Y185" s="8">
        <v>250</v>
      </c>
      <c r="Z185" s="8">
        <v>190</v>
      </c>
      <c r="AX185" s="289" t="s">
        <v>620</v>
      </c>
      <c r="AY185" s="157"/>
      <c r="AZ185" t="s">
        <v>4282</v>
      </c>
      <c r="BA185" s="278" t="s">
        <v>4267</v>
      </c>
      <c r="BB185" s="280" t="s">
        <v>4268</v>
      </c>
    </row>
    <row r="186" spans="1:54" ht="15.75">
      <c r="A186" s="23" t="s">
        <v>456</v>
      </c>
      <c r="B186" s="24" t="s">
        <v>526</v>
      </c>
      <c r="C186" s="24" t="s">
        <v>565</v>
      </c>
      <c r="D186" s="3" t="s">
        <v>1896</v>
      </c>
      <c r="E186" s="24" t="s">
        <v>4717</v>
      </c>
      <c r="F186" s="24" t="s">
        <v>2079</v>
      </c>
      <c r="H186" s="3" t="s">
        <v>4721</v>
      </c>
      <c r="I186" s="33">
        <v>42010000</v>
      </c>
      <c r="J186" s="1" t="s">
        <v>1804</v>
      </c>
      <c r="K186" s="1" t="s">
        <v>1804</v>
      </c>
      <c r="M186" s="23" t="s">
        <v>430</v>
      </c>
      <c r="N186" s="23"/>
      <c r="O186" s="22" t="s">
        <v>1791</v>
      </c>
      <c r="P186" s="22">
        <v>86</v>
      </c>
      <c r="Q186" s="37">
        <f t="shared" si="8"/>
        <v>159.20000000000002</v>
      </c>
      <c r="R186" s="166">
        <v>199</v>
      </c>
      <c r="S186" s="330" t="s">
        <v>4722</v>
      </c>
      <c r="T186" s="33"/>
      <c r="U186" s="99">
        <v>0.4</v>
      </c>
      <c r="V186" s="142">
        <v>5.0000000000000001E-3</v>
      </c>
      <c r="W186" s="99">
        <f t="shared" si="9"/>
        <v>0.40500000000000003</v>
      </c>
      <c r="X186" s="8">
        <v>10</v>
      </c>
      <c r="Y186" s="8">
        <v>250</v>
      </c>
      <c r="Z186" s="8">
        <v>190</v>
      </c>
      <c r="AX186" s="289" t="s">
        <v>620</v>
      </c>
      <c r="AY186" s="157"/>
      <c r="AZ186" t="s">
        <v>4282</v>
      </c>
      <c r="BA186" s="278" t="s">
        <v>4267</v>
      </c>
      <c r="BB186" s="280" t="s">
        <v>4268</v>
      </c>
    </row>
    <row r="187" spans="1:54" ht="15.75">
      <c r="A187" s="23" t="s">
        <v>456</v>
      </c>
      <c r="B187" s="24" t="s">
        <v>526</v>
      </c>
      <c r="C187" s="24" t="s">
        <v>565</v>
      </c>
      <c r="D187" s="3" t="s">
        <v>1896</v>
      </c>
      <c r="E187" s="24" t="s">
        <v>4718</v>
      </c>
      <c r="F187" s="24" t="s">
        <v>2079</v>
      </c>
      <c r="H187" s="3" t="s">
        <v>4721</v>
      </c>
      <c r="I187" s="33">
        <v>42010000</v>
      </c>
      <c r="J187" s="1" t="s">
        <v>1804</v>
      </c>
      <c r="K187" s="1" t="s">
        <v>1804</v>
      </c>
      <c r="M187" s="23" t="s">
        <v>431</v>
      </c>
      <c r="N187" s="23"/>
      <c r="O187" s="22" t="s">
        <v>1791</v>
      </c>
      <c r="P187" s="22">
        <v>86</v>
      </c>
      <c r="Q187" s="37">
        <f t="shared" si="8"/>
        <v>159.20000000000002</v>
      </c>
      <c r="R187" s="166">
        <v>199</v>
      </c>
      <c r="S187" s="330" t="s">
        <v>4726</v>
      </c>
      <c r="T187" s="33"/>
      <c r="U187" s="99">
        <v>0.4</v>
      </c>
      <c r="V187" s="142">
        <v>5.0000000000000001E-3</v>
      </c>
      <c r="W187" s="99">
        <f t="shared" si="9"/>
        <v>0.40500000000000003</v>
      </c>
      <c r="X187" s="8">
        <v>10</v>
      </c>
      <c r="Y187" s="8">
        <v>250</v>
      </c>
      <c r="Z187" s="8">
        <v>190</v>
      </c>
      <c r="AX187" s="289" t="s">
        <v>620</v>
      </c>
      <c r="AY187" s="157"/>
      <c r="AZ187" t="s">
        <v>4282</v>
      </c>
      <c r="BA187" s="278" t="s">
        <v>4267</v>
      </c>
      <c r="BB187" s="280" t="s">
        <v>4268</v>
      </c>
    </row>
    <row r="188" spans="1:54" ht="15.75">
      <c r="A188" s="23" t="s">
        <v>456</v>
      </c>
      <c r="B188" s="24" t="s">
        <v>526</v>
      </c>
      <c r="C188" s="24" t="s">
        <v>565</v>
      </c>
      <c r="D188" s="3" t="s">
        <v>1896</v>
      </c>
      <c r="E188" s="24" t="s">
        <v>4719</v>
      </c>
      <c r="F188" s="24" t="s">
        <v>2079</v>
      </c>
      <c r="H188" s="3" t="s">
        <v>4721</v>
      </c>
      <c r="I188" s="33">
        <v>42010000</v>
      </c>
      <c r="J188" s="1" t="s">
        <v>1804</v>
      </c>
      <c r="K188" s="1" t="s">
        <v>1804</v>
      </c>
      <c r="M188" s="23" t="s">
        <v>432</v>
      </c>
      <c r="N188" s="23"/>
      <c r="O188" s="22" t="s">
        <v>1791</v>
      </c>
      <c r="P188" s="22">
        <v>86</v>
      </c>
      <c r="Q188" s="37">
        <f t="shared" si="8"/>
        <v>159.20000000000002</v>
      </c>
      <c r="R188" s="166">
        <v>199</v>
      </c>
      <c r="S188" s="330" t="s">
        <v>4728</v>
      </c>
      <c r="T188" s="33"/>
      <c r="U188" s="99">
        <v>0.4</v>
      </c>
      <c r="V188" s="142">
        <v>5.0000000000000001E-3</v>
      </c>
      <c r="W188" s="99">
        <f t="shared" si="9"/>
        <v>0.40500000000000003</v>
      </c>
      <c r="X188" s="8">
        <v>10</v>
      </c>
      <c r="Y188" s="8">
        <v>250</v>
      </c>
      <c r="Z188" s="8">
        <v>190</v>
      </c>
      <c r="AX188" s="289" t="s">
        <v>620</v>
      </c>
      <c r="AY188" s="157"/>
      <c r="AZ188" t="s">
        <v>4282</v>
      </c>
      <c r="BA188" s="278" t="s">
        <v>4267</v>
      </c>
      <c r="BB188" s="280" t="s">
        <v>4268</v>
      </c>
    </row>
    <row r="189" spans="1:54" ht="15.75">
      <c r="A189" s="23" t="s">
        <v>456</v>
      </c>
      <c r="B189" s="24" t="s">
        <v>526</v>
      </c>
      <c r="C189" s="24" t="s">
        <v>565</v>
      </c>
      <c r="D189" s="3" t="s">
        <v>1896</v>
      </c>
      <c r="E189" s="24" t="s">
        <v>4720</v>
      </c>
      <c r="F189" s="24" t="s">
        <v>2079</v>
      </c>
      <c r="H189" s="3" t="s">
        <v>4721</v>
      </c>
      <c r="I189" s="33">
        <v>42010000</v>
      </c>
      <c r="J189" s="1" t="s">
        <v>1804</v>
      </c>
      <c r="K189" s="1" t="s">
        <v>1804</v>
      </c>
      <c r="M189" s="23" t="s">
        <v>434</v>
      </c>
      <c r="N189" s="23"/>
      <c r="O189" s="22" t="s">
        <v>1791</v>
      </c>
      <c r="P189" s="22">
        <v>86</v>
      </c>
      <c r="Q189" s="37">
        <f t="shared" si="8"/>
        <v>159.20000000000002</v>
      </c>
      <c r="R189" s="166">
        <v>199</v>
      </c>
      <c r="S189" s="330" t="s">
        <v>4725</v>
      </c>
      <c r="T189" s="33"/>
      <c r="U189" s="99">
        <v>0.4</v>
      </c>
      <c r="V189" s="142">
        <v>5.0000000000000001E-3</v>
      </c>
      <c r="W189" s="99">
        <f t="shared" si="9"/>
        <v>0.40500000000000003</v>
      </c>
      <c r="X189" s="8">
        <v>10</v>
      </c>
      <c r="Y189" s="8">
        <v>250</v>
      </c>
      <c r="Z189" s="8">
        <v>190</v>
      </c>
      <c r="AX189" s="289" t="s">
        <v>620</v>
      </c>
      <c r="AY189" s="157"/>
      <c r="AZ189" t="s">
        <v>4282</v>
      </c>
      <c r="BA189" s="278" t="s">
        <v>4267</v>
      </c>
      <c r="BB189" s="280" t="s">
        <v>4268</v>
      </c>
    </row>
    <row r="190" spans="1:54" ht="15.75">
      <c r="A190" s="23" t="s">
        <v>456</v>
      </c>
      <c r="B190" s="24" t="s">
        <v>526</v>
      </c>
      <c r="C190" s="24" t="s">
        <v>565</v>
      </c>
      <c r="D190" s="3" t="s">
        <v>2393</v>
      </c>
      <c r="E190" s="3" t="s">
        <v>2394</v>
      </c>
      <c r="F190" s="3" t="s">
        <v>2476</v>
      </c>
      <c r="G190" s="3"/>
      <c r="H190" s="24" t="s">
        <v>279</v>
      </c>
      <c r="I190" s="33">
        <v>42010000</v>
      </c>
      <c r="J190" s="1" t="s">
        <v>1804</v>
      </c>
      <c r="K190" s="1" t="s">
        <v>1804</v>
      </c>
      <c r="M190" s="13" t="s">
        <v>432</v>
      </c>
      <c r="O190" s="22" t="s">
        <v>1791</v>
      </c>
      <c r="P190" s="22">
        <v>106</v>
      </c>
      <c r="Q190" s="37">
        <f t="shared" si="8"/>
        <v>196</v>
      </c>
      <c r="R190" s="166">
        <v>245</v>
      </c>
      <c r="S190" s="33">
        <v>5051771742465</v>
      </c>
      <c r="T190" s="33"/>
      <c r="U190" s="99">
        <v>0.4</v>
      </c>
      <c r="V190" s="142">
        <v>5.0000000000000001E-3</v>
      </c>
      <c r="W190" s="99">
        <f t="shared" si="9"/>
        <v>0.40500000000000003</v>
      </c>
      <c r="X190" s="8">
        <v>10</v>
      </c>
      <c r="Y190" s="8">
        <v>250</v>
      </c>
      <c r="Z190" s="8">
        <v>190</v>
      </c>
      <c r="AX190" s="289" t="s">
        <v>3095</v>
      </c>
      <c r="AY190" s="157"/>
      <c r="AZ190" t="s">
        <v>4282</v>
      </c>
      <c r="BA190" s="278" t="s">
        <v>4267</v>
      </c>
      <c r="BB190" s="280" t="s">
        <v>4268</v>
      </c>
    </row>
    <row r="191" spans="1:54" ht="15.75">
      <c r="A191" s="23" t="s">
        <v>456</v>
      </c>
      <c r="B191" s="24" t="s">
        <v>526</v>
      </c>
      <c r="C191" s="24" t="s">
        <v>565</v>
      </c>
      <c r="D191" s="3" t="s">
        <v>2393</v>
      </c>
      <c r="E191" s="3" t="s">
        <v>2395</v>
      </c>
      <c r="F191" s="3" t="s">
        <v>2476</v>
      </c>
      <c r="G191" s="3"/>
      <c r="H191" s="24" t="s">
        <v>279</v>
      </c>
      <c r="I191" s="33">
        <v>42010000</v>
      </c>
      <c r="J191" s="1" t="s">
        <v>1804</v>
      </c>
      <c r="K191" s="1" t="s">
        <v>1804</v>
      </c>
      <c r="M191" s="13" t="s">
        <v>430</v>
      </c>
      <c r="O191" s="22" t="s">
        <v>1791</v>
      </c>
      <c r="P191" s="22">
        <v>106</v>
      </c>
      <c r="Q191" s="37">
        <f t="shared" si="8"/>
        <v>196</v>
      </c>
      <c r="R191" s="166">
        <v>245</v>
      </c>
      <c r="S191" s="33" t="s">
        <v>2413</v>
      </c>
      <c r="T191" s="163"/>
      <c r="U191" s="99">
        <v>0.4</v>
      </c>
      <c r="V191" s="142">
        <v>5.0000000000000001E-3</v>
      </c>
      <c r="W191" s="99">
        <f t="shared" si="9"/>
        <v>0.40500000000000003</v>
      </c>
      <c r="X191" s="8">
        <v>10</v>
      </c>
      <c r="Y191" s="8">
        <v>250</v>
      </c>
      <c r="Z191" s="8">
        <v>190</v>
      </c>
      <c r="AX191" s="289" t="s">
        <v>3095</v>
      </c>
      <c r="AY191" s="157"/>
      <c r="AZ191" t="s">
        <v>4282</v>
      </c>
      <c r="BA191" s="278" t="s">
        <v>4267</v>
      </c>
      <c r="BB191" s="280" t="s">
        <v>4268</v>
      </c>
    </row>
    <row r="192" spans="1:54" ht="15.75">
      <c r="A192" s="23" t="s">
        <v>456</v>
      </c>
      <c r="B192" s="24" t="s">
        <v>526</v>
      </c>
      <c r="C192" s="24" t="s">
        <v>565</v>
      </c>
      <c r="D192" s="3" t="s">
        <v>2393</v>
      </c>
      <c r="E192" s="3" t="s">
        <v>2396</v>
      </c>
      <c r="F192" s="3" t="s">
        <v>2476</v>
      </c>
      <c r="G192" s="3"/>
      <c r="H192" s="24" t="s">
        <v>279</v>
      </c>
      <c r="I192" s="33">
        <v>42010000</v>
      </c>
      <c r="J192" s="1" t="s">
        <v>1804</v>
      </c>
      <c r="K192" s="1" t="s">
        <v>1804</v>
      </c>
      <c r="M192" s="13" t="s">
        <v>431</v>
      </c>
      <c r="O192" s="22" t="s">
        <v>1791</v>
      </c>
      <c r="P192" s="22">
        <v>106</v>
      </c>
      <c r="Q192" s="37">
        <f t="shared" si="8"/>
        <v>196</v>
      </c>
      <c r="R192" s="166">
        <v>245</v>
      </c>
      <c r="S192" s="33" t="s">
        <v>2414</v>
      </c>
      <c r="T192" s="163"/>
      <c r="U192" s="99">
        <v>0.4</v>
      </c>
      <c r="V192" s="142">
        <v>5.0000000000000001E-3</v>
      </c>
      <c r="W192" s="99">
        <f t="shared" si="9"/>
        <v>0.40500000000000003</v>
      </c>
      <c r="X192" s="8">
        <v>10</v>
      </c>
      <c r="Y192" s="8">
        <v>250</v>
      </c>
      <c r="Z192" s="8">
        <v>190</v>
      </c>
      <c r="AX192" s="289" t="s">
        <v>3095</v>
      </c>
      <c r="AY192" s="157"/>
      <c r="AZ192" t="s">
        <v>4282</v>
      </c>
      <c r="BA192" s="278" t="s">
        <v>4267</v>
      </c>
      <c r="BB192" s="280" t="s">
        <v>4268</v>
      </c>
    </row>
    <row r="193" spans="1:54" ht="15.75">
      <c r="A193" s="23" t="s">
        <v>456</v>
      </c>
      <c r="B193" s="24" t="s">
        <v>526</v>
      </c>
      <c r="C193" s="24" t="s">
        <v>565</v>
      </c>
      <c r="D193" s="3" t="s">
        <v>2393</v>
      </c>
      <c r="E193" s="3" t="s">
        <v>2397</v>
      </c>
      <c r="F193" s="3" t="s">
        <v>2476</v>
      </c>
      <c r="G193" s="3"/>
      <c r="H193" s="24" t="s">
        <v>279</v>
      </c>
      <c r="I193" s="33">
        <v>42010000</v>
      </c>
      <c r="J193" s="1" t="s">
        <v>1804</v>
      </c>
      <c r="K193" s="1" t="s">
        <v>1804</v>
      </c>
      <c r="M193" s="13" t="s">
        <v>434</v>
      </c>
      <c r="O193" s="22" t="s">
        <v>1791</v>
      </c>
      <c r="P193" s="22">
        <v>106</v>
      </c>
      <c r="Q193" s="37">
        <f t="shared" si="8"/>
        <v>196</v>
      </c>
      <c r="R193" s="166">
        <v>245</v>
      </c>
      <c r="S193" s="143">
        <v>5051771742472</v>
      </c>
      <c r="T193" s="33"/>
      <c r="U193" s="99">
        <v>0.4</v>
      </c>
      <c r="V193" s="142">
        <v>5.0000000000000001E-3</v>
      </c>
      <c r="W193" s="99">
        <f t="shared" si="9"/>
        <v>0.40500000000000003</v>
      </c>
      <c r="X193" s="8">
        <v>10</v>
      </c>
      <c r="Y193" s="8">
        <v>250</v>
      </c>
      <c r="Z193" s="8">
        <v>190</v>
      </c>
      <c r="AA193" s="8">
        <v>190</v>
      </c>
      <c r="AB193" s="8">
        <v>190</v>
      </c>
      <c r="AC193" s="8">
        <v>190</v>
      </c>
      <c r="AD193" s="8">
        <v>190</v>
      </c>
      <c r="AE193" s="8">
        <v>190</v>
      </c>
      <c r="AF193" s="8">
        <v>190</v>
      </c>
      <c r="AG193" s="8">
        <v>190</v>
      </c>
      <c r="AH193" s="8">
        <v>190</v>
      </c>
      <c r="AI193" s="8">
        <v>190</v>
      </c>
      <c r="AJ193" s="8">
        <v>190</v>
      </c>
      <c r="AK193" s="8">
        <v>190</v>
      </c>
      <c r="AL193" s="8">
        <v>190</v>
      </c>
      <c r="AM193" s="8">
        <v>190</v>
      </c>
      <c r="AN193" s="8">
        <v>190</v>
      </c>
      <c r="AO193" s="8">
        <v>190</v>
      </c>
      <c r="AP193" s="8">
        <v>190</v>
      </c>
      <c r="AQ193" s="8">
        <v>190</v>
      </c>
      <c r="AR193" s="8">
        <v>190</v>
      </c>
      <c r="AS193" s="8">
        <v>190</v>
      </c>
      <c r="AT193" s="8">
        <v>190</v>
      </c>
      <c r="AU193" s="8">
        <v>190</v>
      </c>
      <c r="AV193" s="8">
        <v>190</v>
      </c>
      <c r="AW193" s="8">
        <v>190</v>
      </c>
      <c r="AX193" s="289" t="s">
        <v>3095</v>
      </c>
      <c r="AY193" s="157"/>
      <c r="AZ193" t="s">
        <v>4282</v>
      </c>
      <c r="BA193" s="278" t="s">
        <v>4267</v>
      </c>
      <c r="BB193" s="280" t="s">
        <v>4268</v>
      </c>
    </row>
    <row r="194" spans="1:54" ht="15.75">
      <c r="A194" s="23" t="s">
        <v>456</v>
      </c>
      <c r="B194" s="24" t="s">
        <v>526</v>
      </c>
      <c r="C194" s="24" t="s">
        <v>565</v>
      </c>
      <c r="D194" s="3" t="s">
        <v>2393</v>
      </c>
      <c r="E194" s="3" t="s">
        <v>3232</v>
      </c>
      <c r="F194" s="3" t="s">
        <v>2476</v>
      </c>
      <c r="G194" s="3"/>
      <c r="H194" s="24" t="s">
        <v>279</v>
      </c>
      <c r="I194" s="33">
        <v>42010000</v>
      </c>
      <c r="J194" s="1" t="s">
        <v>1804</v>
      </c>
      <c r="K194" s="1" t="s">
        <v>1804</v>
      </c>
      <c r="M194" s="13" t="s">
        <v>3006</v>
      </c>
      <c r="O194" s="22" t="s">
        <v>1791</v>
      </c>
      <c r="P194" s="22">
        <v>106</v>
      </c>
      <c r="Q194" s="37">
        <f t="shared" si="8"/>
        <v>196</v>
      </c>
      <c r="R194" s="166">
        <v>245</v>
      </c>
      <c r="S194" s="33">
        <v>5051771742489</v>
      </c>
      <c r="T194" s="33"/>
      <c r="U194" s="99">
        <v>0.4</v>
      </c>
      <c r="V194" s="142">
        <v>5.0000000000000001E-3</v>
      </c>
      <c r="W194" s="99">
        <f t="shared" si="9"/>
        <v>0.40500000000000003</v>
      </c>
      <c r="X194" s="8">
        <v>10</v>
      </c>
      <c r="Y194" s="8">
        <v>250</v>
      </c>
      <c r="Z194" s="8">
        <v>190</v>
      </c>
      <c r="AX194" s="289" t="s">
        <v>3095</v>
      </c>
      <c r="AY194" s="157"/>
      <c r="AZ194" t="s">
        <v>4282</v>
      </c>
      <c r="BA194" s="278" t="s">
        <v>4267</v>
      </c>
      <c r="BB194" s="280" t="s">
        <v>4268</v>
      </c>
    </row>
    <row r="195" spans="1:54" ht="15.75">
      <c r="A195" s="23" t="s">
        <v>456</v>
      </c>
      <c r="B195" s="24" t="s">
        <v>526</v>
      </c>
      <c r="C195" s="24" t="s">
        <v>565</v>
      </c>
      <c r="D195" s="3" t="s">
        <v>1978</v>
      </c>
      <c r="E195" s="24" t="s">
        <v>1589</v>
      </c>
      <c r="F195" s="24" t="s">
        <v>2076</v>
      </c>
      <c r="G195" s="3"/>
      <c r="H195" s="24" t="s">
        <v>279</v>
      </c>
      <c r="I195" s="33">
        <v>42010000</v>
      </c>
      <c r="J195" s="1" t="s">
        <v>1804</v>
      </c>
      <c r="K195" s="1" t="s">
        <v>1804</v>
      </c>
      <c r="M195" s="23" t="s">
        <v>432</v>
      </c>
      <c r="N195" s="23"/>
      <c r="O195" s="22" t="s">
        <v>1791</v>
      </c>
      <c r="P195" s="22">
        <v>60</v>
      </c>
      <c r="Q195" s="37">
        <f t="shared" si="8"/>
        <v>111.2</v>
      </c>
      <c r="R195" s="166">
        <v>139</v>
      </c>
      <c r="S195" s="33" t="s">
        <v>1604</v>
      </c>
      <c r="T195" s="33"/>
      <c r="U195" s="99">
        <v>0.4</v>
      </c>
      <c r="V195" s="142">
        <v>5.0000000000000001E-3</v>
      </c>
      <c r="W195" s="99">
        <f t="shared" si="9"/>
        <v>0.40500000000000003</v>
      </c>
      <c r="X195" s="8">
        <v>10</v>
      </c>
      <c r="Y195" s="8">
        <v>250</v>
      </c>
      <c r="Z195" s="8">
        <v>190</v>
      </c>
      <c r="AX195" s="289" t="s">
        <v>3096</v>
      </c>
      <c r="AY195" s="32"/>
      <c r="AZ195" t="s">
        <v>4282</v>
      </c>
      <c r="BA195" s="278" t="s">
        <v>4267</v>
      </c>
      <c r="BB195" s="280" t="s">
        <v>4268</v>
      </c>
    </row>
    <row r="196" spans="1:54" ht="15.75">
      <c r="A196" s="23" t="s">
        <v>456</v>
      </c>
      <c r="B196" s="24" t="s">
        <v>526</v>
      </c>
      <c r="C196" s="24" t="s">
        <v>565</v>
      </c>
      <c r="D196" s="3" t="s">
        <v>1978</v>
      </c>
      <c r="E196" s="24" t="s">
        <v>1590</v>
      </c>
      <c r="F196" s="24" t="s">
        <v>2076</v>
      </c>
      <c r="G196" s="3"/>
      <c r="H196" s="24" t="s">
        <v>279</v>
      </c>
      <c r="I196" s="33">
        <v>42010000</v>
      </c>
      <c r="J196" s="1" t="s">
        <v>1804</v>
      </c>
      <c r="K196" s="1" t="s">
        <v>1804</v>
      </c>
      <c r="M196" s="23" t="s">
        <v>430</v>
      </c>
      <c r="N196" s="23"/>
      <c r="O196" s="22" t="s">
        <v>1791</v>
      </c>
      <c r="P196" s="22">
        <v>60</v>
      </c>
      <c r="Q196" s="37">
        <f t="shared" si="8"/>
        <v>111.2</v>
      </c>
      <c r="R196" s="166">
        <v>139</v>
      </c>
      <c r="S196" s="33" t="s">
        <v>1605</v>
      </c>
      <c r="T196" s="33"/>
      <c r="U196" s="99">
        <v>0.4</v>
      </c>
      <c r="V196" s="142">
        <v>5.0000000000000001E-3</v>
      </c>
      <c r="W196" s="99">
        <f t="shared" si="9"/>
        <v>0.40500000000000003</v>
      </c>
      <c r="X196" s="8">
        <v>10</v>
      </c>
      <c r="Y196" s="8">
        <v>250</v>
      </c>
      <c r="Z196" s="8">
        <v>190</v>
      </c>
      <c r="AX196" s="289" t="s">
        <v>3096</v>
      </c>
      <c r="AY196" s="32"/>
      <c r="AZ196" t="s">
        <v>4282</v>
      </c>
      <c r="BA196" s="278" t="s">
        <v>4267</v>
      </c>
      <c r="BB196" s="280" t="s">
        <v>4268</v>
      </c>
    </row>
    <row r="197" spans="1:54" ht="15.75">
      <c r="A197" s="23" t="s">
        <v>456</v>
      </c>
      <c r="B197" s="24" t="s">
        <v>526</v>
      </c>
      <c r="C197" s="24" t="s">
        <v>565</v>
      </c>
      <c r="D197" s="3" t="s">
        <v>1978</v>
      </c>
      <c r="E197" s="24" t="s">
        <v>1591</v>
      </c>
      <c r="F197" s="24" t="s">
        <v>2076</v>
      </c>
      <c r="G197" s="3"/>
      <c r="H197" s="24" t="s">
        <v>279</v>
      </c>
      <c r="I197" s="33">
        <v>42010000</v>
      </c>
      <c r="J197" s="1" t="s">
        <v>1804</v>
      </c>
      <c r="K197" s="1" t="s">
        <v>1804</v>
      </c>
      <c r="M197" s="23" t="s">
        <v>431</v>
      </c>
      <c r="N197" s="23"/>
      <c r="O197" s="22" t="s">
        <v>1791</v>
      </c>
      <c r="P197" s="22">
        <v>60</v>
      </c>
      <c r="Q197" s="37">
        <f t="shared" si="8"/>
        <v>111.2</v>
      </c>
      <c r="R197" s="166">
        <v>139</v>
      </c>
      <c r="S197" s="33" t="s">
        <v>1606</v>
      </c>
      <c r="T197" s="33"/>
      <c r="U197" s="99">
        <v>0.4</v>
      </c>
      <c r="V197" s="142">
        <v>5.0000000000000001E-3</v>
      </c>
      <c r="W197" s="99">
        <f t="shared" si="9"/>
        <v>0.40500000000000003</v>
      </c>
      <c r="X197" s="8">
        <v>10</v>
      </c>
      <c r="Y197" s="8">
        <v>250</v>
      </c>
      <c r="Z197" s="8">
        <v>190</v>
      </c>
      <c r="AX197" s="289" t="s">
        <v>3096</v>
      </c>
      <c r="AY197" s="32"/>
      <c r="AZ197" t="s">
        <v>4282</v>
      </c>
      <c r="BA197" s="278" t="s">
        <v>4267</v>
      </c>
      <c r="BB197" s="280" t="s">
        <v>4268</v>
      </c>
    </row>
    <row r="198" spans="1:54" ht="15.75">
      <c r="A198" s="23" t="s">
        <v>456</v>
      </c>
      <c r="B198" s="24" t="s">
        <v>526</v>
      </c>
      <c r="C198" s="24" t="s">
        <v>565</v>
      </c>
      <c r="D198" s="3" t="s">
        <v>1978</v>
      </c>
      <c r="E198" s="24" t="s">
        <v>1592</v>
      </c>
      <c r="F198" s="24" t="s">
        <v>2076</v>
      </c>
      <c r="G198" s="3"/>
      <c r="H198" s="24" t="s">
        <v>279</v>
      </c>
      <c r="I198" s="33">
        <v>42010000</v>
      </c>
      <c r="J198" s="1" t="s">
        <v>1804</v>
      </c>
      <c r="K198" s="1" t="s">
        <v>1804</v>
      </c>
      <c r="M198" s="23" t="s">
        <v>434</v>
      </c>
      <c r="N198" s="23"/>
      <c r="O198" s="22" t="s">
        <v>1791</v>
      </c>
      <c r="P198" s="22">
        <v>60</v>
      </c>
      <c r="Q198" s="37">
        <f t="shared" si="8"/>
        <v>111.2</v>
      </c>
      <c r="R198" s="166">
        <v>139</v>
      </c>
      <c r="S198" s="33" t="s">
        <v>1607</v>
      </c>
      <c r="T198" s="33"/>
      <c r="U198" s="99">
        <v>0.4</v>
      </c>
      <c r="V198" s="142">
        <v>5.0000000000000001E-3</v>
      </c>
      <c r="W198" s="99">
        <f t="shared" si="9"/>
        <v>0.40500000000000003</v>
      </c>
      <c r="X198" s="8">
        <v>10</v>
      </c>
      <c r="Y198" s="8">
        <v>250</v>
      </c>
      <c r="Z198" s="8">
        <v>190</v>
      </c>
      <c r="AX198" s="289" t="s">
        <v>3096</v>
      </c>
      <c r="AY198" s="32"/>
      <c r="AZ198" t="s">
        <v>4282</v>
      </c>
      <c r="BA198" s="278" t="s">
        <v>4267</v>
      </c>
      <c r="BB198" s="280" t="s">
        <v>4268</v>
      </c>
    </row>
    <row r="199" spans="1:54" ht="15.75">
      <c r="A199" s="23" t="s">
        <v>456</v>
      </c>
      <c r="B199" s="24" t="s">
        <v>526</v>
      </c>
      <c r="C199" s="24" t="s">
        <v>565</v>
      </c>
      <c r="D199" s="3" t="s">
        <v>1895</v>
      </c>
      <c r="E199" s="24" t="s">
        <v>566</v>
      </c>
      <c r="F199" s="24" t="s">
        <v>2078</v>
      </c>
      <c r="G199" s="3"/>
      <c r="H199" s="24" t="s">
        <v>279</v>
      </c>
      <c r="I199" s="33">
        <v>42010000</v>
      </c>
      <c r="J199" s="1" t="s">
        <v>1804</v>
      </c>
      <c r="K199" s="1" t="s">
        <v>1804</v>
      </c>
      <c r="M199" s="23" t="s">
        <v>430</v>
      </c>
      <c r="N199" s="23"/>
      <c r="O199" s="22" t="s">
        <v>1791</v>
      </c>
      <c r="P199" s="22">
        <v>104</v>
      </c>
      <c r="Q199" s="37">
        <f t="shared" si="8"/>
        <v>191.20000000000002</v>
      </c>
      <c r="R199" s="166">
        <v>239</v>
      </c>
      <c r="S199" s="33" t="s">
        <v>567</v>
      </c>
      <c r="T199" s="33"/>
      <c r="U199" s="99">
        <v>0.4</v>
      </c>
      <c r="V199" s="142">
        <v>5.0000000000000001E-3</v>
      </c>
      <c r="W199" s="99">
        <f t="shared" si="9"/>
        <v>0.40500000000000003</v>
      </c>
      <c r="X199" s="8">
        <v>10</v>
      </c>
      <c r="Y199" s="8">
        <v>250</v>
      </c>
      <c r="Z199" s="8">
        <v>190</v>
      </c>
      <c r="AX199" s="289" t="s">
        <v>3097</v>
      </c>
      <c r="AY199" s="157"/>
      <c r="AZ199" t="s">
        <v>4282</v>
      </c>
      <c r="BA199" s="278" t="s">
        <v>4267</v>
      </c>
      <c r="BB199" s="280" t="s">
        <v>4268</v>
      </c>
    </row>
    <row r="200" spans="1:54" ht="15.75">
      <c r="A200" s="23" t="s">
        <v>456</v>
      </c>
      <c r="B200" s="24" t="s">
        <v>526</v>
      </c>
      <c r="C200" s="24" t="s">
        <v>565</v>
      </c>
      <c r="D200" s="3" t="s">
        <v>1895</v>
      </c>
      <c r="E200" s="24" t="s">
        <v>568</v>
      </c>
      <c r="F200" s="24" t="s">
        <v>2078</v>
      </c>
      <c r="G200" s="3"/>
      <c r="H200" s="24" t="s">
        <v>279</v>
      </c>
      <c r="I200" s="33">
        <v>42010000</v>
      </c>
      <c r="J200" s="1" t="s">
        <v>1804</v>
      </c>
      <c r="K200" s="1" t="s">
        <v>1804</v>
      </c>
      <c r="M200" s="23" t="s">
        <v>431</v>
      </c>
      <c r="N200" s="23"/>
      <c r="O200" s="22" t="s">
        <v>1791</v>
      </c>
      <c r="P200" s="22">
        <v>104</v>
      </c>
      <c r="Q200" s="37">
        <f t="shared" si="8"/>
        <v>191.20000000000002</v>
      </c>
      <c r="R200" s="166">
        <v>239</v>
      </c>
      <c r="S200" s="33" t="s">
        <v>569</v>
      </c>
      <c r="T200" s="33"/>
      <c r="U200" s="99">
        <v>0.4</v>
      </c>
      <c r="V200" s="142">
        <v>5.0000000000000001E-3</v>
      </c>
      <c r="W200" s="99">
        <f t="shared" si="9"/>
        <v>0.40500000000000003</v>
      </c>
      <c r="X200" s="8">
        <v>10</v>
      </c>
      <c r="Y200" s="8">
        <v>250</v>
      </c>
      <c r="Z200" s="8">
        <v>190</v>
      </c>
      <c r="AX200" s="289" t="s">
        <v>3097</v>
      </c>
      <c r="AY200" s="157"/>
      <c r="AZ200" t="s">
        <v>4282</v>
      </c>
      <c r="BA200" s="278" t="s">
        <v>4267</v>
      </c>
      <c r="BB200" s="280" t="s">
        <v>4268</v>
      </c>
    </row>
    <row r="201" spans="1:54" ht="15.75">
      <c r="A201" s="23" t="s">
        <v>456</v>
      </c>
      <c r="B201" s="24" t="s">
        <v>526</v>
      </c>
      <c r="C201" s="24" t="s">
        <v>565</v>
      </c>
      <c r="D201" s="3" t="s">
        <v>1895</v>
      </c>
      <c r="E201" s="24" t="s">
        <v>570</v>
      </c>
      <c r="F201" s="24" t="s">
        <v>2078</v>
      </c>
      <c r="G201" s="3"/>
      <c r="H201" s="24" t="s">
        <v>279</v>
      </c>
      <c r="I201" s="33">
        <v>42010000</v>
      </c>
      <c r="J201" s="1" t="s">
        <v>1804</v>
      </c>
      <c r="K201" s="1" t="s">
        <v>1804</v>
      </c>
      <c r="M201" s="23" t="s">
        <v>432</v>
      </c>
      <c r="N201" s="23"/>
      <c r="O201" s="22" t="s">
        <v>1791</v>
      </c>
      <c r="P201" s="22">
        <v>104</v>
      </c>
      <c r="Q201" s="37">
        <f t="shared" si="8"/>
        <v>191.20000000000002</v>
      </c>
      <c r="R201" s="166">
        <v>239</v>
      </c>
      <c r="S201" s="33" t="s">
        <v>571</v>
      </c>
      <c r="T201" s="33"/>
      <c r="U201" s="99">
        <v>0.4</v>
      </c>
      <c r="V201" s="142">
        <v>5.0000000000000001E-3</v>
      </c>
      <c r="W201" s="99">
        <f t="shared" si="9"/>
        <v>0.40500000000000003</v>
      </c>
      <c r="X201" s="8">
        <v>10</v>
      </c>
      <c r="Y201" s="8">
        <v>250</v>
      </c>
      <c r="Z201" s="8">
        <v>190</v>
      </c>
      <c r="AX201" s="289" t="s">
        <v>3097</v>
      </c>
      <c r="AY201" s="157"/>
      <c r="AZ201" t="s">
        <v>4282</v>
      </c>
      <c r="BA201" s="278" t="s">
        <v>4267</v>
      </c>
      <c r="BB201" s="280" t="s">
        <v>4268</v>
      </c>
    </row>
    <row r="202" spans="1:54" ht="15.75">
      <c r="A202" s="23" t="s">
        <v>456</v>
      </c>
      <c r="B202" s="24" t="s">
        <v>526</v>
      </c>
      <c r="C202" s="24" t="s">
        <v>565</v>
      </c>
      <c r="D202" s="3" t="s">
        <v>1895</v>
      </c>
      <c r="E202" s="24" t="s">
        <v>572</v>
      </c>
      <c r="F202" s="24" t="s">
        <v>2078</v>
      </c>
      <c r="G202" s="3"/>
      <c r="H202" s="24" t="s">
        <v>279</v>
      </c>
      <c r="I202" s="33">
        <v>42010000</v>
      </c>
      <c r="J202" s="1" t="s">
        <v>1804</v>
      </c>
      <c r="K202" s="1" t="s">
        <v>1804</v>
      </c>
      <c r="M202" s="23" t="s">
        <v>434</v>
      </c>
      <c r="N202" s="23"/>
      <c r="O202" s="22" t="s">
        <v>1791</v>
      </c>
      <c r="P202" s="22">
        <v>104</v>
      </c>
      <c r="Q202" s="37">
        <f t="shared" si="8"/>
        <v>191.20000000000002</v>
      </c>
      <c r="R202" s="166">
        <v>239</v>
      </c>
      <c r="S202" s="33" t="s">
        <v>573</v>
      </c>
      <c r="T202" s="33"/>
      <c r="U202" s="99">
        <v>0.4</v>
      </c>
      <c r="V202" s="142">
        <v>5.0000000000000001E-3</v>
      </c>
      <c r="W202" s="99">
        <f t="shared" si="9"/>
        <v>0.40500000000000003</v>
      </c>
      <c r="X202" s="8">
        <v>10</v>
      </c>
      <c r="Y202" s="8">
        <v>250</v>
      </c>
      <c r="Z202" s="8">
        <v>190</v>
      </c>
      <c r="AX202" s="289" t="s">
        <v>3097</v>
      </c>
      <c r="AY202" s="157"/>
      <c r="AZ202" t="s">
        <v>4282</v>
      </c>
      <c r="BA202" s="278" t="s">
        <v>4267</v>
      </c>
      <c r="BB202" s="280" t="s">
        <v>4268</v>
      </c>
    </row>
    <row r="203" spans="1:54" ht="15.75">
      <c r="A203" s="23" t="s">
        <v>456</v>
      </c>
      <c r="B203" s="24" t="s">
        <v>526</v>
      </c>
      <c r="C203" s="24" t="s">
        <v>565</v>
      </c>
      <c r="D203" s="3" t="s">
        <v>1895</v>
      </c>
      <c r="E203" s="24" t="s">
        <v>574</v>
      </c>
      <c r="F203" s="24" t="s">
        <v>2078</v>
      </c>
      <c r="G203" s="3"/>
      <c r="H203" s="24" t="s">
        <v>298</v>
      </c>
      <c r="I203" s="33">
        <v>42010000</v>
      </c>
      <c r="J203" s="1" t="s">
        <v>1804</v>
      </c>
      <c r="K203" s="1" t="s">
        <v>1804</v>
      </c>
      <c r="M203" s="23" t="s">
        <v>430</v>
      </c>
      <c r="N203" s="23"/>
      <c r="O203" s="22" t="s">
        <v>1791</v>
      </c>
      <c r="P203" s="22">
        <v>104</v>
      </c>
      <c r="Q203" s="37">
        <f t="shared" si="8"/>
        <v>191.20000000000002</v>
      </c>
      <c r="R203" s="166">
        <v>239</v>
      </c>
      <c r="S203" s="33" t="s">
        <v>575</v>
      </c>
      <c r="T203" s="33"/>
      <c r="U203" s="99">
        <v>0.4</v>
      </c>
      <c r="V203" s="142">
        <v>5.0000000000000001E-3</v>
      </c>
      <c r="W203" s="99">
        <f t="shared" si="9"/>
        <v>0.40500000000000003</v>
      </c>
      <c r="X203" s="8">
        <v>10</v>
      </c>
      <c r="Y203" s="8">
        <v>250</v>
      </c>
      <c r="Z203" s="8">
        <v>190</v>
      </c>
      <c r="AX203" s="289" t="s">
        <v>3097</v>
      </c>
      <c r="AY203" s="157"/>
      <c r="AZ203" t="s">
        <v>4282</v>
      </c>
      <c r="BA203" s="278" t="s">
        <v>4267</v>
      </c>
      <c r="BB203" s="280" t="s">
        <v>4268</v>
      </c>
    </row>
    <row r="204" spans="1:54" ht="15.75">
      <c r="A204" s="23" t="s">
        <v>456</v>
      </c>
      <c r="B204" s="24" t="s">
        <v>526</v>
      </c>
      <c r="C204" s="24" t="s">
        <v>565</v>
      </c>
      <c r="D204" s="3" t="s">
        <v>1895</v>
      </c>
      <c r="E204" s="24" t="s">
        <v>576</v>
      </c>
      <c r="F204" s="24" t="s">
        <v>2078</v>
      </c>
      <c r="G204" s="3"/>
      <c r="H204" s="24" t="s">
        <v>298</v>
      </c>
      <c r="I204" s="33">
        <v>42010000</v>
      </c>
      <c r="J204" s="1" t="s">
        <v>1804</v>
      </c>
      <c r="K204" s="1" t="s">
        <v>1804</v>
      </c>
      <c r="M204" s="23" t="s">
        <v>431</v>
      </c>
      <c r="N204" s="23"/>
      <c r="O204" s="22" t="s">
        <v>1791</v>
      </c>
      <c r="P204" s="22">
        <v>104</v>
      </c>
      <c r="Q204" s="37">
        <f t="shared" si="8"/>
        <v>191.20000000000002</v>
      </c>
      <c r="R204" s="166">
        <v>239</v>
      </c>
      <c r="S204" s="33" t="s">
        <v>577</v>
      </c>
      <c r="T204" s="33"/>
      <c r="U204" s="99">
        <v>0.4</v>
      </c>
      <c r="V204" s="142">
        <v>5.0000000000000001E-3</v>
      </c>
      <c r="W204" s="99">
        <f t="shared" si="9"/>
        <v>0.40500000000000003</v>
      </c>
      <c r="X204" s="8">
        <v>10</v>
      </c>
      <c r="Y204" s="8">
        <v>250</v>
      </c>
      <c r="Z204" s="8">
        <v>190</v>
      </c>
      <c r="AX204" s="289" t="s">
        <v>3097</v>
      </c>
      <c r="AY204" s="157"/>
      <c r="AZ204" t="s">
        <v>4282</v>
      </c>
      <c r="BA204" s="278" t="s">
        <v>4267</v>
      </c>
      <c r="BB204" s="280" t="s">
        <v>4268</v>
      </c>
    </row>
    <row r="205" spans="1:54" ht="15.75">
      <c r="A205" s="23" t="s">
        <v>456</v>
      </c>
      <c r="B205" s="24" t="s">
        <v>526</v>
      </c>
      <c r="C205" s="24" t="s">
        <v>565</v>
      </c>
      <c r="D205" s="3" t="s">
        <v>1895</v>
      </c>
      <c r="E205" s="24" t="s">
        <v>578</v>
      </c>
      <c r="F205" s="24" t="s">
        <v>2078</v>
      </c>
      <c r="G205" s="3"/>
      <c r="H205" s="24" t="s">
        <v>298</v>
      </c>
      <c r="I205" s="33">
        <v>42010000</v>
      </c>
      <c r="J205" s="1" t="s">
        <v>1804</v>
      </c>
      <c r="K205" s="1" t="s">
        <v>1804</v>
      </c>
      <c r="M205" s="23" t="s">
        <v>432</v>
      </c>
      <c r="N205" s="23"/>
      <c r="O205" s="22" t="s">
        <v>1791</v>
      </c>
      <c r="P205" s="22">
        <v>104</v>
      </c>
      <c r="Q205" s="37">
        <f t="shared" si="8"/>
        <v>191.20000000000002</v>
      </c>
      <c r="R205" s="166">
        <v>239</v>
      </c>
      <c r="S205" s="33" t="s">
        <v>579</v>
      </c>
      <c r="T205" s="33"/>
      <c r="U205" s="99">
        <v>0.4</v>
      </c>
      <c r="V205" s="142">
        <v>5.0000000000000001E-3</v>
      </c>
      <c r="W205" s="99">
        <f t="shared" si="9"/>
        <v>0.40500000000000003</v>
      </c>
      <c r="X205" s="8">
        <v>10</v>
      </c>
      <c r="Y205" s="8">
        <v>250</v>
      </c>
      <c r="Z205" s="8">
        <v>190</v>
      </c>
      <c r="AX205" s="289" t="s">
        <v>3097</v>
      </c>
      <c r="AY205" s="157"/>
      <c r="AZ205" t="s">
        <v>4282</v>
      </c>
      <c r="BA205" s="278" t="s">
        <v>4267</v>
      </c>
      <c r="BB205" s="280" t="s">
        <v>4268</v>
      </c>
    </row>
    <row r="206" spans="1:54" ht="15.75">
      <c r="A206" s="23" t="s">
        <v>456</v>
      </c>
      <c r="B206" s="24" t="s">
        <v>526</v>
      </c>
      <c r="C206" s="24" t="s">
        <v>565</v>
      </c>
      <c r="D206" s="3" t="s">
        <v>1895</v>
      </c>
      <c r="E206" s="24" t="s">
        <v>580</v>
      </c>
      <c r="F206" s="24" t="s">
        <v>2078</v>
      </c>
      <c r="G206" s="3"/>
      <c r="H206" s="24" t="s">
        <v>298</v>
      </c>
      <c r="I206" s="33">
        <v>42010000</v>
      </c>
      <c r="J206" s="1" t="s">
        <v>1804</v>
      </c>
      <c r="K206" s="1" t="s">
        <v>1804</v>
      </c>
      <c r="M206" s="23" t="s">
        <v>434</v>
      </c>
      <c r="N206" s="23"/>
      <c r="O206" s="22" t="s">
        <v>1791</v>
      </c>
      <c r="P206" s="22">
        <v>104</v>
      </c>
      <c r="Q206" s="37">
        <f t="shared" si="8"/>
        <v>191.20000000000002</v>
      </c>
      <c r="R206" s="166">
        <v>239</v>
      </c>
      <c r="S206" s="33" t="s">
        <v>581</v>
      </c>
      <c r="T206" s="33"/>
      <c r="U206" s="99">
        <v>0.4</v>
      </c>
      <c r="V206" s="142">
        <v>5.0000000000000001E-3</v>
      </c>
      <c r="W206" s="99">
        <f t="shared" si="9"/>
        <v>0.40500000000000003</v>
      </c>
      <c r="X206" s="8">
        <v>10</v>
      </c>
      <c r="Y206" s="8">
        <v>250</v>
      </c>
      <c r="Z206" s="8">
        <v>190</v>
      </c>
      <c r="AX206" s="289" t="s">
        <v>3097</v>
      </c>
      <c r="AY206" s="157"/>
      <c r="AZ206" t="s">
        <v>4282</v>
      </c>
      <c r="BA206" s="278" t="s">
        <v>4267</v>
      </c>
      <c r="BB206" s="280" t="s">
        <v>4268</v>
      </c>
    </row>
    <row r="207" spans="1:54" ht="15.75">
      <c r="A207" s="23" t="s">
        <v>456</v>
      </c>
      <c r="B207" s="24" t="s">
        <v>526</v>
      </c>
      <c r="C207" s="24" t="s">
        <v>565</v>
      </c>
      <c r="D207" s="3" t="s">
        <v>1895</v>
      </c>
      <c r="E207" s="24" t="s">
        <v>582</v>
      </c>
      <c r="F207" s="24" t="s">
        <v>2078</v>
      </c>
      <c r="G207" s="3"/>
      <c r="H207" s="24" t="s">
        <v>397</v>
      </c>
      <c r="I207" s="33">
        <v>42010000</v>
      </c>
      <c r="J207" s="1" t="s">
        <v>1804</v>
      </c>
      <c r="K207" s="1" t="s">
        <v>1804</v>
      </c>
      <c r="M207" s="23" t="s">
        <v>430</v>
      </c>
      <c r="N207" s="23"/>
      <c r="O207" s="22" t="s">
        <v>1791</v>
      </c>
      <c r="P207" s="22">
        <v>104</v>
      </c>
      <c r="Q207" s="37">
        <f t="shared" si="8"/>
        <v>191.20000000000002</v>
      </c>
      <c r="R207" s="166">
        <v>239</v>
      </c>
      <c r="S207" s="33" t="s">
        <v>583</v>
      </c>
      <c r="T207" s="33"/>
      <c r="U207" s="99">
        <v>0.4</v>
      </c>
      <c r="V207" s="142">
        <v>5.0000000000000001E-3</v>
      </c>
      <c r="W207" s="99">
        <f t="shared" si="9"/>
        <v>0.40500000000000003</v>
      </c>
      <c r="X207" s="8">
        <v>10</v>
      </c>
      <c r="Y207" s="8">
        <v>250</v>
      </c>
      <c r="Z207" s="8">
        <v>190</v>
      </c>
      <c r="AX207" s="289" t="s">
        <v>3097</v>
      </c>
      <c r="AY207" s="157"/>
      <c r="AZ207" t="s">
        <v>4282</v>
      </c>
      <c r="BA207" s="278" t="s">
        <v>4267</v>
      </c>
      <c r="BB207" s="280" t="s">
        <v>4268</v>
      </c>
    </row>
    <row r="208" spans="1:54" ht="15.75">
      <c r="A208" s="23" t="s">
        <v>456</v>
      </c>
      <c r="B208" s="24" t="s">
        <v>526</v>
      </c>
      <c r="C208" s="24" t="s">
        <v>565</v>
      </c>
      <c r="D208" s="3" t="s">
        <v>1895</v>
      </c>
      <c r="E208" s="24" t="s">
        <v>584</v>
      </c>
      <c r="F208" s="24" t="s">
        <v>2078</v>
      </c>
      <c r="G208" s="3"/>
      <c r="H208" s="24" t="s">
        <v>397</v>
      </c>
      <c r="I208" s="33">
        <v>42010000</v>
      </c>
      <c r="J208" s="1" t="s">
        <v>1804</v>
      </c>
      <c r="K208" s="1" t="s">
        <v>1804</v>
      </c>
      <c r="M208" s="23" t="s">
        <v>431</v>
      </c>
      <c r="N208" s="23"/>
      <c r="O208" s="22" t="s">
        <v>1791</v>
      </c>
      <c r="P208" s="22">
        <v>104</v>
      </c>
      <c r="Q208" s="37">
        <f t="shared" si="8"/>
        <v>191.20000000000002</v>
      </c>
      <c r="R208" s="166">
        <v>239</v>
      </c>
      <c r="S208" s="33" t="s">
        <v>585</v>
      </c>
      <c r="T208" s="33"/>
      <c r="U208" s="99">
        <v>0.4</v>
      </c>
      <c r="V208" s="142">
        <v>5.0000000000000001E-3</v>
      </c>
      <c r="W208" s="99">
        <f t="shared" ref="W208:W239" si="10">U208+V208</f>
        <v>0.40500000000000003</v>
      </c>
      <c r="X208" s="8">
        <v>10</v>
      </c>
      <c r="Y208" s="8">
        <v>250</v>
      </c>
      <c r="Z208" s="8">
        <v>190</v>
      </c>
      <c r="AX208" s="289" t="s">
        <v>3097</v>
      </c>
      <c r="AY208" s="157"/>
      <c r="AZ208" t="s">
        <v>4282</v>
      </c>
      <c r="BA208" s="278" t="s">
        <v>4267</v>
      </c>
      <c r="BB208" s="280" t="s">
        <v>4268</v>
      </c>
    </row>
    <row r="209" spans="1:54" ht="15.75">
      <c r="A209" s="23" t="s">
        <v>456</v>
      </c>
      <c r="B209" s="24" t="s">
        <v>526</v>
      </c>
      <c r="C209" s="24" t="s">
        <v>565</v>
      </c>
      <c r="D209" s="3" t="s">
        <v>1895</v>
      </c>
      <c r="E209" s="24" t="s">
        <v>586</v>
      </c>
      <c r="F209" s="24" t="s">
        <v>2078</v>
      </c>
      <c r="G209" s="3"/>
      <c r="H209" s="24" t="s">
        <v>397</v>
      </c>
      <c r="I209" s="33">
        <v>42010000</v>
      </c>
      <c r="J209" s="1" t="s">
        <v>1804</v>
      </c>
      <c r="K209" s="1" t="s">
        <v>1804</v>
      </c>
      <c r="M209" s="23" t="s">
        <v>432</v>
      </c>
      <c r="N209" s="23"/>
      <c r="O209" s="22" t="s">
        <v>1791</v>
      </c>
      <c r="P209" s="22">
        <v>104</v>
      </c>
      <c r="Q209" s="37">
        <f t="shared" si="8"/>
        <v>191.20000000000002</v>
      </c>
      <c r="R209" s="166">
        <v>239</v>
      </c>
      <c r="S209" s="33" t="s">
        <v>587</v>
      </c>
      <c r="T209" s="33"/>
      <c r="U209" s="99">
        <v>0.4</v>
      </c>
      <c r="V209" s="142">
        <v>5.0000000000000001E-3</v>
      </c>
      <c r="W209" s="99">
        <f t="shared" si="10"/>
        <v>0.40500000000000003</v>
      </c>
      <c r="X209" s="8">
        <v>10</v>
      </c>
      <c r="Y209" s="8">
        <v>250</v>
      </c>
      <c r="Z209" s="8">
        <v>190</v>
      </c>
      <c r="AX209" s="289" t="s">
        <v>3097</v>
      </c>
      <c r="AY209" s="157"/>
      <c r="AZ209" t="s">
        <v>4282</v>
      </c>
      <c r="BA209" s="278" t="s">
        <v>4267</v>
      </c>
      <c r="BB209" s="280" t="s">
        <v>4268</v>
      </c>
    </row>
    <row r="210" spans="1:54" ht="15.75">
      <c r="A210" s="23" t="s">
        <v>456</v>
      </c>
      <c r="B210" s="24" t="s">
        <v>526</v>
      </c>
      <c r="C210" s="24" t="s">
        <v>565</v>
      </c>
      <c r="D210" s="3" t="s">
        <v>1895</v>
      </c>
      <c r="E210" s="24" t="s">
        <v>588</v>
      </c>
      <c r="F210" s="24" t="s">
        <v>2078</v>
      </c>
      <c r="G210" s="3"/>
      <c r="H210" s="24" t="s">
        <v>397</v>
      </c>
      <c r="I210" s="33">
        <v>42010000</v>
      </c>
      <c r="J210" s="1" t="s">
        <v>1804</v>
      </c>
      <c r="K210" s="1" t="s">
        <v>1804</v>
      </c>
      <c r="M210" s="23" t="s">
        <v>434</v>
      </c>
      <c r="N210" s="23"/>
      <c r="O210" s="22" t="s">
        <v>1791</v>
      </c>
      <c r="P210" s="22">
        <v>104</v>
      </c>
      <c r="Q210" s="37">
        <f t="shared" si="8"/>
        <v>191.20000000000002</v>
      </c>
      <c r="R210" s="166">
        <v>239</v>
      </c>
      <c r="S210" s="33" t="s">
        <v>589</v>
      </c>
      <c r="T210" s="33"/>
      <c r="U210" s="99">
        <v>0.4</v>
      </c>
      <c r="V210" s="142">
        <v>5.0000000000000001E-3</v>
      </c>
      <c r="W210" s="99">
        <f t="shared" si="10"/>
        <v>0.40500000000000003</v>
      </c>
      <c r="X210" s="8">
        <v>10</v>
      </c>
      <c r="Y210" s="8">
        <v>250</v>
      </c>
      <c r="Z210" s="8">
        <v>190</v>
      </c>
      <c r="AX210" s="289" t="s">
        <v>3097</v>
      </c>
      <c r="AY210" s="157"/>
      <c r="AZ210" t="s">
        <v>4282</v>
      </c>
      <c r="BA210" s="278" t="s">
        <v>4267</v>
      </c>
      <c r="BB210" s="280" t="s">
        <v>4268</v>
      </c>
    </row>
    <row r="211" spans="1:54" ht="15.75">
      <c r="A211" s="23" t="s">
        <v>456</v>
      </c>
      <c r="B211" s="24" t="s">
        <v>526</v>
      </c>
      <c r="C211" s="24" t="s">
        <v>565</v>
      </c>
      <c r="D211" s="3" t="s">
        <v>1895</v>
      </c>
      <c r="E211" s="24" t="s">
        <v>590</v>
      </c>
      <c r="F211" s="24" t="s">
        <v>2078</v>
      </c>
      <c r="G211" s="3"/>
      <c r="H211" s="24" t="s">
        <v>300</v>
      </c>
      <c r="I211" s="33">
        <v>42010000</v>
      </c>
      <c r="J211" s="1" t="s">
        <v>1804</v>
      </c>
      <c r="K211" s="1" t="s">
        <v>1804</v>
      </c>
      <c r="M211" s="23" t="s">
        <v>430</v>
      </c>
      <c r="N211" s="23"/>
      <c r="O211" s="22" t="s">
        <v>1791</v>
      </c>
      <c r="P211" s="22">
        <v>104</v>
      </c>
      <c r="Q211" s="37">
        <f t="shared" si="8"/>
        <v>191.20000000000002</v>
      </c>
      <c r="R211" s="166">
        <v>239</v>
      </c>
      <c r="S211" s="33" t="s">
        <v>591</v>
      </c>
      <c r="T211" s="33"/>
      <c r="U211" s="99">
        <v>0.4</v>
      </c>
      <c r="V211" s="142">
        <v>5.0000000000000001E-3</v>
      </c>
      <c r="W211" s="99">
        <f t="shared" si="10"/>
        <v>0.40500000000000003</v>
      </c>
      <c r="X211" s="8">
        <v>10</v>
      </c>
      <c r="Y211" s="8">
        <v>250</v>
      </c>
      <c r="Z211" s="8">
        <v>190</v>
      </c>
      <c r="AX211" s="289" t="s">
        <v>3097</v>
      </c>
      <c r="AY211" s="157"/>
      <c r="AZ211" t="s">
        <v>4282</v>
      </c>
      <c r="BA211" s="278" t="s">
        <v>4267</v>
      </c>
      <c r="BB211" s="280" t="s">
        <v>4268</v>
      </c>
    </row>
    <row r="212" spans="1:54" ht="15.75">
      <c r="A212" s="23" t="s">
        <v>456</v>
      </c>
      <c r="B212" s="24" t="s">
        <v>526</v>
      </c>
      <c r="C212" s="24" t="s">
        <v>565</v>
      </c>
      <c r="D212" s="3" t="s">
        <v>1895</v>
      </c>
      <c r="E212" s="24" t="s">
        <v>592</v>
      </c>
      <c r="F212" s="24" t="s">
        <v>2078</v>
      </c>
      <c r="G212" s="3"/>
      <c r="H212" s="24" t="s">
        <v>300</v>
      </c>
      <c r="I212" s="33">
        <v>42010000</v>
      </c>
      <c r="J212" s="1" t="s">
        <v>1804</v>
      </c>
      <c r="K212" s="1" t="s">
        <v>1804</v>
      </c>
      <c r="M212" s="23" t="s">
        <v>431</v>
      </c>
      <c r="N212" s="23"/>
      <c r="O212" s="22" t="s">
        <v>1791</v>
      </c>
      <c r="P212" s="22">
        <v>104</v>
      </c>
      <c r="Q212" s="37">
        <f t="shared" si="8"/>
        <v>191.20000000000002</v>
      </c>
      <c r="R212" s="166">
        <v>239</v>
      </c>
      <c r="S212" s="33" t="s">
        <v>593</v>
      </c>
      <c r="T212" s="33"/>
      <c r="U212" s="99">
        <v>0.4</v>
      </c>
      <c r="V212" s="142">
        <v>5.0000000000000001E-3</v>
      </c>
      <c r="W212" s="99">
        <f t="shared" si="10"/>
        <v>0.40500000000000003</v>
      </c>
      <c r="X212" s="8">
        <v>10</v>
      </c>
      <c r="Y212" s="8">
        <v>250</v>
      </c>
      <c r="Z212" s="8">
        <v>190</v>
      </c>
      <c r="AX212" s="289" t="s">
        <v>3097</v>
      </c>
      <c r="AY212" s="157"/>
      <c r="AZ212" t="s">
        <v>4282</v>
      </c>
      <c r="BA212" s="278" t="s">
        <v>4267</v>
      </c>
      <c r="BB212" s="280" t="s">
        <v>4268</v>
      </c>
    </row>
    <row r="213" spans="1:54" ht="15.75">
      <c r="A213" s="23" t="s">
        <v>456</v>
      </c>
      <c r="B213" s="24" t="s">
        <v>526</v>
      </c>
      <c r="C213" s="24" t="s">
        <v>565</v>
      </c>
      <c r="D213" s="3" t="s">
        <v>1895</v>
      </c>
      <c r="E213" s="24" t="s">
        <v>594</v>
      </c>
      <c r="F213" s="24" t="s">
        <v>2078</v>
      </c>
      <c r="G213" s="3"/>
      <c r="H213" s="24" t="s">
        <v>300</v>
      </c>
      <c r="I213" s="33">
        <v>42010000</v>
      </c>
      <c r="J213" s="1" t="s">
        <v>1804</v>
      </c>
      <c r="K213" s="1" t="s">
        <v>1804</v>
      </c>
      <c r="M213" s="23" t="s">
        <v>432</v>
      </c>
      <c r="N213" s="23"/>
      <c r="O213" s="22" t="s">
        <v>1791</v>
      </c>
      <c r="P213" s="22">
        <v>104</v>
      </c>
      <c r="Q213" s="37">
        <f t="shared" si="8"/>
        <v>191.20000000000002</v>
      </c>
      <c r="R213" s="166">
        <v>239</v>
      </c>
      <c r="S213" s="33" t="s">
        <v>595</v>
      </c>
      <c r="T213" s="33"/>
      <c r="U213" s="99">
        <v>0.4</v>
      </c>
      <c r="V213" s="142">
        <v>5.0000000000000001E-3</v>
      </c>
      <c r="W213" s="99">
        <f t="shared" si="10"/>
        <v>0.40500000000000003</v>
      </c>
      <c r="X213" s="8">
        <v>10</v>
      </c>
      <c r="Y213" s="8">
        <v>250</v>
      </c>
      <c r="Z213" s="8">
        <v>190</v>
      </c>
      <c r="AX213" s="289" t="s">
        <v>3097</v>
      </c>
      <c r="AY213" s="157"/>
      <c r="AZ213" t="s">
        <v>4282</v>
      </c>
      <c r="BA213" s="278" t="s">
        <v>4267</v>
      </c>
      <c r="BB213" s="280" t="s">
        <v>4268</v>
      </c>
    </row>
    <row r="214" spans="1:54" ht="15.75">
      <c r="A214" s="23" t="s">
        <v>456</v>
      </c>
      <c r="B214" s="24" t="s">
        <v>526</v>
      </c>
      <c r="C214" s="24" t="s">
        <v>565</v>
      </c>
      <c r="D214" s="3" t="s">
        <v>1895</v>
      </c>
      <c r="E214" s="24" t="s">
        <v>596</v>
      </c>
      <c r="F214" s="24" t="s">
        <v>2078</v>
      </c>
      <c r="G214" s="3"/>
      <c r="H214" s="24" t="s">
        <v>300</v>
      </c>
      <c r="I214" s="33">
        <v>42010000</v>
      </c>
      <c r="J214" s="1" t="s">
        <v>1804</v>
      </c>
      <c r="K214" s="1" t="s">
        <v>1804</v>
      </c>
      <c r="M214" s="23" t="s">
        <v>434</v>
      </c>
      <c r="N214" s="23"/>
      <c r="O214" s="22" t="s">
        <v>1791</v>
      </c>
      <c r="P214" s="22">
        <v>104</v>
      </c>
      <c r="Q214" s="37">
        <f t="shared" si="8"/>
        <v>191.20000000000002</v>
      </c>
      <c r="R214" s="166">
        <v>239</v>
      </c>
      <c r="S214" s="33" t="s">
        <v>597</v>
      </c>
      <c r="T214" s="33"/>
      <c r="U214" s="99">
        <v>0.4</v>
      </c>
      <c r="V214" s="142">
        <v>5.0000000000000001E-3</v>
      </c>
      <c r="W214" s="99">
        <f t="shared" si="10"/>
        <v>0.40500000000000003</v>
      </c>
      <c r="X214" s="8">
        <v>10</v>
      </c>
      <c r="Y214" s="8">
        <v>250</v>
      </c>
      <c r="Z214" s="8">
        <v>190</v>
      </c>
      <c r="AX214" s="289" t="s">
        <v>3097</v>
      </c>
      <c r="AY214" s="157"/>
      <c r="AZ214" t="s">
        <v>4282</v>
      </c>
      <c r="BA214" s="278" t="s">
        <v>4267</v>
      </c>
      <c r="BB214" s="280" t="s">
        <v>4268</v>
      </c>
    </row>
    <row r="215" spans="1:54" ht="15.75">
      <c r="A215" s="23" t="s">
        <v>456</v>
      </c>
      <c r="B215" s="24" t="s">
        <v>526</v>
      </c>
      <c r="C215" s="24" t="s">
        <v>565</v>
      </c>
      <c r="D215" s="3" t="s">
        <v>1895</v>
      </c>
      <c r="E215" s="24" t="s">
        <v>598</v>
      </c>
      <c r="F215" s="24" t="s">
        <v>2078</v>
      </c>
      <c r="G215" s="3"/>
      <c r="H215" s="24" t="s">
        <v>386</v>
      </c>
      <c r="I215" s="33">
        <v>42010000</v>
      </c>
      <c r="J215" s="1" t="s">
        <v>1804</v>
      </c>
      <c r="K215" s="1" t="s">
        <v>1804</v>
      </c>
      <c r="M215" s="23" t="s">
        <v>430</v>
      </c>
      <c r="N215" s="23"/>
      <c r="O215" s="22" t="s">
        <v>1791</v>
      </c>
      <c r="P215" s="22">
        <v>104</v>
      </c>
      <c r="Q215" s="37">
        <f t="shared" si="8"/>
        <v>191.20000000000002</v>
      </c>
      <c r="R215" s="166">
        <v>239</v>
      </c>
      <c r="S215" s="33" t="s">
        <v>599</v>
      </c>
      <c r="T215" s="33"/>
      <c r="U215" s="99">
        <v>0.4</v>
      </c>
      <c r="V215" s="142">
        <v>5.0000000000000001E-3</v>
      </c>
      <c r="W215" s="99">
        <f t="shared" si="10"/>
        <v>0.40500000000000003</v>
      </c>
      <c r="X215" s="8">
        <v>10</v>
      </c>
      <c r="Y215" s="8">
        <v>250</v>
      </c>
      <c r="Z215" s="8">
        <v>190</v>
      </c>
      <c r="AX215" s="289" t="s">
        <v>3097</v>
      </c>
      <c r="AY215" s="157"/>
      <c r="AZ215" t="s">
        <v>4282</v>
      </c>
      <c r="BA215" s="278" t="s">
        <v>4267</v>
      </c>
      <c r="BB215" s="280" t="s">
        <v>4268</v>
      </c>
    </row>
    <row r="216" spans="1:54" ht="15.75">
      <c r="A216" s="23" t="s">
        <v>456</v>
      </c>
      <c r="B216" s="24" t="s">
        <v>526</v>
      </c>
      <c r="C216" s="24" t="s">
        <v>565</v>
      </c>
      <c r="D216" s="3" t="s">
        <v>1895</v>
      </c>
      <c r="E216" s="24" t="s">
        <v>600</v>
      </c>
      <c r="F216" s="24" t="s">
        <v>2078</v>
      </c>
      <c r="G216" s="3"/>
      <c r="H216" s="24" t="s">
        <v>386</v>
      </c>
      <c r="I216" s="33">
        <v>42010000</v>
      </c>
      <c r="J216" s="1" t="s">
        <v>1804</v>
      </c>
      <c r="K216" s="1" t="s">
        <v>1804</v>
      </c>
      <c r="M216" s="23" t="s">
        <v>431</v>
      </c>
      <c r="N216" s="23"/>
      <c r="O216" s="22" t="s">
        <v>1791</v>
      </c>
      <c r="P216" s="22">
        <v>104</v>
      </c>
      <c r="Q216" s="37">
        <f t="shared" si="8"/>
        <v>191.20000000000002</v>
      </c>
      <c r="R216" s="166">
        <v>239</v>
      </c>
      <c r="S216" s="33" t="s">
        <v>601</v>
      </c>
      <c r="T216" s="33"/>
      <c r="U216" s="99">
        <v>0.4</v>
      </c>
      <c r="V216" s="142">
        <v>5.0000000000000001E-3</v>
      </c>
      <c r="W216" s="99">
        <f t="shared" si="10"/>
        <v>0.40500000000000003</v>
      </c>
      <c r="X216" s="8">
        <v>10</v>
      </c>
      <c r="Y216" s="8">
        <v>250</v>
      </c>
      <c r="Z216" s="8">
        <v>190</v>
      </c>
      <c r="AX216" s="289" t="s">
        <v>3097</v>
      </c>
      <c r="AY216" s="157"/>
      <c r="AZ216" t="s">
        <v>4282</v>
      </c>
      <c r="BA216" s="278" t="s">
        <v>4267</v>
      </c>
      <c r="BB216" s="280" t="s">
        <v>4268</v>
      </c>
    </row>
    <row r="217" spans="1:54" ht="15.75">
      <c r="A217" s="23" t="s">
        <v>456</v>
      </c>
      <c r="B217" s="24" t="s">
        <v>526</v>
      </c>
      <c r="C217" s="24" t="s">
        <v>565</v>
      </c>
      <c r="D217" s="3" t="s">
        <v>1895</v>
      </c>
      <c r="E217" s="24" t="s">
        <v>602</v>
      </c>
      <c r="F217" s="24" t="s">
        <v>2078</v>
      </c>
      <c r="G217" s="3"/>
      <c r="H217" s="24" t="s">
        <v>386</v>
      </c>
      <c r="I217" s="33">
        <v>42010000</v>
      </c>
      <c r="J217" s="1" t="s">
        <v>1804</v>
      </c>
      <c r="K217" s="1" t="s">
        <v>1804</v>
      </c>
      <c r="M217" s="23" t="s">
        <v>432</v>
      </c>
      <c r="N217" s="23"/>
      <c r="O217" s="22" t="s">
        <v>1791</v>
      </c>
      <c r="P217" s="22">
        <v>104</v>
      </c>
      <c r="Q217" s="37">
        <f t="shared" si="8"/>
        <v>191.20000000000002</v>
      </c>
      <c r="R217" s="166">
        <v>239</v>
      </c>
      <c r="S217" s="33" t="s">
        <v>603</v>
      </c>
      <c r="T217" s="33"/>
      <c r="U217" s="99">
        <v>0.4</v>
      </c>
      <c r="V217" s="142">
        <v>5.0000000000000001E-3</v>
      </c>
      <c r="W217" s="99">
        <f t="shared" si="10"/>
        <v>0.40500000000000003</v>
      </c>
      <c r="X217" s="8">
        <v>10</v>
      </c>
      <c r="Y217" s="8">
        <v>250</v>
      </c>
      <c r="Z217" s="8">
        <v>190</v>
      </c>
      <c r="AX217" s="289" t="s">
        <v>3097</v>
      </c>
      <c r="AY217" s="157"/>
      <c r="AZ217" t="s">
        <v>4282</v>
      </c>
      <c r="BA217" s="278" t="s">
        <v>4267</v>
      </c>
      <c r="BB217" s="280" t="s">
        <v>4268</v>
      </c>
    </row>
    <row r="218" spans="1:54" ht="15.75">
      <c r="A218" s="23" t="s">
        <v>456</v>
      </c>
      <c r="B218" s="24" t="s">
        <v>526</v>
      </c>
      <c r="C218" s="24" t="s">
        <v>565</v>
      </c>
      <c r="D218" s="3" t="s">
        <v>1895</v>
      </c>
      <c r="E218" s="24" t="s">
        <v>604</v>
      </c>
      <c r="F218" s="24" t="s">
        <v>2078</v>
      </c>
      <c r="G218" s="3"/>
      <c r="H218" s="24" t="s">
        <v>386</v>
      </c>
      <c r="I218" s="33">
        <v>42010000</v>
      </c>
      <c r="J218" s="1" t="s">
        <v>1804</v>
      </c>
      <c r="K218" s="1" t="s">
        <v>1804</v>
      </c>
      <c r="M218" s="23" t="s">
        <v>434</v>
      </c>
      <c r="N218" s="23"/>
      <c r="O218" s="22" t="s">
        <v>1791</v>
      </c>
      <c r="P218" s="22">
        <v>104</v>
      </c>
      <c r="Q218" s="37">
        <f t="shared" si="8"/>
        <v>191.20000000000002</v>
      </c>
      <c r="R218" s="166">
        <v>239</v>
      </c>
      <c r="S218" s="33" t="s">
        <v>605</v>
      </c>
      <c r="T218" s="33"/>
      <c r="U218" s="99">
        <v>0.4</v>
      </c>
      <c r="V218" s="142">
        <v>5.0000000000000001E-3</v>
      </c>
      <c r="W218" s="99">
        <f t="shared" si="10"/>
        <v>0.40500000000000003</v>
      </c>
      <c r="X218" s="8">
        <v>10</v>
      </c>
      <c r="Y218" s="8">
        <v>250</v>
      </c>
      <c r="Z218" s="8">
        <v>190</v>
      </c>
      <c r="AX218" s="289" t="s">
        <v>3097</v>
      </c>
      <c r="AY218" s="157"/>
      <c r="AZ218" t="s">
        <v>4282</v>
      </c>
      <c r="BA218" s="278" t="s">
        <v>4267</v>
      </c>
      <c r="BB218" s="280" t="s">
        <v>4268</v>
      </c>
    </row>
    <row r="219" spans="1:54" ht="15.75">
      <c r="A219" s="23" t="s">
        <v>456</v>
      </c>
      <c r="B219" s="24" t="s">
        <v>526</v>
      </c>
      <c r="C219" s="24" t="s">
        <v>565</v>
      </c>
      <c r="D219" s="3" t="s">
        <v>1895</v>
      </c>
      <c r="E219" s="24" t="s">
        <v>606</v>
      </c>
      <c r="F219" s="24" t="s">
        <v>2078</v>
      </c>
      <c r="G219" s="3"/>
      <c r="H219" s="24" t="s">
        <v>295</v>
      </c>
      <c r="I219" s="33">
        <v>42010000</v>
      </c>
      <c r="J219" s="1" t="s">
        <v>1804</v>
      </c>
      <c r="K219" s="1" t="s">
        <v>1804</v>
      </c>
      <c r="M219" s="23" t="s">
        <v>430</v>
      </c>
      <c r="N219" s="23"/>
      <c r="O219" s="22" t="s">
        <v>1791</v>
      </c>
      <c r="P219" s="22">
        <v>104</v>
      </c>
      <c r="Q219" s="37">
        <f t="shared" si="8"/>
        <v>191.20000000000002</v>
      </c>
      <c r="R219" s="166">
        <v>239</v>
      </c>
      <c r="S219" s="33" t="s">
        <v>607</v>
      </c>
      <c r="T219" s="33"/>
      <c r="U219" s="99">
        <v>0.4</v>
      </c>
      <c r="V219" s="142">
        <v>5.0000000000000001E-3</v>
      </c>
      <c r="W219" s="99">
        <f t="shared" si="10"/>
        <v>0.40500000000000003</v>
      </c>
      <c r="X219" s="8">
        <v>10</v>
      </c>
      <c r="Y219" s="8">
        <v>250</v>
      </c>
      <c r="Z219" s="8">
        <v>190</v>
      </c>
      <c r="AX219" s="289" t="s">
        <v>3097</v>
      </c>
      <c r="AY219" s="157"/>
      <c r="AZ219" t="s">
        <v>4282</v>
      </c>
      <c r="BA219" s="278" t="s">
        <v>4267</v>
      </c>
      <c r="BB219" s="280" t="s">
        <v>4268</v>
      </c>
    </row>
    <row r="220" spans="1:54" ht="15.75">
      <c r="A220" s="23" t="s">
        <v>456</v>
      </c>
      <c r="B220" s="24" t="s">
        <v>526</v>
      </c>
      <c r="C220" s="24" t="s">
        <v>565</v>
      </c>
      <c r="D220" s="3" t="s">
        <v>1895</v>
      </c>
      <c r="E220" s="24" t="s">
        <v>608</v>
      </c>
      <c r="F220" s="24" t="s">
        <v>2078</v>
      </c>
      <c r="G220" s="3"/>
      <c r="H220" s="24" t="s">
        <v>295</v>
      </c>
      <c r="I220" s="33">
        <v>42010000</v>
      </c>
      <c r="J220" s="1" t="s">
        <v>1804</v>
      </c>
      <c r="K220" s="1" t="s">
        <v>1804</v>
      </c>
      <c r="M220" s="23" t="s">
        <v>431</v>
      </c>
      <c r="N220" s="23"/>
      <c r="O220" s="22" t="s">
        <v>1791</v>
      </c>
      <c r="P220" s="22">
        <v>104</v>
      </c>
      <c r="Q220" s="37">
        <f t="shared" si="8"/>
        <v>191.20000000000002</v>
      </c>
      <c r="R220" s="166">
        <v>239</v>
      </c>
      <c r="S220" s="33" t="s">
        <v>609</v>
      </c>
      <c r="T220" s="33"/>
      <c r="U220" s="99">
        <v>0.4</v>
      </c>
      <c r="V220" s="142">
        <v>5.0000000000000001E-3</v>
      </c>
      <c r="W220" s="99">
        <f t="shared" si="10"/>
        <v>0.40500000000000003</v>
      </c>
      <c r="X220" s="8">
        <v>10</v>
      </c>
      <c r="Y220" s="8">
        <v>250</v>
      </c>
      <c r="Z220" s="8">
        <v>190</v>
      </c>
      <c r="AX220" s="289" t="s">
        <v>3097</v>
      </c>
      <c r="AY220" s="157"/>
      <c r="AZ220" t="s">
        <v>4282</v>
      </c>
      <c r="BA220" s="278" t="s">
        <v>4267</v>
      </c>
      <c r="BB220" s="280" t="s">
        <v>4268</v>
      </c>
    </row>
    <row r="221" spans="1:54" ht="15.75">
      <c r="A221" s="23" t="s">
        <v>456</v>
      </c>
      <c r="B221" s="24" t="s">
        <v>526</v>
      </c>
      <c r="C221" s="24" t="s">
        <v>565</v>
      </c>
      <c r="D221" s="3" t="s">
        <v>1895</v>
      </c>
      <c r="E221" s="24" t="s">
        <v>610</v>
      </c>
      <c r="F221" s="24" t="s">
        <v>2078</v>
      </c>
      <c r="G221" s="3"/>
      <c r="H221" s="24" t="s">
        <v>295</v>
      </c>
      <c r="I221" s="33">
        <v>42010000</v>
      </c>
      <c r="J221" s="1" t="s">
        <v>1804</v>
      </c>
      <c r="K221" s="1" t="s">
        <v>1804</v>
      </c>
      <c r="M221" s="23" t="s">
        <v>432</v>
      </c>
      <c r="N221" s="23"/>
      <c r="O221" s="22" t="s">
        <v>1791</v>
      </c>
      <c r="P221" s="22">
        <v>104</v>
      </c>
      <c r="Q221" s="37">
        <f t="shared" si="8"/>
        <v>191.20000000000002</v>
      </c>
      <c r="R221" s="166">
        <v>239</v>
      </c>
      <c r="S221" s="33" t="s">
        <v>611</v>
      </c>
      <c r="T221" s="33"/>
      <c r="U221" s="99">
        <v>0.4</v>
      </c>
      <c r="V221" s="142">
        <v>5.0000000000000001E-3</v>
      </c>
      <c r="W221" s="99">
        <f t="shared" si="10"/>
        <v>0.40500000000000003</v>
      </c>
      <c r="X221" s="8">
        <v>10</v>
      </c>
      <c r="Y221" s="8">
        <v>250</v>
      </c>
      <c r="Z221" s="8">
        <v>190</v>
      </c>
      <c r="AX221" s="289" t="s">
        <v>3097</v>
      </c>
      <c r="AY221" s="157"/>
      <c r="AZ221" t="s">
        <v>4282</v>
      </c>
      <c r="BA221" s="278" t="s">
        <v>4267</v>
      </c>
      <c r="BB221" s="280" t="s">
        <v>4268</v>
      </c>
    </row>
    <row r="222" spans="1:54" ht="15.75">
      <c r="A222" s="23" t="s">
        <v>456</v>
      </c>
      <c r="B222" s="24" t="s">
        <v>526</v>
      </c>
      <c r="C222" s="24" t="s">
        <v>565</v>
      </c>
      <c r="D222" s="3" t="s">
        <v>1895</v>
      </c>
      <c r="E222" s="24" t="s">
        <v>612</v>
      </c>
      <c r="F222" s="24" t="s">
        <v>2078</v>
      </c>
      <c r="G222" s="3"/>
      <c r="H222" s="24" t="s">
        <v>295</v>
      </c>
      <c r="I222" s="33">
        <v>42010000</v>
      </c>
      <c r="J222" s="1" t="s">
        <v>1804</v>
      </c>
      <c r="K222" s="1" t="s">
        <v>1804</v>
      </c>
      <c r="M222" s="23" t="s">
        <v>434</v>
      </c>
      <c r="N222" s="23"/>
      <c r="O222" s="22" t="s">
        <v>1791</v>
      </c>
      <c r="P222" s="22">
        <v>104</v>
      </c>
      <c r="Q222" s="37">
        <f t="shared" si="8"/>
        <v>191.20000000000002</v>
      </c>
      <c r="R222" s="166">
        <v>239</v>
      </c>
      <c r="S222" s="33" t="s">
        <v>613</v>
      </c>
      <c r="T222" s="33"/>
      <c r="U222" s="99">
        <v>0.4</v>
      </c>
      <c r="V222" s="142">
        <v>5.0000000000000001E-3</v>
      </c>
      <c r="W222" s="99">
        <f t="shared" si="10"/>
        <v>0.40500000000000003</v>
      </c>
      <c r="X222" s="8">
        <v>10</v>
      </c>
      <c r="Y222" s="8">
        <v>250</v>
      </c>
      <c r="Z222" s="8">
        <v>190</v>
      </c>
      <c r="AX222" s="289" t="s">
        <v>3097</v>
      </c>
      <c r="AY222" s="157"/>
      <c r="AZ222" t="s">
        <v>4282</v>
      </c>
      <c r="BA222" s="278" t="s">
        <v>4267</v>
      </c>
      <c r="BB222" s="280" t="s">
        <v>4268</v>
      </c>
    </row>
    <row r="223" spans="1:54" ht="15.75">
      <c r="A223" s="23" t="s">
        <v>456</v>
      </c>
      <c r="B223" s="24" t="s">
        <v>526</v>
      </c>
      <c r="C223" s="24" t="s">
        <v>565</v>
      </c>
      <c r="D223" s="3" t="s">
        <v>1895</v>
      </c>
      <c r="E223" s="24" t="s">
        <v>614</v>
      </c>
      <c r="F223" s="24" t="s">
        <v>2078</v>
      </c>
      <c r="G223" s="3"/>
      <c r="H223" s="24" t="s">
        <v>294</v>
      </c>
      <c r="I223" s="33">
        <v>42010000</v>
      </c>
      <c r="J223" s="1" t="s">
        <v>1804</v>
      </c>
      <c r="K223" s="1" t="s">
        <v>1804</v>
      </c>
      <c r="M223" s="23" t="s">
        <v>430</v>
      </c>
      <c r="N223" s="23"/>
      <c r="O223" s="22" t="s">
        <v>1791</v>
      </c>
      <c r="P223" s="22">
        <v>104</v>
      </c>
      <c r="Q223" s="37">
        <f t="shared" ref="Q223:Q286" si="11">R223*0.8</f>
        <v>191.20000000000002</v>
      </c>
      <c r="R223" s="166">
        <v>239</v>
      </c>
      <c r="S223" s="33">
        <v>5051771170725</v>
      </c>
      <c r="T223" s="33"/>
      <c r="U223" s="99">
        <v>0.4</v>
      </c>
      <c r="V223" s="142">
        <v>5.0000000000000001E-3</v>
      </c>
      <c r="W223" s="99">
        <f t="shared" si="10"/>
        <v>0.40500000000000003</v>
      </c>
      <c r="X223" s="8">
        <v>10</v>
      </c>
      <c r="Y223" s="8">
        <v>250</v>
      </c>
      <c r="Z223" s="8">
        <v>190</v>
      </c>
      <c r="AX223" s="289" t="s">
        <v>3097</v>
      </c>
      <c r="AY223" s="157"/>
      <c r="AZ223" t="s">
        <v>4282</v>
      </c>
      <c r="BA223" s="278" t="s">
        <v>4267</v>
      </c>
      <c r="BB223" s="280" t="s">
        <v>4268</v>
      </c>
    </row>
    <row r="224" spans="1:54" ht="15.75">
      <c r="A224" s="23" t="s">
        <v>456</v>
      </c>
      <c r="B224" s="24" t="s">
        <v>526</v>
      </c>
      <c r="C224" s="24" t="s">
        <v>565</v>
      </c>
      <c r="D224" s="3" t="s">
        <v>1895</v>
      </c>
      <c r="E224" s="24" t="s">
        <v>615</v>
      </c>
      <c r="F224" s="24" t="s">
        <v>2078</v>
      </c>
      <c r="G224" s="3"/>
      <c r="H224" s="24" t="s">
        <v>294</v>
      </c>
      <c r="I224" s="33">
        <v>42010000</v>
      </c>
      <c r="J224" s="1" t="s">
        <v>1804</v>
      </c>
      <c r="K224" s="1" t="s">
        <v>1804</v>
      </c>
      <c r="M224" s="23" t="s">
        <v>431</v>
      </c>
      <c r="N224" s="23"/>
      <c r="O224" s="22" t="s">
        <v>1791</v>
      </c>
      <c r="P224" s="22">
        <v>104</v>
      </c>
      <c r="Q224" s="37">
        <f t="shared" si="11"/>
        <v>191.20000000000002</v>
      </c>
      <c r="R224" s="166">
        <v>239</v>
      </c>
      <c r="S224" s="33" t="s">
        <v>616</v>
      </c>
      <c r="T224" s="33"/>
      <c r="U224" s="99">
        <v>0.4</v>
      </c>
      <c r="V224" s="142">
        <v>5.0000000000000001E-3</v>
      </c>
      <c r="W224" s="99">
        <f t="shared" si="10"/>
        <v>0.40500000000000003</v>
      </c>
      <c r="X224" s="8">
        <v>10</v>
      </c>
      <c r="Y224" s="8">
        <v>250</v>
      </c>
      <c r="Z224" s="8">
        <v>190</v>
      </c>
      <c r="AX224" s="289" t="s">
        <v>3097</v>
      </c>
      <c r="AY224" s="157"/>
      <c r="AZ224" t="s">
        <v>4282</v>
      </c>
      <c r="BA224" s="278" t="s">
        <v>4267</v>
      </c>
      <c r="BB224" s="280" t="s">
        <v>4268</v>
      </c>
    </row>
    <row r="225" spans="1:54" ht="15.75">
      <c r="A225" s="23" t="s">
        <v>456</v>
      </c>
      <c r="B225" s="24" t="s">
        <v>526</v>
      </c>
      <c r="C225" s="24" t="s">
        <v>565</v>
      </c>
      <c r="D225" s="3" t="s">
        <v>1895</v>
      </c>
      <c r="E225" s="24" t="s">
        <v>617</v>
      </c>
      <c r="F225" s="24" t="s">
        <v>2078</v>
      </c>
      <c r="G225" s="3"/>
      <c r="H225" s="24" t="s">
        <v>294</v>
      </c>
      <c r="I225" s="33">
        <v>42010000</v>
      </c>
      <c r="J225" s="1" t="s">
        <v>1804</v>
      </c>
      <c r="K225" s="1" t="s">
        <v>1804</v>
      </c>
      <c r="M225" s="23" t="s">
        <v>432</v>
      </c>
      <c r="N225" s="23"/>
      <c r="O225" s="22" t="s">
        <v>1791</v>
      </c>
      <c r="P225" s="22">
        <v>104</v>
      </c>
      <c r="Q225" s="37">
        <f t="shared" si="11"/>
        <v>191.20000000000002</v>
      </c>
      <c r="R225" s="166">
        <v>239</v>
      </c>
      <c r="S225" s="33">
        <v>5051771170732</v>
      </c>
      <c r="T225" s="33"/>
      <c r="U225" s="99">
        <v>0.4</v>
      </c>
      <c r="V225" s="142">
        <v>5.0000000000000001E-3</v>
      </c>
      <c r="W225" s="99">
        <f t="shared" si="10"/>
        <v>0.40500000000000003</v>
      </c>
      <c r="X225" s="8">
        <v>10</v>
      </c>
      <c r="Y225" s="8">
        <v>250</v>
      </c>
      <c r="Z225" s="8">
        <v>190</v>
      </c>
      <c r="AX225" s="289" t="s">
        <v>3097</v>
      </c>
      <c r="AY225" s="157"/>
      <c r="AZ225" t="s">
        <v>4282</v>
      </c>
      <c r="BA225" s="278" t="s">
        <v>4267</v>
      </c>
      <c r="BB225" s="280" t="s">
        <v>4268</v>
      </c>
    </row>
    <row r="226" spans="1:54" ht="15.75">
      <c r="A226" s="23" t="s">
        <v>456</v>
      </c>
      <c r="B226" s="24" t="s">
        <v>526</v>
      </c>
      <c r="C226" s="24" t="s">
        <v>565</v>
      </c>
      <c r="D226" s="3" t="s">
        <v>1895</v>
      </c>
      <c r="E226" s="24" t="s">
        <v>618</v>
      </c>
      <c r="F226" s="24" t="s">
        <v>2078</v>
      </c>
      <c r="G226" s="3"/>
      <c r="H226" s="24" t="s">
        <v>294</v>
      </c>
      <c r="I226" s="33">
        <v>42010000</v>
      </c>
      <c r="J226" s="1" t="s">
        <v>1804</v>
      </c>
      <c r="K226" s="1" t="s">
        <v>1804</v>
      </c>
      <c r="M226" s="23" t="s">
        <v>434</v>
      </c>
      <c r="N226" s="23"/>
      <c r="O226" s="22" t="s">
        <v>1791</v>
      </c>
      <c r="P226" s="22">
        <v>104</v>
      </c>
      <c r="Q226" s="37">
        <f t="shared" si="11"/>
        <v>191.20000000000002</v>
      </c>
      <c r="R226" s="166">
        <v>239</v>
      </c>
      <c r="S226" s="33">
        <v>5051771170701</v>
      </c>
      <c r="T226" s="33"/>
      <c r="U226" s="99">
        <v>0.4</v>
      </c>
      <c r="V226" s="142">
        <v>5.0000000000000001E-3</v>
      </c>
      <c r="W226" s="99">
        <f t="shared" si="10"/>
        <v>0.40500000000000003</v>
      </c>
      <c r="X226" s="8">
        <v>10</v>
      </c>
      <c r="Y226" s="8">
        <v>250</v>
      </c>
      <c r="Z226" s="8">
        <v>190</v>
      </c>
      <c r="AX226" s="289" t="s">
        <v>3097</v>
      </c>
      <c r="AY226" s="157"/>
      <c r="AZ226" t="s">
        <v>4282</v>
      </c>
      <c r="BA226" s="278" t="s">
        <v>4267</v>
      </c>
      <c r="BB226" s="280" t="s">
        <v>4268</v>
      </c>
    </row>
    <row r="227" spans="1:54" ht="15.75">
      <c r="A227" s="23" t="s">
        <v>456</v>
      </c>
      <c r="B227" s="24" t="s">
        <v>526</v>
      </c>
      <c r="C227" s="24" t="s">
        <v>565</v>
      </c>
      <c r="D227" s="3" t="s">
        <v>1895</v>
      </c>
      <c r="E227" s="24" t="s">
        <v>1661</v>
      </c>
      <c r="F227" s="24" t="s">
        <v>2078</v>
      </c>
      <c r="G227" s="3"/>
      <c r="H227" s="24" t="s">
        <v>409</v>
      </c>
      <c r="I227" s="33">
        <v>42010000</v>
      </c>
      <c r="J227" s="1" t="s">
        <v>1804</v>
      </c>
      <c r="K227" s="1" t="s">
        <v>1804</v>
      </c>
      <c r="M227" s="23" t="s">
        <v>430</v>
      </c>
      <c r="N227" s="23"/>
      <c r="O227" s="22" t="s">
        <v>1791</v>
      </c>
      <c r="P227" s="22">
        <v>104</v>
      </c>
      <c r="Q227" s="37">
        <f t="shared" si="11"/>
        <v>191.20000000000002</v>
      </c>
      <c r="R227" s="166">
        <v>239</v>
      </c>
      <c r="S227" s="33">
        <v>5051771664491</v>
      </c>
      <c r="T227" s="33"/>
      <c r="U227" s="99">
        <v>0.4</v>
      </c>
      <c r="V227" s="142">
        <v>5.0000000000000001E-3</v>
      </c>
      <c r="W227" s="99">
        <f t="shared" si="10"/>
        <v>0.40500000000000003</v>
      </c>
      <c r="X227" s="8">
        <v>10</v>
      </c>
      <c r="Y227" s="8">
        <v>250</v>
      </c>
      <c r="Z227" s="8">
        <v>190</v>
      </c>
      <c r="AX227" s="289" t="s">
        <v>3097</v>
      </c>
      <c r="AY227" s="157"/>
      <c r="AZ227" t="s">
        <v>4282</v>
      </c>
      <c r="BA227" s="278" t="s">
        <v>4267</v>
      </c>
      <c r="BB227" s="280" t="s">
        <v>4268</v>
      </c>
    </row>
    <row r="228" spans="1:54" ht="15.75">
      <c r="A228" s="23" t="s">
        <v>456</v>
      </c>
      <c r="B228" s="24" t="s">
        <v>526</v>
      </c>
      <c r="C228" s="24" t="s">
        <v>565</v>
      </c>
      <c r="D228" s="3" t="s">
        <v>1895</v>
      </c>
      <c r="E228" s="24" t="s">
        <v>1662</v>
      </c>
      <c r="F228" s="24" t="s">
        <v>2078</v>
      </c>
      <c r="G228" s="3"/>
      <c r="H228" s="24" t="s">
        <v>409</v>
      </c>
      <c r="I228" s="33">
        <v>42010000</v>
      </c>
      <c r="J228" s="1" t="s">
        <v>1804</v>
      </c>
      <c r="K228" s="1" t="s">
        <v>1804</v>
      </c>
      <c r="M228" s="23" t="s">
        <v>431</v>
      </c>
      <c r="N228" s="23"/>
      <c r="O228" s="22" t="s">
        <v>1791</v>
      </c>
      <c r="P228" s="22">
        <v>104</v>
      </c>
      <c r="Q228" s="37">
        <f t="shared" si="11"/>
        <v>191.20000000000002</v>
      </c>
      <c r="R228" s="166">
        <v>239</v>
      </c>
      <c r="S228" s="33">
        <v>5051771664521</v>
      </c>
      <c r="T228" s="33"/>
      <c r="U228" s="99">
        <v>0.4</v>
      </c>
      <c r="V228" s="142">
        <v>5.0000000000000001E-3</v>
      </c>
      <c r="W228" s="99">
        <f t="shared" si="10"/>
        <v>0.40500000000000003</v>
      </c>
      <c r="X228" s="8">
        <v>10</v>
      </c>
      <c r="Y228" s="8">
        <v>250</v>
      </c>
      <c r="Z228" s="8">
        <v>190</v>
      </c>
      <c r="AX228" s="289" t="s">
        <v>3097</v>
      </c>
      <c r="AY228" s="157"/>
      <c r="AZ228" t="s">
        <v>4282</v>
      </c>
      <c r="BA228" s="278" t="s">
        <v>4267</v>
      </c>
      <c r="BB228" s="280" t="s">
        <v>4268</v>
      </c>
    </row>
    <row r="229" spans="1:54" ht="15.75">
      <c r="A229" s="23" t="s">
        <v>456</v>
      </c>
      <c r="B229" s="24" t="s">
        <v>526</v>
      </c>
      <c r="C229" s="24" t="s">
        <v>565</v>
      </c>
      <c r="D229" s="3" t="s">
        <v>1895</v>
      </c>
      <c r="E229" s="24" t="s">
        <v>1663</v>
      </c>
      <c r="F229" s="24" t="s">
        <v>2078</v>
      </c>
      <c r="G229" s="3"/>
      <c r="H229" s="24" t="s">
        <v>409</v>
      </c>
      <c r="I229" s="33">
        <v>42010000</v>
      </c>
      <c r="J229" s="1" t="s">
        <v>1804</v>
      </c>
      <c r="K229" s="1" t="s">
        <v>1804</v>
      </c>
      <c r="M229" s="23" t="s">
        <v>432</v>
      </c>
      <c r="N229" s="23"/>
      <c r="O229" s="22" t="s">
        <v>1791</v>
      </c>
      <c r="P229" s="22">
        <v>104</v>
      </c>
      <c r="Q229" s="37">
        <f t="shared" si="11"/>
        <v>191.20000000000002</v>
      </c>
      <c r="R229" s="166">
        <v>239</v>
      </c>
      <c r="S229" s="33">
        <v>5051771664552</v>
      </c>
      <c r="T229" s="33"/>
      <c r="U229" s="99">
        <v>0.4</v>
      </c>
      <c r="V229" s="142">
        <v>5.0000000000000001E-3</v>
      </c>
      <c r="W229" s="99">
        <f t="shared" si="10"/>
        <v>0.40500000000000003</v>
      </c>
      <c r="X229" s="8">
        <v>10</v>
      </c>
      <c r="Y229" s="8">
        <v>250</v>
      </c>
      <c r="Z229" s="8">
        <v>190</v>
      </c>
      <c r="AX229" s="289" t="s">
        <v>3097</v>
      </c>
      <c r="AY229" s="157"/>
      <c r="AZ229" t="s">
        <v>4282</v>
      </c>
      <c r="BA229" s="278" t="s">
        <v>4267</v>
      </c>
      <c r="BB229" s="280" t="s">
        <v>4268</v>
      </c>
    </row>
    <row r="230" spans="1:54" ht="15.75">
      <c r="A230" s="23" t="s">
        <v>456</v>
      </c>
      <c r="B230" s="24" t="s">
        <v>526</v>
      </c>
      <c r="C230" s="24" t="s">
        <v>565</v>
      </c>
      <c r="D230" s="3" t="s">
        <v>1895</v>
      </c>
      <c r="E230" s="24" t="s">
        <v>1664</v>
      </c>
      <c r="F230" s="24" t="s">
        <v>2078</v>
      </c>
      <c r="G230" s="3"/>
      <c r="H230" s="24" t="s">
        <v>409</v>
      </c>
      <c r="I230" s="33">
        <v>42010000</v>
      </c>
      <c r="J230" s="1" t="s">
        <v>1804</v>
      </c>
      <c r="K230" s="1" t="s">
        <v>1804</v>
      </c>
      <c r="M230" s="23" t="s">
        <v>434</v>
      </c>
      <c r="N230" s="23"/>
      <c r="O230" s="22" t="s">
        <v>1791</v>
      </c>
      <c r="P230" s="22">
        <v>104</v>
      </c>
      <c r="Q230" s="37">
        <f t="shared" si="11"/>
        <v>191.20000000000002</v>
      </c>
      <c r="R230" s="166">
        <v>239</v>
      </c>
      <c r="S230" s="33">
        <v>5051771664576</v>
      </c>
      <c r="T230" s="33"/>
      <c r="U230" s="99">
        <v>0.4</v>
      </c>
      <c r="V230" s="142">
        <v>5.0000000000000001E-3</v>
      </c>
      <c r="W230" s="99">
        <f t="shared" si="10"/>
        <v>0.40500000000000003</v>
      </c>
      <c r="X230" s="8">
        <v>10</v>
      </c>
      <c r="Y230" s="8">
        <v>250</v>
      </c>
      <c r="Z230" s="8">
        <v>190</v>
      </c>
      <c r="AX230" s="289" t="s">
        <v>3097</v>
      </c>
      <c r="AY230" s="157"/>
      <c r="AZ230" t="s">
        <v>4282</v>
      </c>
      <c r="BA230" s="278" t="s">
        <v>4267</v>
      </c>
      <c r="BB230" s="280" t="s">
        <v>4268</v>
      </c>
    </row>
    <row r="231" spans="1:54" ht="15.75">
      <c r="A231" s="23" t="s">
        <v>456</v>
      </c>
      <c r="B231" s="24" t="s">
        <v>526</v>
      </c>
      <c r="C231" s="24" t="s">
        <v>565</v>
      </c>
      <c r="D231" s="3" t="s">
        <v>1895</v>
      </c>
      <c r="E231" s="24" t="s">
        <v>4730</v>
      </c>
      <c r="F231" s="24" t="s">
        <v>2078</v>
      </c>
      <c r="H231" s="24" t="s">
        <v>402</v>
      </c>
      <c r="I231" s="33">
        <v>42010000</v>
      </c>
      <c r="J231" s="1" t="s">
        <v>1804</v>
      </c>
      <c r="K231" s="1" t="s">
        <v>1804</v>
      </c>
      <c r="M231" s="23" t="s">
        <v>430</v>
      </c>
      <c r="N231" s="23"/>
      <c r="O231" s="22" t="s">
        <v>1791</v>
      </c>
      <c r="P231" s="22">
        <v>104</v>
      </c>
      <c r="Q231" s="37">
        <f t="shared" si="11"/>
        <v>191.20000000000002</v>
      </c>
      <c r="R231" s="166">
        <v>239</v>
      </c>
      <c r="S231" s="330" t="s">
        <v>4738</v>
      </c>
      <c r="T231" s="33"/>
      <c r="U231" s="99">
        <v>0.4</v>
      </c>
      <c r="V231" s="142">
        <v>5.0000000000000001E-3</v>
      </c>
      <c r="W231" s="99">
        <f t="shared" si="10"/>
        <v>0.40500000000000003</v>
      </c>
      <c r="X231" s="8">
        <v>10</v>
      </c>
      <c r="Y231" s="8">
        <v>250</v>
      </c>
      <c r="Z231" s="8">
        <v>190</v>
      </c>
      <c r="AX231" s="289" t="s">
        <v>3097</v>
      </c>
      <c r="AY231" s="157"/>
      <c r="AZ231" t="s">
        <v>4282</v>
      </c>
      <c r="BA231" s="278" t="s">
        <v>4267</v>
      </c>
      <c r="BB231" s="280" t="s">
        <v>4268</v>
      </c>
    </row>
    <row r="232" spans="1:54" ht="15.75">
      <c r="A232" s="23" t="s">
        <v>456</v>
      </c>
      <c r="B232" s="24" t="s">
        <v>526</v>
      </c>
      <c r="C232" s="24" t="s">
        <v>565</v>
      </c>
      <c r="D232" s="3" t="s">
        <v>1895</v>
      </c>
      <c r="E232" s="24" t="s">
        <v>4731</v>
      </c>
      <c r="F232" s="24" t="s">
        <v>2078</v>
      </c>
      <c r="H232" s="24" t="s">
        <v>402</v>
      </c>
      <c r="I232" s="33">
        <v>42010000</v>
      </c>
      <c r="J232" s="1" t="s">
        <v>1804</v>
      </c>
      <c r="K232" s="1" t="s">
        <v>1804</v>
      </c>
      <c r="M232" s="23" t="s">
        <v>431</v>
      </c>
      <c r="N232" s="23"/>
      <c r="O232" s="22" t="s">
        <v>1791</v>
      </c>
      <c r="P232" s="22">
        <v>104</v>
      </c>
      <c r="Q232" s="37">
        <f t="shared" si="11"/>
        <v>191.20000000000002</v>
      </c>
      <c r="R232" s="166">
        <v>239</v>
      </c>
      <c r="S232" s="330" t="s">
        <v>4742</v>
      </c>
      <c r="T232" s="33"/>
      <c r="U232" s="99">
        <v>0.4</v>
      </c>
      <c r="V232" s="142">
        <v>5.0000000000000001E-3</v>
      </c>
      <c r="W232" s="99">
        <f t="shared" si="10"/>
        <v>0.40500000000000003</v>
      </c>
      <c r="X232" s="8">
        <v>10</v>
      </c>
      <c r="Y232" s="8">
        <v>250</v>
      </c>
      <c r="Z232" s="8">
        <v>190</v>
      </c>
      <c r="AX232" s="289" t="s">
        <v>3097</v>
      </c>
      <c r="AY232" s="157"/>
      <c r="AZ232" t="s">
        <v>4282</v>
      </c>
      <c r="BA232" s="278" t="s">
        <v>4267</v>
      </c>
      <c r="BB232" s="280" t="s">
        <v>4268</v>
      </c>
    </row>
    <row r="233" spans="1:54" ht="15.75">
      <c r="A233" s="23" t="s">
        <v>456</v>
      </c>
      <c r="B233" s="24" t="s">
        <v>526</v>
      </c>
      <c r="C233" s="24" t="s">
        <v>565</v>
      </c>
      <c r="D233" s="3" t="s">
        <v>1895</v>
      </c>
      <c r="E233" s="24" t="s">
        <v>4732</v>
      </c>
      <c r="F233" s="24" t="s">
        <v>2078</v>
      </c>
      <c r="H233" s="24" t="s">
        <v>402</v>
      </c>
      <c r="I233" s="33">
        <v>42010000</v>
      </c>
      <c r="J233" s="1" t="s">
        <v>1804</v>
      </c>
      <c r="K233" s="1" t="s">
        <v>1804</v>
      </c>
      <c r="M233" s="23" t="s">
        <v>432</v>
      </c>
      <c r="N233" s="23"/>
      <c r="O233" s="22" t="s">
        <v>1791</v>
      </c>
      <c r="P233" s="22">
        <v>104</v>
      </c>
      <c r="Q233" s="37">
        <f t="shared" si="11"/>
        <v>191.20000000000002</v>
      </c>
      <c r="R233" s="166">
        <v>239</v>
      </c>
      <c r="S233" s="330" t="s">
        <v>4744</v>
      </c>
      <c r="T233" s="33"/>
      <c r="U233" s="99">
        <v>0.4</v>
      </c>
      <c r="V233" s="142">
        <v>5.0000000000000001E-3</v>
      </c>
      <c r="W233" s="99">
        <f t="shared" si="10"/>
        <v>0.40500000000000003</v>
      </c>
      <c r="X233" s="8">
        <v>10</v>
      </c>
      <c r="Y233" s="8">
        <v>250</v>
      </c>
      <c r="Z233" s="8">
        <v>190</v>
      </c>
      <c r="AX233" s="289" t="s">
        <v>3097</v>
      </c>
      <c r="AY233" s="157"/>
      <c r="AZ233" t="s">
        <v>4282</v>
      </c>
      <c r="BA233" s="278" t="s">
        <v>4267</v>
      </c>
      <c r="BB233" s="280" t="s">
        <v>4268</v>
      </c>
    </row>
    <row r="234" spans="1:54" ht="15.75">
      <c r="A234" s="23" t="s">
        <v>456</v>
      </c>
      <c r="B234" s="24" t="s">
        <v>526</v>
      </c>
      <c r="C234" s="24" t="s">
        <v>565</v>
      </c>
      <c r="D234" s="3" t="s">
        <v>1895</v>
      </c>
      <c r="E234" s="24" t="s">
        <v>4733</v>
      </c>
      <c r="F234" s="24" t="s">
        <v>2078</v>
      </c>
      <c r="H234" s="24" t="s">
        <v>402</v>
      </c>
      <c r="I234" s="33">
        <v>42010000</v>
      </c>
      <c r="J234" s="1" t="s">
        <v>1804</v>
      </c>
      <c r="K234" s="1" t="s">
        <v>1804</v>
      </c>
      <c r="M234" s="23" t="s">
        <v>434</v>
      </c>
      <c r="N234" s="23"/>
      <c r="O234" s="22" t="s">
        <v>1791</v>
      </c>
      <c r="P234" s="22">
        <v>104</v>
      </c>
      <c r="Q234" s="37">
        <f t="shared" si="11"/>
        <v>191.20000000000002</v>
      </c>
      <c r="R234" s="166">
        <v>239</v>
      </c>
      <c r="S234" s="330" t="s">
        <v>4741</v>
      </c>
      <c r="T234" s="33"/>
      <c r="U234" s="99">
        <v>0.4</v>
      </c>
      <c r="V234" s="142">
        <v>5.0000000000000001E-3</v>
      </c>
      <c r="W234" s="99">
        <f t="shared" si="10"/>
        <v>0.40500000000000003</v>
      </c>
      <c r="X234" s="8">
        <v>10</v>
      </c>
      <c r="Y234" s="8">
        <v>250</v>
      </c>
      <c r="Z234" s="8">
        <v>190</v>
      </c>
      <c r="AX234" s="289" t="s">
        <v>3097</v>
      </c>
      <c r="AY234" s="157"/>
      <c r="AZ234" t="s">
        <v>4282</v>
      </c>
      <c r="BA234" s="278" t="s">
        <v>4267</v>
      </c>
      <c r="BB234" s="280" t="s">
        <v>4268</v>
      </c>
    </row>
    <row r="235" spans="1:54" ht="15.75">
      <c r="A235" s="23" t="s">
        <v>456</v>
      </c>
      <c r="B235" s="24" t="s">
        <v>526</v>
      </c>
      <c r="C235" s="24" t="s">
        <v>565</v>
      </c>
      <c r="D235" s="3" t="s">
        <v>1895</v>
      </c>
      <c r="E235" s="24" t="s">
        <v>4734</v>
      </c>
      <c r="F235" s="24" t="s">
        <v>2078</v>
      </c>
      <c r="H235" s="24" t="s">
        <v>4721</v>
      </c>
      <c r="I235" s="33">
        <v>42010000</v>
      </c>
      <c r="J235" s="1" t="s">
        <v>1804</v>
      </c>
      <c r="K235" s="1" t="s">
        <v>1804</v>
      </c>
      <c r="M235" s="23" t="s">
        <v>430</v>
      </c>
      <c r="N235" s="23"/>
      <c r="O235" s="22" t="s">
        <v>1791</v>
      </c>
      <c r="P235" s="22">
        <v>104</v>
      </c>
      <c r="Q235" s="37">
        <f t="shared" si="11"/>
        <v>191.20000000000002</v>
      </c>
      <c r="R235" s="166">
        <v>239</v>
      </c>
      <c r="S235" s="330" t="s">
        <v>4739</v>
      </c>
      <c r="T235" s="33"/>
      <c r="U235" s="99">
        <v>0.4</v>
      </c>
      <c r="V235" s="142">
        <v>5.0000000000000001E-3</v>
      </c>
      <c r="W235" s="99">
        <f t="shared" si="10"/>
        <v>0.40500000000000003</v>
      </c>
      <c r="X235" s="8">
        <v>10</v>
      </c>
      <c r="Y235" s="8">
        <v>250</v>
      </c>
      <c r="Z235" s="8">
        <v>190</v>
      </c>
      <c r="AX235" s="289" t="s">
        <v>3097</v>
      </c>
      <c r="AY235" s="157"/>
      <c r="AZ235" t="s">
        <v>4282</v>
      </c>
      <c r="BA235" s="278" t="s">
        <v>4267</v>
      </c>
      <c r="BB235" s="280" t="s">
        <v>4268</v>
      </c>
    </row>
    <row r="236" spans="1:54" ht="15.75">
      <c r="A236" s="23" t="s">
        <v>456</v>
      </c>
      <c r="B236" s="24" t="s">
        <v>526</v>
      </c>
      <c r="C236" s="24" t="s">
        <v>565</v>
      </c>
      <c r="D236" s="3" t="s">
        <v>1895</v>
      </c>
      <c r="E236" s="24" t="s">
        <v>4735</v>
      </c>
      <c r="F236" s="24" t="s">
        <v>2078</v>
      </c>
      <c r="H236" s="24" t="s">
        <v>4721</v>
      </c>
      <c r="I236" s="33">
        <v>42010000</v>
      </c>
      <c r="J236" s="1" t="s">
        <v>1804</v>
      </c>
      <c r="K236" s="1" t="s">
        <v>1804</v>
      </c>
      <c r="M236" s="23" t="s">
        <v>431</v>
      </c>
      <c r="N236" s="23"/>
      <c r="O236" s="22" t="s">
        <v>1791</v>
      </c>
      <c r="P236" s="22">
        <v>104</v>
      </c>
      <c r="Q236" s="37">
        <f t="shared" si="11"/>
        <v>191.20000000000002</v>
      </c>
      <c r="R236" s="166">
        <v>239</v>
      </c>
      <c r="S236" s="330" t="s">
        <v>4743</v>
      </c>
      <c r="T236" s="33"/>
      <c r="U236" s="99">
        <v>0.4</v>
      </c>
      <c r="V236" s="142">
        <v>5.0000000000000001E-3</v>
      </c>
      <c r="W236" s="99">
        <f t="shared" si="10"/>
        <v>0.40500000000000003</v>
      </c>
      <c r="X236" s="8">
        <v>10</v>
      </c>
      <c r="Y236" s="8">
        <v>250</v>
      </c>
      <c r="Z236" s="8">
        <v>190</v>
      </c>
      <c r="AX236" s="289" t="s">
        <v>3097</v>
      </c>
      <c r="AY236" s="157"/>
      <c r="AZ236" t="s">
        <v>4282</v>
      </c>
      <c r="BA236" s="278" t="s">
        <v>4267</v>
      </c>
      <c r="BB236" s="280" t="s">
        <v>4268</v>
      </c>
    </row>
    <row r="237" spans="1:54" ht="15.75">
      <c r="A237" s="23" t="s">
        <v>456</v>
      </c>
      <c r="B237" s="24" t="s">
        <v>526</v>
      </c>
      <c r="C237" s="24" t="s">
        <v>565</v>
      </c>
      <c r="D237" s="3" t="s">
        <v>1895</v>
      </c>
      <c r="E237" s="24" t="s">
        <v>4736</v>
      </c>
      <c r="F237" s="24" t="s">
        <v>2078</v>
      </c>
      <c r="H237" s="24" t="s">
        <v>4721</v>
      </c>
      <c r="I237" s="33">
        <v>42010000</v>
      </c>
      <c r="J237" s="1" t="s">
        <v>1804</v>
      </c>
      <c r="K237" s="1" t="s">
        <v>1804</v>
      </c>
      <c r="M237" s="23" t="s">
        <v>432</v>
      </c>
      <c r="N237" s="23"/>
      <c r="O237" s="22" t="s">
        <v>1791</v>
      </c>
      <c r="P237" s="22">
        <v>104</v>
      </c>
      <c r="Q237" s="37">
        <f t="shared" si="11"/>
        <v>191.20000000000002</v>
      </c>
      <c r="R237" s="166">
        <v>239</v>
      </c>
      <c r="S237" s="330" t="s">
        <v>4745</v>
      </c>
      <c r="T237" s="33"/>
      <c r="U237" s="99">
        <v>0.4</v>
      </c>
      <c r="V237" s="142">
        <v>5.0000000000000001E-3</v>
      </c>
      <c r="W237" s="99">
        <f t="shared" si="10"/>
        <v>0.40500000000000003</v>
      </c>
      <c r="X237" s="8">
        <v>10</v>
      </c>
      <c r="Y237" s="8">
        <v>250</v>
      </c>
      <c r="Z237" s="8">
        <v>190</v>
      </c>
      <c r="AX237" s="289" t="s">
        <v>3097</v>
      </c>
      <c r="AY237" s="157"/>
      <c r="AZ237" t="s">
        <v>4282</v>
      </c>
      <c r="BA237" s="278" t="s">
        <v>4267</v>
      </c>
      <c r="BB237" s="280" t="s">
        <v>4268</v>
      </c>
    </row>
    <row r="238" spans="1:54" ht="15.75">
      <c r="A238" s="23" t="s">
        <v>456</v>
      </c>
      <c r="B238" s="24" t="s">
        <v>526</v>
      </c>
      <c r="C238" s="24" t="s">
        <v>565</v>
      </c>
      <c r="D238" s="3" t="s">
        <v>1895</v>
      </c>
      <c r="E238" s="24" t="s">
        <v>4737</v>
      </c>
      <c r="F238" s="24" t="s">
        <v>2078</v>
      </c>
      <c r="H238" s="24" t="s">
        <v>4721</v>
      </c>
      <c r="I238" s="33">
        <v>42010000</v>
      </c>
      <c r="J238" s="1" t="s">
        <v>1804</v>
      </c>
      <c r="K238" s="1" t="s">
        <v>1804</v>
      </c>
      <c r="M238" s="23" t="s">
        <v>434</v>
      </c>
      <c r="N238" s="23"/>
      <c r="O238" s="22" t="s">
        <v>1791</v>
      </c>
      <c r="P238" s="22">
        <v>104</v>
      </c>
      <c r="Q238" s="37">
        <f t="shared" si="11"/>
        <v>191.20000000000002</v>
      </c>
      <c r="R238" s="166">
        <v>239</v>
      </c>
      <c r="S238" s="330" t="s">
        <v>4740</v>
      </c>
      <c r="T238" s="33"/>
      <c r="U238" s="99">
        <v>0.4</v>
      </c>
      <c r="V238" s="142">
        <v>5.0000000000000001E-3</v>
      </c>
      <c r="W238" s="99">
        <f t="shared" si="10"/>
        <v>0.40500000000000003</v>
      </c>
      <c r="X238" s="8">
        <v>10</v>
      </c>
      <c r="Y238" s="8">
        <v>250</v>
      </c>
      <c r="Z238" s="8">
        <v>190</v>
      </c>
      <c r="AX238" s="289" t="s">
        <v>3097</v>
      </c>
      <c r="AY238" s="157"/>
      <c r="AZ238" t="s">
        <v>4282</v>
      </c>
      <c r="BA238" s="278" t="s">
        <v>4267</v>
      </c>
      <c r="BB238" s="280" t="s">
        <v>4268</v>
      </c>
    </row>
    <row r="239" spans="1:54" ht="15.75">
      <c r="A239" t="s">
        <v>428</v>
      </c>
      <c r="B239" s="24" t="s">
        <v>526</v>
      </c>
      <c r="C239" s="24" t="s">
        <v>565</v>
      </c>
      <c r="D239" t="s">
        <v>3865</v>
      </c>
      <c r="E239" s="20" t="s">
        <v>3830</v>
      </c>
      <c r="F239" t="s">
        <v>3831</v>
      </c>
      <c r="H239" t="s">
        <v>1453</v>
      </c>
      <c r="I239" s="33">
        <v>42010000</v>
      </c>
      <c r="J239" s="1" t="s">
        <v>1804</v>
      </c>
      <c r="K239" s="1" t="s">
        <v>1804</v>
      </c>
      <c r="L239" s="236"/>
      <c r="M239" s="13" t="s">
        <v>435</v>
      </c>
      <c r="N239"/>
      <c r="O239" s="22" t="s">
        <v>1791</v>
      </c>
      <c r="P239" s="22">
        <v>52</v>
      </c>
      <c r="Q239" s="37">
        <f t="shared" si="11"/>
        <v>95.2</v>
      </c>
      <c r="R239" s="166">
        <v>119</v>
      </c>
      <c r="S239" s="143">
        <v>5052797173578</v>
      </c>
      <c r="T239"/>
      <c r="U239" s="99">
        <v>0.4</v>
      </c>
      <c r="V239" s="142">
        <v>5.0000000000000001E-3</v>
      </c>
      <c r="W239" s="99">
        <f t="shared" si="10"/>
        <v>0.40500000000000003</v>
      </c>
      <c r="X239" s="8">
        <v>10</v>
      </c>
      <c r="Y239" s="8">
        <v>250</v>
      </c>
      <c r="Z239" s="8">
        <v>190</v>
      </c>
      <c r="AX239" s="289" t="s">
        <v>3832</v>
      </c>
      <c r="AZ239" t="s">
        <v>4282</v>
      </c>
      <c r="BA239" s="278" t="s">
        <v>4267</v>
      </c>
      <c r="BB239" s="280" t="s">
        <v>4268</v>
      </c>
    </row>
    <row r="240" spans="1:54" ht="15.75">
      <c r="A240" t="s">
        <v>428</v>
      </c>
      <c r="B240" s="24" t="s">
        <v>526</v>
      </c>
      <c r="C240" s="24" t="s">
        <v>565</v>
      </c>
      <c r="D240" t="s">
        <v>3865</v>
      </c>
      <c r="E240" s="20" t="s">
        <v>3833</v>
      </c>
      <c r="F240" t="s">
        <v>3831</v>
      </c>
      <c r="H240" t="s">
        <v>1453</v>
      </c>
      <c r="I240" s="33">
        <v>42010000</v>
      </c>
      <c r="J240" s="1" t="s">
        <v>1804</v>
      </c>
      <c r="K240" s="1" t="s">
        <v>1804</v>
      </c>
      <c r="L240" s="236"/>
      <c r="M240" s="13" t="s">
        <v>437</v>
      </c>
      <c r="N240"/>
      <c r="O240" s="22" t="s">
        <v>1791</v>
      </c>
      <c r="P240" s="22">
        <v>52</v>
      </c>
      <c r="Q240" s="37">
        <f t="shared" si="11"/>
        <v>95.2</v>
      </c>
      <c r="R240" s="166">
        <v>119</v>
      </c>
      <c r="S240" s="143">
        <v>5052797173554</v>
      </c>
      <c r="T240"/>
      <c r="U240" s="99">
        <v>0.4</v>
      </c>
      <c r="V240" s="142">
        <v>5.0000000000000001E-3</v>
      </c>
      <c r="W240" s="99">
        <f t="shared" ref="W240:W271" si="12">U240+V240</f>
        <v>0.40500000000000003</v>
      </c>
      <c r="X240" s="8">
        <v>10</v>
      </c>
      <c r="Y240" s="8">
        <v>250</v>
      </c>
      <c r="Z240" s="8">
        <v>190</v>
      </c>
      <c r="AX240" s="289" t="s">
        <v>3832</v>
      </c>
      <c r="AZ240" t="s">
        <v>4282</v>
      </c>
      <c r="BA240" s="278" t="s">
        <v>4267</v>
      </c>
      <c r="BB240" s="280" t="s">
        <v>4268</v>
      </c>
    </row>
    <row r="241" spans="1:54" ht="15.75">
      <c r="A241" t="s">
        <v>428</v>
      </c>
      <c r="B241" s="24" t="s">
        <v>526</v>
      </c>
      <c r="C241" s="24" t="s">
        <v>565</v>
      </c>
      <c r="D241" t="s">
        <v>3865</v>
      </c>
      <c r="E241" s="20" t="s">
        <v>3834</v>
      </c>
      <c r="F241" t="s">
        <v>3831</v>
      </c>
      <c r="H241" t="s">
        <v>1453</v>
      </c>
      <c r="I241" s="33">
        <v>42010000</v>
      </c>
      <c r="J241" s="1" t="s">
        <v>1804</v>
      </c>
      <c r="K241" s="1" t="s">
        <v>1804</v>
      </c>
      <c r="L241" s="236"/>
      <c r="M241" s="13" t="s">
        <v>439</v>
      </c>
      <c r="N241"/>
      <c r="O241" s="22" t="s">
        <v>1791</v>
      </c>
      <c r="P241" s="22">
        <v>52</v>
      </c>
      <c r="Q241" s="37">
        <f t="shared" si="11"/>
        <v>95.2</v>
      </c>
      <c r="R241" s="166">
        <v>119</v>
      </c>
      <c r="S241" s="143">
        <v>5052797173561</v>
      </c>
      <c r="T241"/>
      <c r="U241" s="99">
        <v>0.4</v>
      </c>
      <c r="V241" s="142">
        <v>5.0000000000000001E-3</v>
      </c>
      <c r="W241" s="99">
        <f t="shared" si="12"/>
        <v>0.40500000000000003</v>
      </c>
      <c r="X241" s="8">
        <v>10</v>
      </c>
      <c r="Y241" s="8">
        <v>250</v>
      </c>
      <c r="Z241" s="8">
        <v>190</v>
      </c>
      <c r="AX241" s="289" t="s">
        <v>3832</v>
      </c>
      <c r="AZ241" t="s">
        <v>4282</v>
      </c>
      <c r="BA241" s="278" t="s">
        <v>4267</v>
      </c>
      <c r="BB241" s="280" t="s">
        <v>4268</v>
      </c>
    </row>
    <row r="242" spans="1:54" ht="15.75">
      <c r="A242" t="s">
        <v>428</v>
      </c>
      <c r="B242" s="24" t="s">
        <v>526</v>
      </c>
      <c r="C242" s="24" t="s">
        <v>565</v>
      </c>
      <c r="D242" t="s">
        <v>3865</v>
      </c>
      <c r="E242" s="20" t="s">
        <v>3835</v>
      </c>
      <c r="F242" t="s">
        <v>3831</v>
      </c>
      <c r="H242" t="s">
        <v>1453</v>
      </c>
      <c r="I242" s="33">
        <v>42010000</v>
      </c>
      <c r="J242" s="1" t="s">
        <v>1804</v>
      </c>
      <c r="K242" s="1" t="s">
        <v>1804</v>
      </c>
      <c r="L242" s="236"/>
      <c r="M242" s="13" t="s">
        <v>441</v>
      </c>
      <c r="N242"/>
      <c r="O242" s="22" t="s">
        <v>1791</v>
      </c>
      <c r="P242" s="22">
        <v>52</v>
      </c>
      <c r="Q242" s="37">
        <f t="shared" si="11"/>
        <v>95.2</v>
      </c>
      <c r="R242" s="166">
        <v>119</v>
      </c>
      <c r="S242" s="143">
        <v>5052797173585</v>
      </c>
      <c r="T242"/>
      <c r="U242" s="99">
        <v>0.4</v>
      </c>
      <c r="V242" s="142">
        <v>5.0000000000000001E-3</v>
      </c>
      <c r="W242" s="99">
        <f t="shared" si="12"/>
        <v>0.40500000000000003</v>
      </c>
      <c r="X242" s="8">
        <v>10</v>
      </c>
      <c r="Y242" s="8">
        <v>250</v>
      </c>
      <c r="Z242" s="8">
        <v>190</v>
      </c>
      <c r="AX242" s="289" t="s">
        <v>3832</v>
      </c>
      <c r="AZ242" t="s">
        <v>4282</v>
      </c>
      <c r="BA242" s="278" t="s">
        <v>4267</v>
      </c>
      <c r="BB242" s="280" t="s">
        <v>4268</v>
      </c>
    </row>
    <row r="243" spans="1:54" ht="15.75">
      <c r="A243" t="s">
        <v>428</v>
      </c>
      <c r="B243" s="24" t="s">
        <v>526</v>
      </c>
      <c r="C243" s="24" t="s">
        <v>565</v>
      </c>
      <c r="D243" t="s">
        <v>3865</v>
      </c>
      <c r="E243" s="20" t="s">
        <v>3836</v>
      </c>
      <c r="F243" t="s">
        <v>3831</v>
      </c>
      <c r="H243" t="s">
        <v>1498</v>
      </c>
      <c r="I243" s="33">
        <v>42010000</v>
      </c>
      <c r="J243" s="1" t="s">
        <v>1804</v>
      </c>
      <c r="K243" s="1" t="s">
        <v>1804</v>
      </c>
      <c r="L243" s="236"/>
      <c r="M243" s="13" t="s">
        <v>435</v>
      </c>
      <c r="N243"/>
      <c r="O243" s="22" t="s">
        <v>1791</v>
      </c>
      <c r="P243" s="22">
        <v>52</v>
      </c>
      <c r="Q243" s="37">
        <f t="shared" si="11"/>
        <v>95.2</v>
      </c>
      <c r="R243" s="166">
        <v>119</v>
      </c>
      <c r="S243" s="143">
        <v>5052797173653</v>
      </c>
      <c r="T243"/>
      <c r="U243" s="99">
        <v>0.4</v>
      </c>
      <c r="V243" s="142">
        <v>5.0000000000000001E-3</v>
      </c>
      <c r="W243" s="99">
        <f t="shared" si="12"/>
        <v>0.40500000000000003</v>
      </c>
      <c r="X243" s="8">
        <v>10</v>
      </c>
      <c r="Y243" s="8">
        <v>250</v>
      </c>
      <c r="Z243" s="8">
        <v>190</v>
      </c>
      <c r="AX243" s="289" t="s">
        <v>3832</v>
      </c>
      <c r="AZ243" t="s">
        <v>4282</v>
      </c>
      <c r="BA243" s="278" t="s">
        <v>4267</v>
      </c>
      <c r="BB243" s="280" t="s">
        <v>4268</v>
      </c>
    </row>
    <row r="244" spans="1:54" ht="15.75">
      <c r="A244" t="s">
        <v>428</v>
      </c>
      <c r="B244" s="24" t="s">
        <v>526</v>
      </c>
      <c r="C244" s="24" t="s">
        <v>565</v>
      </c>
      <c r="D244" t="s">
        <v>3865</v>
      </c>
      <c r="E244" s="20" t="s">
        <v>3837</v>
      </c>
      <c r="F244" t="s">
        <v>3831</v>
      </c>
      <c r="H244" t="s">
        <v>1498</v>
      </c>
      <c r="I244" s="33">
        <v>42010000</v>
      </c>
      <c r="J244" s="1" t="s">
        <v>1804</v>
      </c>
      <c r="K244" s="1" t="s">
        <v>1804</v>
      </c>
      <c r="L244" s="236"/>
      <c r="M244" s="13" t="s">
        <v>437</v>
      </c>
      <c r="N244"/>
      <c r="O244" s="22" t="s">
        <v>1791</v>
      </c>
      <c r="P244" s="22">
        <v>52</v>
      </c>
      <c r="Q244" s="37">
        <f t="shared" si="11"/>
        <v>95.2</v>
      </c>
      <c r="R244" s="166">
        <v>119</v>
      </c>
      <c r="S244" s="143">
        <v>5052797173639</v>
      </c>
      <c r="T244"/>
      <c r="U244" s="99">
        <v>0.4</v>
      </c>
      <c r="V244" s="142">
        <v>5.0000000000000001E-3</v>
      </c>
      <c r="W244" s="99">
        <f t="shared" si="12"/>
        <v>0.40500000000000003</v>
      </c>
      <c r="X244" s="8">
        <v>10</v>
      </c>
      <c r="Y244" s="8">
        <v>250</v>
      </c>
      <c r="Z244" s="8">
        <v>190</v>
      </c>
      <c r="AX244" s="289" t="s">
        <v>3832</v>
      </c>
      <c r="AZ244" t="s">
        <v>4282</v>
      </c>
      <c r="BA244" s="278" t="s">
        <v>4267</v>
      </c>
      <c r="BB244" s="280" t="s">
        <v>4268</v>
      </c>
    </row>
    <row r="245" spans="1:54" ht="16.5" customHeight="1">
      <c r="A245" t="s">
        <v>428</v>
      </c>
      <c r="B245" s="24" t="s">
        <v>526</v>
      </c>
      <c r="C245" s="24" t="s">
        <v>565</v>
      </c>
      <c r="D245" t="s">
        <v>3865</v>
      </c>
      <c r="E245" s="20" t="s">
        <v>3838</v>
      </c>
      <c r="F245" t="s">
        <v>3831</v>
      </c>
      <c r="H245" t="s">
        <v>1498</v>
      </c>
      <c r="I245" s="33">
        <v>42010000</v>
      </c>
      <c r="J245" s="1" t="s">
        <v>1804</v>
      </c>
      <c r="K245" s="1" t="s">
        <v>1804</v>
      </c>
      <c r="L245" s="236"/>
      <c r="M245" s="13" t="s">
        <v>439</v>
      </c>
      <c r="N245"/>
      <c r="O245" s="22" t="s">
        <v>1791</v>
      </c>
      <c r="P245" s="22">
        <v>52</v>
      </c>
      <c r="Q245" s="37">
        <f t="shared" si="11"/>
        <v>95.2</v>
      </c>
      <c r="R245" s="166">
        <v>119</v>
      </c>
      <c r="S245" s="143">
        <v>5052797173646</v>
      </c>
      <c r="T245"/>
      <c r="U245" s="99">
        <v>0.4</v>
      </c>
      <c r="V245" s="142">
        <v>5.0000000000000001E-3</v>
      </c>
      <c r="W245" s="99">
        <f t="shared" si="12"/>
        <v>0.40500000000000003</v>
      </c>
      <c r="X245" s="8">
        <v>10</v>
      </c>
      <c r="Y245" s="8">
        <v>250</v>
      </c>
      <c r="Z245" s="8">
        <v>190</v>
      </c>
      <c r="AX245" s="289" t="s">
        <v>3832</v>
      </c>
      <c r="AZ245" t="s">
        <v>4282</v>
      </c>
      <c r="BA245" s="278" t="s">
        <v>4267</v>
      </c>
      <c r="BB245" s="280" t="s">
        <v>4268</v>
      </c>
    </row>
    <row r="246" spans="1:54" ht="16.5" customHeight="1">
      <c r="A246" t="s">
        <v>428</v>
      </c>
      <c r="B246" s="24" t="s">
        <v>526</v>
      </c>
      <c r="C246" s="24" t="s">
        <v>565</v>
      </c>
      <c r="D246" t="s">
        <v>3865</v>
      </c>
      <c r="E246" s="20" t="s">
        <v>3839</v>
      </c>
      <c r="F246" t="s">
        <v>3831</v>
      </c>
      <c r="H246" t="s">
        <v>1498</v>
      </c>
      <c r="I246" s="33">
        <v>42010000</v>
      </c>
      <c r="J246" s="1" t="s">
        <v>1804</v>
      </c>
      <c r="K246" s="1" t="s">
        <v>1804</v>
      </c>
      <c r="L246" s="236"/>
      <c r="M246" s="13" t="s">
        <v>441</v>
      </c>
      <c r="N246"/>
      <c r="O246" s="22" t="s">
        <v>1791</v>
      </c>
      <c r="P246" s="22">
        <v>52</v>
      </c>
      <c r="Q246" s="37">
        <f t="shared" si="11"/>
        <v>95.2</v>
      </c>
      <c r="R246" s="166">
        <v>119</v>
      </c>
      <c r="S246" s="330" t="s">
        <v>4791</v>
      </c>
      <c r="T246"/>
      <c r="U246" s="99">
        <v>0.4</v>
      </c>
      <c r="V246" s="142">
        <v>5.0000000000000001E-3</v>
      </c>
      <c r="W246" s="99">
        <f t="shared" si="12"/>
        <v>0.40500000000000003</v>
      </c>
      <c r="X246" s="8">
        <v>10</v>
      </c>
      <c r="Y246" s="8">
        <v>250</v>
      </c>
      <c r="Z246" s="8">
        <v>190</v>
      </c>
      <c r="AX246" s="289" t="s">
        <v>3832</v>
      </c>
      <c r="AZ246" t="s">
        <v>4282</v>
      </c>
      <c r="BA246" s="278" t="s">
        <v>4267</v>
      </c>
      <c r="BB246" s="280" t="s">
        <v>4268</v>
      </c>
    </row>
    <row r="247" spans="1:54" ht="15.75">
      <c r="A247" t="s">
        <v>428</v>
      </c>
      <c r="B247" s="24" t="s">
        <v>526</v>
      </c>
      <c r="C247" s="24" t="s">
        <v>565</v>
      </c>
      <c r="D247" t="s">
        <v>3865</v>
      </c>
      <c r="E247" s="20" t="s">
        <v>4746</v>
      </c>
      <c r="F247" t="s">
        <v>3831</v>
      </c>
      <c r="H247" t="s">
        <v>294</v>
      </c>
      <c r="I247" s="33">
        <v>42010000</v>
      </c>
      <c r="J247" s="1" t="s">
        <v>1804</v>
      </c>
      <c r="K247" s="1" t="s">
        <v>1804</v>
      </c>
      <c r="L247" s="236"/>
      <c r="M247" s="13" t="s">
        <v>435</v>
      </c>
      <c r="N247"/>
      <c r="O247" s="22" t="s">
        <v>1791</v>
      </c>
      <c r="P247" s="22">
        <v>52</v>
      </c>
      <c r="Q247" s="37">
        <f t="shared" si="11"/>
        <v>95.2</v>
      </c>
      <c r="R247" s="166">
        <v>119</v>
      </c>
      <c r="S247" s="330" t="s">
        <v>4794</v>
      </c>
      <c r="T247"/>
      <c r="U247" s="99">
        <v>0.4</v>
      </c>
      <c r="V247" s="142">
        <v>5.0000000000000001E-3</v>
      </c>
      <c r="W247" s="99">
        <f t="shared" si="12"/>
        <v>0.40500000000000003</v>
      </c>
      <c r="X247" s="8">
        <v>10</v>
      </c>
      <c r="Y247" s="8">
        <v>250</v>
      </c>
      <c r="Z247" s="8">
        <v>190</v>
      </c>
      <c r="AX247" s="289" t="s">
        <v>3832</v>
      </c>
      <c r="AZ247" t="s">
        <v>4282</v>
      </c>
      <c r="BA247" s="278" t="s">
        <v>4267</v>
      </c>
      <c r="BB247" s="280" t="s">
        <v>4268</v>
      </c>
    </row>
    <row r="248" spans="1:54" ht="15.75">
      <c r="A248" t="s">
        <v>428</v>
      </c>
      <c r="B248" s="24" t="s">
        <v>526</v>
      </c>
      <c r="C248" s="24" t="s">
        <v>565</v>
      </c>
      <c r="D248" t="s">
        <v>3865</v>
      </c>
      <c r="E248" s="20" t="s">
        <v>4747</v>
      </c>
      <c r="F248" t="s">
        <v>3831</v>
      </c>
      <c r="H248" t="s">
        <v>294</v>
      </c>
      <c r="I248" s="33">
        <v>42010000</v>
      </c>
      <c r="J248" s="1" t="s">
        <v>1804</v>
      </c>
      <c r="K248" s="1" t="s">
        <v>1804</v>
      </c>
      <c r="L248" s="236"/>
      <c r="M248" s="13" t="s">
        <v>437</v>
      </c>
      <c r="N248"/>
      <c r="O248" s="22" t="s">
        <v>1791</v>
      </c>
      <c r="P248" s="22">
        <v>52</v>
      </c>
      <c r="Q248" s="37">
        <f t="shared" si="11"/>
        <v>95.2</v>
      </c>
      <c r="R248" s="166">
        <v>119</v>
      </c>
      <c r="S248" s="330" t="s">
        <v>4792</v>
      </c>
      <c r="T248"/>
      <c r="U248" s="99">
        <v>0.4</v>
      </c>
      <c r="V248" s="142">
        <v>5.0000000000000001E-3</v>
      </c>
      <c r="W248" s="99">
        <f t="shared" si="12"/>
        <v>0.40500000000000003</v>
      </c>
      <c r="X248" s="8">
        <v>10</v>
      </c>
      <c r="Y248" s="8">
        <v>250</v>
      </c>
      <c r="Z248" s="8">
        <v>190</v>
      </c>
      <c r="AX248" s="289" t="s">
        <v>3832</v>
      </c>
      <c r="AZ248" t="s">
        <v>4282</v>
      </c>
      <c r="BA248" s="278" t="s">
        <v>4267</v>
      </c>
      <c r="BB248" s="280" t="s">
        <v>4268</v>
      </c>
    </row>
    <row r="249" spans="1:54" ht="15.75">
      <c r="A249" t="s">
        <v>428</v>
      </c>
      <c r="B249" s="24" t="s">
        <v>526</v>
      </c>
      <c r="C249" s="24" t="s">
        <v>565</v>
      </c>
      <c r="D249" t="s">
        <v>3865</v>
      </c>
      <c r="E249" s="20" t="s">
        <v>4748</v>
      </c>
      <c r="F249" t="s">
        <v>3831</v>
      </c>
      <c r="H249" t="s">
        <v>294</v>
      </c>
      <c r="I249" s="33">
        <v>42010000</v>
      </c>
      <c r="J249" s="1" t="s">
        <v>1804</v>
      </c>
      <c r="K249" s="1" t="s">
        <v>1804</v>
      </c>
      <c r="L249" s="236"/>
      <c r="M249" s="13" t="s">
        <v>439</v>
      </c>
      <c r="N249"/>
      <c r="O249" s="22" t="s">
        <v>1791</v>
      </c>
      <c r="P249" s="22">
        <v>52</v>
      </c>
      <c r="Q249" s="37">
        <f t="shared" si="11"/>
        <v>95.2</v>
      </c>
      <c r="R249" s="166">
        <v>119</v>
      </c>
      <c r="S249" s="330" t="s">
        <v>4793</v>
      </c>
      <c r="T249"/>
      <c r="U249" s="99">
        <v>0.4</v>
      </c>
      <c r="V249" s="142">
        <v>5.0000000000000001E-3</v>
      </c>
      <c r="W249" s="99">
        <f t="shared" si="12"/>
        <v>0.40500000000000003</v>
      </c>
      <c r="X249" s="8">
        <v>10</v>
      </c>
      <c r="Y249" s="8">
        <v>250</v>
      </c>
      <c r="Z249" s="8">
        <v>190</v>
      </c>
      <c r="AX249" s="289" t="s">
        <v>3832</v>
      </c>
      <c r="AZ249" t="s">
        <v>4282</v>
      </c>
      <c r="BA249" s="278" t="s">
        <v>4267</v>
      </c>
      <c r="BB249" s="280" t="s">
        <v>4268</v>
      </c>
    </row>
    <row r="250" spans="1:54" ht="15.75">
      <c r="A250" t="s">
        <v>428</v>
      </c>
      <c r="B250" s="24" t="s">
        <v>526</v>
      </c>
      <c r="C250" s="24" t="s">
        <v>565</v>
      </c>
      <c r="D250" t="s">
        <v>3865</v>
      </c>
      <c r="E250" s="20" t="s">
        <v>4749</v>
      </c>
      <c r="F250" t="s">
        <v>3831</v>
      </c>
      <c r="H250" t="s">
        <v>294</v>
      </c>
      <c r="I250" s="33">
        <v>42010000</v>
      </c>
      <c r="J250" s="1" t="s">
        <v>1804</v>
      </c>
      <c r="K250" s="1" t="s">
        <v>1804</v>
      </c>
      <c r="L250" s="236"/>
      <c r="M250" s="13" t="s">
        <v>441</v>
      </c>
      <c r="N250"/>
      <c r="O250" s="22" t="s">
        <v>1791</v>
      </c>
      <c r="P250" s="22">
        <v>52</v>
      </c>
      <c r="Q250" s="37">
        <f t="shared" si="11"/>
        <v>95.2</v>
      </c>
      <c r="R250" s="166">
        <v>119</v>
      </c>
      <c r="S250" s="330" t="s">
        <v>4795</v>
      </c>
      <c r="T250"/>
      <c r="U250" s="99">
        <v>0.4</v>
      </c>
      <c r="V250" s="142">
        <v>5.0000000000000001E-3</v>
      </c>
      <c r="W250" s="99">
        <f t="shared" si="12"/>
        <v>0.40500000000000003</v>
      </c>
      <c r="X250" s="8">
        <v>10</v>
      </c>
      <c r="Y250" s="8">
        <v>250</v>
      </c>
      <c r="Z250" s="8">
        <v>190</v>
      </c>
      <c r="AX250" s="289" t="s">
        <v>3832</v>
      </c>
      <c r="AZ250" t="s">
        <v>4282</v>
      </c>
      <c r="BA250" s="278" t="s">
        <v>4267</v>
      </c>
      <c r="BB250" s="280" t="s">
        <v>4268</v>
      </c>
    </row>
    <row r="251" spans="1:54" ht="16.5" customHeight="1">
      <c r="A251" t="s">
        <v>428</v>
      </c>
      <c r="B251" s="24" t="s">
        <v>526</v>
      </c>
      <c r="C251" s="24" t="s">
        <v>565</v>
      </c>
      <c r="D251" t="s">
        <v>3865</v>
      </c>
      <c r="E251" s="20" t="s">
        <v>3840</v>
      </c>
      <c r="F251" t="s">
        <v>3831</v>
      </c>
      <c r="H251" t="s">
        <v>1050</v>
      </c>
      <c r="I251" s="33">
        <v>42010000</v>
      </c>
      <c r="J251" s="1" t="s">
        <v>1804</v>
      </c>
      <c r="K251" s="1" t="s">
        <v>1804</v>
      </c>
      <c r="L251" s="236"/>
      <c r="M251" s="13" t="s">
        <v>435</v>
      </c>
      <c r="N251"/>
      <c r="O251" s="22" t="s">
        <v>1791</v>
      </c>
      <c r="P251" s="22">
        <v>52</v>
      </c>
      <c r="Q251" s="37">
        <f t="shared" si="11"/>
        <v>95.2</v>
      </c>
      <c r="R251" s="166">
        <v>119</v>
      </c>
      <c r="S251" s="143">
        <v>5052797173615</v>
      </c>
      <c r="T251"/>
      <c r="U251" s="99">
        <v>0.4</v>
      </c>
      <c r="V251" s="142">
        <v>5.0000000000000001E-3</v>
      </c>
      <c r="W251" s="99">
        <f t="shared" si="12"/>
        <v>0.40500000000000003</v>
      </c>
      <c r="X251" s="8">
        <v>10</v>
      </c>
      <c r="Y251" s="8">
        <v>250</v>
      </c>
      <c r="Z251" s="8">
        <v>190</v>
      </c>
      <c r="AX251" s="289" t="s">
        <v>3832</v>
      </c>
      <c r="AZ251" t="s">
        <v>4282</v>
      </c>
      <c r="BA251" s="278" t="s">
        <v>4267</v>
      </c>
      <c r="BB251" s="280" t="s">
        <v>4268</v>
      </c>
    </row>
    <row r="252" spans="1:54" ht="15.75">
      <c r="A252" t="s">
        <v>428</v>
      </c>
      <c r="B252" s="24" t="s">
        <v>526</v>
      </c>
      <c r="C252" s="24" t="s">
        <v>565</v>
      </c>
      <c r="D252" t="s">
        <v>3865</v>
      </c>
      <c r="E252" s="20" t="s">
        <v>3841</v>
      </c>
      <c r="F252" t="s">
        <v>3831</v>
      </c>
      <c r="H252" t="s">
        <v>1050</v>
      </c>
      <c r="I252" s="33">
        <v>42010000</v>
      </c>
      <c r="J252" s="1" t="s">
        <v>1804</v>
      </c>
      <c r="K252" s="1" t="s">
        <v>1804</v>
      </c>
      <c r="L252" s="236"/>
      <c r="M252" s="13" t="s">
        <v>437</v>
      </c>
      <c r="N252"/>
      <c r="O252" s="22" t="s">
        <v>1791</v>
      </c>
      <c r="P252" s="22">
        <v>52</v>
      </c>
      <c r="Q252" s="37">
        <f t="shared" si="11"/>
        <v>95.2</v>
      </c>
      <c r="R252" s="166">
        <v>119</v>
      </c>
      <c r="S252" s="143">
        <v>5052797173592</v>
      </c>
      <c r="T252"/>
      <c r="U252" s="99">
        <v>0.4</v>
      </c>
      <c r="V252" s="142">
        <v>5.0000000000000001E-3</v>
      </c>
      <c r="W252" s="99">
        <f t="shared" si="12"/>
        <v>0.40500000000000003</v>
      </c>
      <c r="X252" s="8">
        <v>10</v>
      </c>
      <c r="Y252" s="8">
        <v>250</v>
      </c>
      <c r="Z252" s="8">
        <v>190</v>
      </c>
      <c r="AX252" s="289" t="s">
        <v>3832</v>
      </c>
      <c r="AZ252" t="s">
        <v>4282</v>
      </c>
      <c r="BA252" s="278" t="s">
        <v>4267</v>
      </c>
      <c r="BB252" s="280" t="s">
        <v>4268</v>
      </c>
    </row>
    <row r="253" spans="1:54" ht="15.75">
      <c r="A253" t="s">
        <v>428</v>
      </c>
      <c r="B253" s="24" t="s">
        <v>526</v>
      </c>
      <c r="C253" s="24" t="s">
        <v>565</v>
      </c>
      <c r="D253" t="s">
        <v>3865</v>
      </c>
      <c r="E253" s="20" t="s">
        <v>3842</v>
      </c>
      <c r="F253" t="s">
        <v>3831</v>
      </c>
      <c r="H253" t="s">
        <v>1050</v>
      </c>
      <c r="I253" s="33">
        <v>42010000</v>
      </c>
      <c r="J253" s="1" t="s">
        <v>1804</v>
      </c>
      <c r="K253" s="1" t="s">
        <v>1804</v>
      </c>
      <c r="L253" s="236"/>
      <c r="M253" s="13" t="s">
        <v>439</v>
      </c>
      <c r="N253"/>
      <c r="O253" s="22" t="s">
        <v>1791</v>
      </c>
      <c r="P253" s="22">
        <v>52</v>
      </c>
      <c r="Q253" s="37">
        <f t="shared" si="11"/>
        <v>95.2</v>
      </c>
      <c r="R253" s="166">
        <v>119</v>
      </c>
      <c r="S253" s="143">
        <v>5052797173608</v>
      </c>
      <c r="T253"/>
      <c r="U253" s="99">
        <v>0.4</v>
      </c>
      <c r="V253" s="142">
        <v>5.0000000000000001E-3</v>
      </c>
      <c r="W253" s="99">
        <f t="shared" si="12"/>
        <v>0.40500000000000003</v>
      </c>
      <c r="X253" s="8">
        <v>10</v>
      </c>
      <c r="Y253" s="8">
        <v>250</v>
      </c>
      <c r="Z253" s="8">
        <v>190</v>
      </c>
      <c r="AX253" s="289" t="s">
        <v>3832</v>
      </c>
      <c r="AZ253" t="s">
        <v>4282</v>
      </c>
      <c r="BA253" s="278" t="s">
        <v>4267</v>
      </c>
      <c r="BB253" s="280" t="s">
        <v>4268</v>
      </c>
    </row>
    <row r="254" spans="1:54" ht="15.75">
      <c r="A254" t="s">
        <v>428</v>
      </c>
      <c r="B254" s="24" t="s">
        <v>526</v>
      </c>
      <c r="C254" s="24" t="s">
        <v>565</v>
      </c>
      <c r="D254" t="s">
        <v>3865</v>
      </c>
      <c r="E254" s="20" t="s">
        <v>3843</v>
      </c>
      <c r="F254" t="s">
        <v>3831</v>
      </c>
      <c r="H254" t="s">
        <v>1050</v>
      </c>
      <c r="I254" s="33">
        <v>42010000</v>
      </c>
      <c r="J254" s="1" t="s">
        <v>1804</v>
      </c>
      <c r="K254" s="1" t="s">
        <v>1804</v>
      </c>
      <c r="L254" s="236"/>
      <c r="M254" s="13" t="s">
        <v>441</v>
      </c>
      <c r="N254"/>
      <c r="O254" s="22" t="s">
        <v>1791</v>
      </c>
      <c r="P254" s="22">
        <v>52</v>
      </c>
      <c r="Q254" s="37">
        <f t="shared" si="11"/>
        <v>95.2</v>
      </c>
      <c r="R254" s="166">
        <v>119</v>
      </c>
      <c r="S254" s="143">
        <v>5052797173622</v>
      </c>
      <c r="T254"/>
      <c r="U254" s="99">
        <v>0.4</v>
      </c>
      <c r="V254" s="142">
        <v>5.0000000000000001E-3</v>
      </c>
      <c r="W254" s="99">
        <f t="shared" si="12"/>
        <v>0.40500000000000003</v>
      </c>
      <c r="X254" s="8">
        <v>10</v>
      </c>
      <c r="Y254" s="8">
        <v>250</v>
      </c>
      <c r="Z254" s="8">
        <v>190</v>
      </c>
      <c r="AX254" s="289" t="s">
        <v>3832</v>
      </c>
      <c r="AZ254" t="s">
        <v>4282</v>
      </c>
      <c r="BA254" s="278" t="s">
        <v>4267</v>
      </c>
      <c r="BB254" s="280" t="s">
        <v>4268</v>
      </c>
    </row>
    <row r="255" spans="1:54" ht="15.75">
      <c r="A255" t="s">
        <v>428</v>
      </c>
      <c r="B255" s="24" t="s">
        <v>526</v>
      </c>
      <c r="C255" s="24" t="s">
        <v>565</v>
      </c>
      <c r="D255" t="s">
        <v>3865</v>
      </c>
      <c r="E255" s="20" t="s">
        <v>3844</v>
      </c>
      <c r="F255" t="s">
        <v>3831</v>
      </c>
      <c r="H255" t="s">
        <v>1522</v>
      </c>
      <c r="I255" s="33">
        <v>42010000</v>
      </c>
      <c r="J255" s="1" t="s">
        <v>1804</v>
      </c>
      <c r="K255" s="1" t="s">
        <v>1804</v>
      </c>
      <c r="M255" s="13" t="s">
        <v>435</v>
      </c>
      <c r="N255"/>
      <c r="O255" s="22" t="s">
        <v>1791</v>
      </c>
      <c r="P255" s="22">
        <v>52</v>
      </c>
      <c r="Q255" s="37">
        <f t="shared" si="11"/>
        <v>95.2</v>
      </c>
      <c r="R255" s="166">
        <v>119</v>
      </c>
      <c r="S255" s="143">
        <v>5052797173738</v>
      </c>
      <c r="T255"/>
      <c r="U255" s="99">
        <v>0.4</v>
      </c>
      <c r="V255" s="142">
        <v>5.0000000000000001E-3</v>
      </c>
      <c r="W255" s="99">
        <f t="shared" si="12"/>
        <v>0.40500000000000003</v>
      </c>
      <c r="X255" s="8">
        <v>10</v>
      </c>
      <c r="Y255" s="8">
        <v>250</v>
      </c>
      <c r="Z255" s="8">
        <v>190</v>
      </c>
      <c r="AX255" s="289" t="s">
        <v>3832</v>
      </c>
      <c r="AZ255" t="s">
        <v>4282</v>
      </c>
      <c r="BA255" s="278" t="s">
        <v>4267</v>
      </c>
      <c r="BB255" s="280" t="s">
        <v>4268</v>
      </c>
    </row>
    <row r="256" spans="1:54" ht="15.75">
      <c r="A256" t="s">
        <v>428</v>
      </c>
      <c r="B256" s="24" t="s">
        <v>526</v>
      </c>
      <c r="C256" s="24" t="s">
        <v>565</v>
      </c>
      <c r="D256" t="s">
        <v>3865</v>
      </c>
      <c r="E256" s="20" t="s">
        <v>3845</v>
      </c>
      <c r="F256" t="s">
        <v>3831</v>
      </c>
      <c r="H256" t="s">
        <v>1522</v>
      </c>
      <c r="I256" s="33">
        <v>42010000</v>
      </c>
      <c r="J256" s="1" t="s">
        <v>1804</v>
      </c>
      <c r="K256" s="1" t="s">
        <v>1804</v>
      </c>
      <c r="M256" s="13" t="s">
        <v>437</v>
      </c>
      <c r="N256"/>
      <c r="O256" s="22" t="s">
        <v>1791</v>
      </c>
      <c r="P256" s="22">
        <v>52</v>
      </c>
      <c r="Q256" s="37">
        <f t="shared" si="11"/>
        <v>95.2</v>
      </c>
      <c r="R256" s="166">
        <v>119</v>
      </c>
      <c r="S256" s="143">
        <v>5052797173714</v>
      </c>
      <c r="T256"/>
      <c r="U256" s="99">
        <v>0.4</v>
      </c>
      <c r="V256" s="142">
        <v>5.0000000000000001E-3</v>
      </c>
      <c r="W256" s="99">
        <f t="shared" si="12"/>
        <v>0.40500000000000003</v>
      </c>
      <c r="X256" s="8">
        <v>10</v>
      </c>
      <c r="Y256" s="8">
        <v>250</v>
      </c>
      <c r="Z256" s="8">
        <v>190</v>
      </c>
      <c r="AX256" s="289" t="s">
        <v>3832</v>
      </c>
      <c r="AZ256" t="s">
        <v>4282</v>
      </c>
      <c r="BA256" s="278" t="s">
        <v>4267</v>
      </c>
      <c r="BB256" s="280" t="s">
        <v>4268</v>
      </c>
    </row>
    <row r="257" spans="1:54" ht="15.75">
      <c r="A257" t="s">
        <v>428</v>
      </c>
      <c r="B257" s="24" t="s">
        <v>526</v>
      </c>
      <c r="C257" s="24" t="s">
        <v>565</v>
      </c>
      <c r="D257" t="s">
        <v>3865</v>
      </c>
      <c r="E257" s="20" t="s">
        <v>3846</v>
      </c>
      <c r="F257" t="s">
        <v>3831</v>
      </c>
      <c r="H257" t="s">
        <v>1522</v>
      </c>
      <c r="I257" s="33">
        <v>42010000</v>
      </c>
      <c r="J257" s="1" t="s">
        <v>1804</v>
      </c>
      <c r="K257" s="1" t="s">
        <v>1804</v>
      </c>
      <c r="M257" s="13" t="s">
        <v>439</v>
      </c>
      <c r="N257"/>
      <c r="O257" s="22" t="s">
        <v>1791</v>
      </c>
      <c r="P257" s="22">
        <v>52</v>
      </c>
      <c r="Q257" s="37">
        <f t="shared" si="11"/>
        <v>95.2</v>
      </c>
      <c r="R257" s="166">
        <v>119</v>
      </c>
      <c r="S257" s="143">
        <v>5052797173721</v>
      </c>
      <c r="T257"/>
      <c r="U257" s="99">
        <v>0.4</v>
      </c>
      <c r="V257" s="142">
        <v>5.0000000000000001E-3</v>
      </c>
      <c r="W257" s="99">
        <f t="shared" si="12"/>
        <v>0.40500000000000003</v>
      </c>
      <c r="X257" s="8">
        <v>10</v>
      </c>
      <c r="Y257" s="8">
        <v>250</v>
      </c>
      <c r="Z257" s="8">
        <v>190</v>
      </c>
      <c r="AX257" s="289" t="s">
        <v>3832</v>
      </c>
      <c r="AZ257" t="s">
        <v>4282</v>
      </c>
      <c r="BA257" s="278" t="s">
        <v>4267</v>
      </c>
      <c r="BB257" s="280" t="s">
        <v>4268</v>
      </c>
    </row>
    <row r="258" spans="1:54" ht="15.75">
      <c r="A258" t="s">
        <v>428</v>
      </c>
      <c r="B258" s="24" t="s">
        <v>526</v>
      </c>
      <c r="C258" s="24" t="s">
        <v>565</v>
      </c>
      <c r="D258" t="s">
        <v>3865</v>
      </c>
      <c r="E258" s="20" t="s">
        <v>3847</v>
      </c>
      <c r="F258" t="s">
        <v>3831</v>
      </c>
      <c r="H258" t="s">
        <v>1522</v>
      </c>
      <c r="I258" s="33">
        <v>42010000</v>
      </c>
      <c r="J258" s="1" t="s">
        <v>1804</v>
      </c>
      <c r="K258" s="1" t="s">
        <v>1804</v>
      </c>
      <c r="M258" s="13" t="s">
        <v>441</v>
      </c>
      <c r="N258"/>
      <c r="O258" s="22" t="s">
        <v>1791</v>
      </c>
      <c r="P258" s="22">
        <v>52</v>
      </c>
      <c r="Q258" s="37">
        <f t="shared" si="11"/>
        <v>95.2</v>
      </c>
      <c r="R258" s="166">
        <v>119</v>
      </c>
      <c r="S258" s="143">
        <v>5052797173745</v>
      </c>
      <c r="T258"/>
      <c r="U258" s="99">
        <v>0.4</v>
      </c>
      <c r="V258" s="142">
        <v>5.0000000000000001E-3</v>
      </c>
      <c r="W258" s="99">
        <f t="shared" si="12"/>
        <v>0.40500000000000003</v>
      </c>
      <c r="X258" s="8">
        <v>10</v>
      </c>
      <c r="Y258" s="8">
        <v>250</v>
      </c>
      <c r="Z258" s="8">
        <v>190</v>
      </c>
      <c r="AX258" s="289" t="s">
        <v>3832</v>
      </c>
      <c r="AZ258" t="s">
        <v>4282</v>
      </c>
      <c r="BA258" s="278" t="s">
        <v>4267</v>
      </c>
      <c r="BB258" s="280" t="s">
        <v>4268</v>
      </c>
    </row>
    <row r="259" spans="1:54" ht="15.75">
      <c r="A259" t="s">
        <v>428</v>
      </c>
      <c r="B259" s="24" t="s">
        <v>526</v>
      </c>
      <c r="C259" s="24" t="s">
        <v>565</v>
      </c>
      <c r="D259" t="s">
        <v>3865</v>
      </c>
      <c r="E259" s="20" t="s">
        <v>3848</v>
      </c>
      <c r="F259" t="s">
        <v>3831</v>
      </c>
      <c r="H259" t="s">
        <v>785</v>
      </c>
      <c r="I259" s="33">
        <v>42010000</v>
      </c>
      <c r="J259" s="1" t="s">
        <v>1804</v>
      </c>
      <c r="K259" s="1" t="s">
        <v>1804</v>
      </c>
      <c r="L259" s="236"/>
      <c r="M259" s="13" t="s">
        <v>435</v>
      </c>
      <c r="N259"/>
      <c r="O259" s="22" t="s">
        <v>1791</v>
      </c>
      <c r="P259" s="22">
        <v>52</v>
      </c>
      <c r="Q259" s="37">
        <f t="shared" si="11"/>
        <v>95.2</v>
      </c>
      <c r="R259" s="166">
        <v>119</v>
      </c>
      <c r="S259" s="143">
        <v>5052797173813</v>
      </c>
      <c r="T259"/>
      <c r="U259" s="99">
        <v>0.4</v>
      </c>
      <c r="V259" s="142">
        <v>5.0000000000000001E-3</v>
      </c>
      <c r="W259" s="99">
        <f t="shared" si="12"/>
        <v>0.40500000000000003</v>
      </c>
      <c r="X259" s="8">
        <v>10</v>
      </c>
      <c r="Y259" s="8">
        <v>250</v>
      </c>
      <c r="Z259" s="8">
        <v>190</v>
      </c>
      <c r="AX259" s="289" t="s">
        <v>3832</v>
      </c>
      <c r="AZ259" t="s">
        <v>4282</v>
      </c>
      <c r="BA259" s="278" t="s">
        <v>4267</v>
      </c>
      <c r="BB259" s="280" t="s">
        <v>4268</v>
      </c>
    </row>
    <row r="260" spans="1:54" ht="15.75">
      <c r="A260" t="s">
        <v>428</v>
      </c>
      <c r="B260" s="24" t="s">
        <v>526</v>
      </c>
      <c r="C260" s="24" t="s">
        <v>565</v>
      </c>
      <c r="D260" t="s">
        <v>3865</v>
      </c>
      <c r="E260" s="20" t="s">
        <v>3849</v>
      </c>
      <c r="F260" t="s">
        <v>3831</v>
      </c>
      <c r="H260" t="s">
        <v>785</v>
      </c>
      <c r="I260" s="33">
        <v>42010000</v>
      </c>
      <c r="J260" s="1" t="s">
        <v>1804</v>
      </c>
      <c r="K260" s="1" t="s">
        <v>1804</v>
      </c>
      <c r="L260" s="236"/>
      <c r="M260" s="13" t="s">
        <v>437</v>
      </c>
      <c r="N260"/>
      <c r="O260" s="22" t="s">
        <v>1791</v>
      </c>
      <c r="P260" s="22">
        <v>52</v>
      </c>
      <c r="Q260" s="37">
        <f t="shared" si="11"/>
        <v>95.2</v>
      </c>
      <c r="R260" s="166">
        <v>119</v>
      </c>
      <c r="S260" s="143">
        <v>5052797173790</v>
      </c>
      <c r="T260"/>
      <c r="U260" s="99">
        <v>0.4</v>
      </c>
      <c r="V260" s="142">
        <v>5.0000000000000001E-3</v>
      </c>
      <c r="W260" s="99">
        <f t="shared" si="12"/>
        <v>0.40500000000000003</v>
      </c>
      <c r="X260" s="8">
        <v>10</v>
      </c>
      <c r="Y260" s="8">
        <v>250</v>
      </c>
      <c r="Z260" s="8">
        <v>190</v>
      </c>
      <c r="AX260" s="289" t="s">
        <v>3832</v>
      </c>
      <c r="AZ260" t="s">
        <v>4282</v>
      </c>
      <c r="BA260" s="278" t="s">
        <v>4267</v>
      </c>
      <c r="BB260" s="280" t="s">
        <v>4268</v>
      </c>
    </row>
    <row r="261" spans="1:54" ht="15.75">
      <c r="A261" t="s">
        <v>428</v>
      </c>
      <c r="B261" s="24" t="s">
        <v>526</v>
      </c>
      <c r="C261" s="24" t="s">
        <v>565</v>
      </c>
      <c r="D261" t="s">
        <v>3865</v>
      </c>
      <c r="E261" s="20" t="s">
        <v>3850</v>
      </c>
      <c r="F261" t="s">
        <v>3831</v>
      </c>
      <c r="H261" t="s">
        <v>785</v>
      </c>
      <c r="I261" s="33">
        <v>42010000</v>
      </c>
      <c r="J261" s="1" t="s">
        <v>1804</v>
      </c>
      <c r="K261" s="1" t="s">
        <v>1804</v>
      </c>
      <c r="L261" s="236"/>
      <c r="M261" s="13" t="s">
        <v>439</v>
      </c>
      <c r="N261"/>
      <c r="O261" s="22" t="s">
        <v>1791</v>
      </c>
      <c r="P261" s="22">
        <v>52</v>
      </c>
      <c r="Q261" s="37">
        <f t="shared" si="11"/>
        <v>95.2</v>
      </c>
      <c r="R261" s="166">
        <v>119</v>
      </c>
      <c r="S261" s="143">
        <v>5052797173806</v>
      </c>
      <c r="T261"/>
      <c r="U261" s="99">
        <v>0.4</v>
      </c>
      <c r="V261" s="142">
        <v>5.0000000000000001E-3</v>
      </c>
      <c r="W261" s="99">
        <f t="shared" si="12"/>
        <v>0.40500000000000003</v>
      </c>
      <c r="X261" s="8">
        <v>10</v>
      </c>
      <c r="Y261" s="8">
        <v>250</v>
      </c>
      <c r="Z261" s="8">
        <v>190</v>
      </c>
      <c r="AX261" s="289" t="s">
        <v>3832</v>
      </c>
      <c r="AZ261" t="s">
        <v>4282</v>
      </c>
      <c r="BA261" s="278" t="s">
        <v>4267</v>
      </c>
      <c r="BB261" s="280" t="s">
        <v>4268</v>
      </c>
    </row>
    <row r="262" spans="1:54" ht="15.75">
      <c r="A262" t="s">
        <v>428</v>
      </c>
      <c r="B262" s="24" t="s">
        <v>526</v>
      </c>
      <c r="C262" s="24" t="s">
        <v>565</v>
      </c>
      <c r="D262" t="s">
        <v>3865</v>
      </c>
      <c r="E262" s="20" t="s">
        <v>3851</v>
      </c>
      <c r="F262" t="s">
        <v>3831</v>
      </c>
      <c r="H262" t="s">
        <v>785</v>
      </c>
      <c r="I262" s="33">
        <v>42010000</v>
      </c>
      <c r="J262" s="1" t="s">
        <v>1804</v>
      </c>
      <c r="K262" s="1" t="s">
        <v>1804</v>
      </c>
      <c r="L262" s="236"/>
      <c r="M262" s="13" t="s">
        <v>441</v>
      </c>
      <c r="N262"/>
      <c r="O262" s="22" t="s">
        <v>1791</v>
      </c>
      <c r="P262" s="22">
        <v>52</v>
      </c>
      <c r="Q262" s="37">
        <f t="shared" si="11"/>
        <v>95.2</v>
      </c>
      <c r="R262" s="166">
        <v>119</v>
      </c>
      <c r="S262" s="143">
        <v>5052797173820</v>
      </c>
      <c r="T262"/>
      <c r="U262" s="99">
        <v>0.4</v>
      </c>
      <c r="V262" s="142">
        <v>5.0000000000000001E-3</v>
      </c>
      <c r="W262" s="99">
        <f t="shared" si="12"/>
        <v>0.40500000000000003</v>
      </c>
      <c r="X262" s="8">
        <v>10</v>
      </c>
      <c r="Y262" s="8">
        <v>250</v>
      </c>
      <c r="Z262" s="8">
        <v>190</v>
      </c>
      <c r="AX262" s="289" t="s">
        <v>3832</v>
      </c>
      <c r="AZ262" t="s">
        <v>4282</v>
      </c>
      <c r="BA262" s="278" t="s">
        <v>4267</v>
      </c>
      <c r="BB262" s="280" t="s">
        <v>4268</v>
      </c>
    </row>
    <row r="263" spans="1:54" ht="15.75">
      <c r="A263" t="s">
        <v>428</v>
      </c>
      <c r="B263" s="24" t="s">
        <v>526</v>
      </c>
      <c r="C263" s="24" t="s">
        <v>565</v>
      </c>
      <c r="D263" t="s">
        <v>3865</v>
      </c>
      <c r="E263" s="20" t="s">
        <v>3852</v>
      </c>
      <c r="F263" t="s">
        <v>3831</v>
      </c>
      <c r="H263" t="s">
        <v>293</v>
      </c>
      <c r="I263" s="33">
        <v>42010000</v>
      </c>
      <c r="J263" s="1" t="s">
        <v>1804</v>
      </c>
      <c r="K263" s="1" t="s">
        <v>1804</v>
      </c>
      <c r="L263" s="236"/>
      <c r="M263" s="13" t="s">
        <v>435</v>
      </c>
      <c r="N263"/>
      <c r="O263" s="22" t="s">
        <v>1791</v>
      </c>
      <c r="P263" s="22">
        <v>52</v>
      </c>
      <c r="Q263" s="37">
        <f t="shared" si="11"/>
        <v>95.2</v>
      </c>
      <c r="R263" s="166">
        <v>119</v>
      </c>
      <c r="S263" s="143">
        <v>5052797173851</v>
      </c>
      <c r="T263"/>
      <c r="U263" s="99">
        <v>0.4</v>
      </c>
      <c r="V263" s="142">
        <v>5.0000000000000001E-3</v>
      </c>
      <c r="W263" s="99">
        <f t="shared" si="12"/>
        <v>0.40500000000000003</v>
      </c>
      <c r="X263" s="8">
        <v>10</v>
      </c>
      <c r="Y263" s="8">
        <v>250</v>
      </c>
      <c r="Z263" s="8">
        <v>190</v>
      </c>
      <c r="AX263" s="289" t="s">
        <v>3832</v>
      </c>
      <c r="AZ263" t="s">
        <v>4282</v>
      </c>
      <c r="BA263" s="278" t="s">
        <v>4267</v>
      </c>
      <c r="BB263" s="280" t="s">
        <v>4268</v>
      </c>
    </row>
    <row r="264" spans="1:54" ht="15.75">
      <c r="A264" t="s">
        <v>428</v>
      </c>
      <c r="B264" s="24" t="s">
        <v>526</v>
      </c>
      <c r="C264" s="24" t="s">
        <v>565</v>
      </c>
      <c r="D264" t="s">
        <v>3865</v>
      </c>
      <c r="E264" s="20" t="s">
        <v>3853</v>
      </c>
      <c r="F264" t="s">
        <v>3831</v>
      </c>
      <c r="H264" t="s">
        <v>293</v>
      </c>
      <c r="I264" s="33">
        <v>42010000</v>
      </c>
      <c r="J264" s="1" t="s">
        <v>1804</v>
      </c>
      <c r="K264" s="1" t="s">
        <v>1804</v>
      </c>
      <c r="L264" s="236"/>
      <c r="M264" s="13" t="s">
        <v>437</v>
      </c>
      <c r="N264"/>
      <c r="O264" s="22" t="s">
        <v>1791</v>
      </c>
      <c r="P264" s="22">
        <v>52</v>
      </c>
      <c r="Q264" s="37">
        <f t="shared" si="11"/>
        <v>95.2</v>
      </c>
      <c r="R264" s="166">
        <v>119</v>
      </c>
      <c r="S264" s="143">
        <v>5052797173837</v>
      </c>
      <c r="T264"/>
      <c r="U264" s="99">
        <v>0.4</v>
      </c>
      <c r="V264" s="142">
        <v>5.0000000000000001E-3</v>
      </c>
      <c r="W264" s="99">
        <f t="shared" si="12"/>
        <v>0.40500000000000003</v>
      </c>
      <c r="X264" s="8">
        <v>10</v>
      </c>
      <c r="Y264" s="8">
        <v>250</v>
      </c>
      <c r="Z264" s="8">
        <v>190</v>
      </c>
      <c r="AX264" s="289" t="s">
        <v>3832</v>
      </c>
      <c r="AZ264" t="s">
        <v>4282</v>
      </c>
      <c r="BA264" s="278" t="s">
        <v>4267</v>
      </c>
      <c r="BB264" s="280" t="s">
        <v>4268</v>
      </c>
    </row>
    <row r="265" spans="1:54" ht="15.75">
      <c r="A265" t="s">
        <v>428</v>
      </c>
      <c r="B265" s="24" t="s">
        <v>526</v>
      </c>
      <c r="C265" s="24" t="s">
        <v>565</v>
      </c>
      <c r="D265" t="s">
        <v>3865</v>
      </c>
      <c r="E265" s="20" t="s">
        <v>3854</v>
      </c>
      <c r="F265" t="s">
        <v>3831</v>
      </c>
      <c r="H265" t="s">
        <v>293</v>
      </c>
      <c r="I265" s="33">
        <v>42010000</v>
      </c>
      <c r="J265" s="1" t="s">
        <v>1804</v>
      </c>
      <c r="K265" s="1" t="s">
        <v>1804</v>
      </c>
      <c r="L265" s="236"/>
      <c r="M265" s="13" t="s">
        <v>439</v>
      </c>
      <c r="N265"/>
      <c r="O265" s="22" t="s">
        <v>1791</v>
      </c>
      <c r="P265" s="22">
        <v>52</v>
      </c>
      <c r="Q265" s="37">
        <f t="shared" si="11"/>
        <v>95.2</v>
      </c>
      <c r="R265" s="166">
        <v>119</v>
      </c>
      <c r="S265" s="143">
        <v>5052797173844</v>
      </c>
      <c r="T265"/>
      <c r="U265" s="99">
        <v>0.4</v>
      </c>
      <c r="V265" s="142">
        <v>5.0000000000000001E-3</v>
      </c>
      <c r="W265" s="99">
        <f t="shared" si="12"/>
        <v>0.40500000000000003</v>
      </c>
      <c r="X265" s="8">
        <v>10</v>
      </c>
      <c r="Y265" s="8">
        <v>250</v>
      </c>
      <c r="Z265" s="8">
        <v>190</v>
      </c>
      <c r="AX265" s="289" t="s">
        <v>3832</v>
      </c>
      <c r="AZ265" t="s">
        <v>4282</v>
      </c>
      <c r="BA265" s="278" t="s">
        <v>4267</v>
      </c>
      <c r="BB265" s="280" t="s">
        <v>4268</v>
      </c>
    </row>
    <row r="266" spans="1:54" ht="15.75">
      <c r="A266" t="s">
        <v>428</v>
      </c>
      <c r="B266" s="24" t="s">
        <v>526</v>
      </c>
      <c r="C266" s="24" t="s">
        <v>565</v>
      </c>
      <c r="D266" t="s">
        <v>3865</v>
      </c>
      <c r="E266" s="20" t="s">
        <v>3855</v>
      </c>
      <c r="F266" t="s">
        <v>3831</v>
      </c>
      <c r="H266" t="s">
        <v>293</v>
      </c>
      <c r="I266" s="33">
        <v>42010000</v>
      </c>
      <c r="J266" s="1" t="s">
        <v>1804</v>
      </c>
      <c r="K266" s="1" t="s">
        <v>1804</v>
      </c>
      <c r="L266" s="236"/>
      <c r="M266" s="13" t="s">
        <v>441</v>
      </c>
      <c r="N266"/>
      <c r="O266" s="22" t="s">
        <v>1791</v>
      </c>
      <c r="P266" s="22">
        <v>52</v>
      </c>
      <c r="Q266" s="37">
        <f t="shared" si="11"/>
        <v>95.2</v>
      </c>
      <c r="R266" s="166">
        <v>119</v>
      </c>
      <c r="S266" s="143">
        <v>5052797173868</v>
      </c>
      <c r="T266"/>
      <c r="U266" s="99">
        <v>0.4</v>
      </c>
      <c r="V266" s="142">
        <v>5.0000000000000001E-3</v>
      </c>
      <c r="W266" s="99">
        <f t="shared" si="12"/>
        <v>0.40500000000000003</v>
      </c>
      <c r="X266" s="8">
        <v>10</v>
      </c>
      <c r="Y266" s="8">
        <v>250</v>
      </c>
      <c r="Z266" s="8">
        <v>190</v>
      </c>
      <c r="AX266" s="289" t="s">
        <v>3832</v>
      </c>
      <c r="AZ266" t="s">
        <v>4282</v>
      </c>
      <c r="BA266" s="278" t="s">
        <v>4267</v>
      </c>
      <c r="BB266" s="280" t="s">
        <v>4268</v>
      </c>
    </row>
    <row r="267" spans="1:54" ht="15.75">
      <c r="A267" t="s">
        <v>428</v>
      </c>
      <c r="B267" s="24" t="s">
        <v>526</v>
      </c>
      <c r="C267" s="24" t="s">
        <v>565</v>
      </c>
      <c r="D267" t="s">
        <v>3865</v>
      </c>
      <c r="E267" s="20" t="s">
        <v>3856</v>
      </c>
      <c r="F267" t="s">
        <v>3831</v>
      </c>
      <c r="H267" t="s">
        <v>3857</v>
      </c>
      <c r="I267" s="33">
        <v>42010000</v>
      </c>
      <c r="J267" s="1" t="s">
        <v>1804</v>
      </c>
      <c r="K267" s="1" t="s">
        <v>1804</v>
      </c>
      <c r="M267" s="13" t="s">
        <v>435</v>
      </c>
      <c r="N267"/>
      <c r="O267" s="22" t="s">
        <v>1791</v>
      </c>
      <c r="P267" s="22">
        <v>52</v>
      </c>
      <c r="Q267" s="37">
        <f t="shared" si="11"/>
        <v>95.2</v>
      </c>
      <c r="R267" s="166">
        <v>119</v>
      </c>
      <c r="S267" s="143">
        <v>5052797173691</v>
      </c>
      <c r="T267"/>
      <c r="U267" s="99">
        <v>0.4</v>
      </c>
      <c r="V267" s="142">
        <v>5.0000000000000001E-3</v>
      </c>
      <c r="W267" s="99">
        <f t="shared" si="12"/>
        <v>0.40500000000000003</v>
      </c>
      <c r="X267" s="8">
        <v>10</v>
      </c>
      <c r="Y267" s="8">
        <v>250</v>
      </c>
      <c r="Z267" s="8">
        <v>190</v>
      </c>
      <c r="AX267" s="289" t="s">
        <v>3832</v>
      </c>
      <c r="AZ267" t="s">
        <v>4282</v>
      </c>
      <c r="BA267" s="278" t="s">
        <v>4267</v>
      </c>
      <c r="BB267" s="280" t="s">
        <v>4268</v>
      </c>
    </row>
    <row r="268" spans="1:54" ht="16.5" customHeight="1">
      <c r="A268" t="s">
        <v>428</v>
      </c>
      <c r="B268" s="24" t="s">
        <v>526</v>
      </c>
      <c r="C268" s="24" t="s">
        <v>565</v>
      </c>
      <c r="D268" t="s">
        <v>3865</v>
      </c>
      <c r="E268" s="20" t="s">
        <v>3858</v>
      </c>
      <c r="F268" t="s">
        <v>3831</v>
      </c>
      <c r="H268" t="s">
        <v>3857</v>
      </c>
      <c r="I268" s="33">
        <v>42010000</v>
      </c>
      <c r="J268" s="1" t="s">
        <v>1804</v>
      </c>
      <c r="K268" s="1" t="s">
        <v>1804</v>
      </c>
      <c r="M268" s="13" t="s">
        <v>437</v>
      </c>
      <c r="N268"/>
      <c r="O268" s="22" t="s">
        <v>1791</v>
      </c>
      <c r="P268" s="22">
        <v>52</v>
      </c>
      <c r="Q268" s="37">
        <f t="shared" si="11"/>
        <v>95.2</v>
      </c>
      <c r="R268" s="166">
        <v>119</v>
      </c>
      <c r="S268" s="143">
        <v>5052797173677</v>
      </c>
      <c r="T268"/>
      <c r="U268" s="99">
        <v>0.4</v>
      </c>
      <c r="V268" s="142">
        <v>5.0000000000000001E-3</v>
      </c>
      <c r="W268" s="99">
        <f t="shared" si="12"/>
        <v>0.40500000000000003</v>
      </c>
      <c r="X268" s="8">
        <v>10</v>
      </c>
      <c r="Y268" s="8">
        <v>250</v>
      </c>
      <c r="Z268" s="8">
        <v>190</v>
      </c>
      <c r="AX268" s="289" t="s">
        <v>3832</v>
      </c>
      <c r="AZ268" t="s">
        <v>4282</v>
      </c>
      <c r="BA268" s="278" t="s">
        <v>4267</v>
      </c>
      <c r="BB268" s="280" t="s">
        <v>4268</v>
      </c>
    </row>
    <row r="269" spans="1:54" ht="16.5" customHeight="1">
      <c r="A269" t="s">
        <v>428</v>
      </c>
      <c r="B269" s="24" t="s">
        <v>526</v>
      </c>
      <c r="C269" s="24" t="s">
        <v>565</v>
      </c>
      <c r="D269" t="s">
        <v>3865</v>
      </c>
      <c r="E269" s="20" t="s">
        <v>3859</v>
      </c>
      <c r="F269" t="s">
        <v>3831</v>
      </c>
      <c r="H269" t="s">
        <v>3857</v>
      </c>
      <c r="I269" s="33">
        <v>42010000</v>
      </c>
      <c r="J269" s="1" t="s">
        <v>1804</v>
      </c>
      <c r="K269" s="1" t="s">
        <v>1804</v>
      </c>
      <c r="M269" s="13" t="s">
        <v>439</v>
      </c>
      <c r="N269"/>
      <c r="O269" s="22" t="s">
        <v>1791</v>
      </c>
      <c r="P269" s="22">
        <v>52</v>
      </c>
      <c r="Q269" s="37">
        <f t="shared" si="11"/>
        <v>95.2</v>
      </c>
      <c r="R269" s="166">
        <v>119</v>
      </c>
      <c r="S269" s="143">
        <v>5052797173684</v>
      </c>
      <c r="T269"/>
      <c r="U269" s="99">
        <v>0.4</v>
      </c>
      <c r="V269" s="142">
        <v>5.0000000000000001E-3</v>
      </c>
      <c r="W269" s="99">
        <f t="shared" si="12"/>
        <v>0.40500000000000003</v>
      </c>
      <c r="X269" s="8">
        <v>10</v>
      </c>
      <c r="Y269" s="8">
        <v>250</v>
      </c>
      <c r="Z269" s="8">
        <v>190</v>
      </c>
      <c r="AX269" s="289" t="s">
        <v>3832</v>
      </c>
      <c r="AZ269" t="s">
        <v>4282</v>
      </c>
      <c r="BA269" s="278" t="s">
        <v>4267</v>
      </c>
      <c r="BB269" s="280" t="s">
        <v>4268</v>
      </c>
    </row>
    <row r="270" spans="1:54" ht="16.5" customHeight="1">
      <c r="A270" t="s">
        <v>428</v>
      </c>
      <c r="B270" s="24" t="s">
        <v>526</v>
      </c>
      <c r="C270" s="24" t="s">
        <v>565</v>
      </c>
      <c r="D270" t="s">
        <v>3865</v>
      </c>
      <c r="E270" s="20" t="s">
        <v>3860</v>
      </c>
      <c r="F270" t="s">
        <v>3831</v>
      </c>
      <c r="H270" t="s">
        <v>3857</v>
      </c>
      <c r="I270" s="33">
        <v>42010000</v>
      </c>
      <c r="J270" s="1" t="s">
        <v>1804</v>
      </c>
      <c r="K270" s="1" t="s">
        <v>1804</v>
      </c>
      <c r="M270" s="13" t="s">
        <v>441</v>
      </c>
      <c r="N270"/>
      <c r="O270" s="22" t="s">
        <v>1791</v>
      </c>
      <c r="P270" s="22">
        <v>52</v>
      </c>
      <c r="Q270" s="37">
        <f t="shared" si="11"/>
        <v>95.2</v>
      </c>
      <c r="R270" s="166">
        <v>119</v>
      </c>
      <c r="S270" s="143">
        <v>5052797173707</v>
      </c>
      <c r="T270"/>
      <c r="U270" s="99">
        <v>0.4</v>
      </c>
      <c r="V270" s="142">
        <v>5.0000000000000001E-3</v>
      </c>
      <c r="W270" s="99">
        <f t="shared" si="12"/>
        <v>0.40500000000000003</v>
      </c>
      <c r="X270" s="8">
        <v>10</v>
      </c>
      <c r="Y270" s="8">
        <v>250</v>
      </c>
      <c r="Z270" s="8">
        <v>190</v>
      </c>
      <c r="AX270" s="289" t="s">
        <v>3832</v>
      </c>
      <c r="AZ270" t="s">
        <v>4282</v>
      </c>
      <c r="BA270" s="278" t="s">
        <v>4267</v>
      </c>
      <c r="BB270" s="280" t="s">
        <v>4268</v>
      </c>
    </row>
    <row r="271" spans="1:54" ht="16.5" customHeight="1">
      <c r="A271" t="s">
        <v>428</v>
      </c>
      <c r="B271" s="24" t="s">
        <v>526</v>
      </c>
      <c r="C271" s="24" t="s">
        <v>565</v>
      </c>
      <c r="D271" t="s">
        <v>3865</v>
      </c>
      <c r="E271" s="20" t="s">
        <v>3861</v>
      </c>
      <c r="F271" t="s">
        <v>3831</v>
      </c>
      <c r="H271" t="s">
        <v>784</v>
      </c>
      <c r="I271" s="33">
        <v>42010000</v>
      </c>
      <c r="J271" s="1" t="s">
        <v>1804</v>
      </c>
      <c r="K271" s="1" t="s">
        <v>1804</v>
      </c>
      <c r="M271" s="13" t="s">
        <v>435</v>
      </c>
      <c r="N271"/>
      <c r="O271" s="22" t="s">
        <v>1791</v>
      </c>
      <c r="P271" s="22">
        <v>52</v>
      </c>
      <c r="Q271" s="37">
        <f t="shared" si="11"/>
        <v>95.2</v>
      </c>
      <c r="R271" s="166">
        <v>119</v>
      </c>
      <c r="S271" s="143">
        <v>5052797173776</v>
      </c>
      <c r="T271"/>
      <c r="U271" s="99">
        <v>0.4</v>
      </c>
      <c r="V271" s="142">
        <v>5.0000000000000001E-3</v>
      </c>
      <c r="W271" s="99">
        <f t="shared" si="12"/>
        <v>0.40500000000000003</v>
      </c>
      <c r="X271" s="8">
        <v>10</v>
      </c>
      <c r="Y271" s="8">
        <v>250</v>
      </c>
      <c r="Z271" s="8">
        <v>190</v>
      </c>
      <c r="AX271" s="289" t="s">
        <v>3832</v>
      </c>
      <c r="AZ271" t="s">
        <v>4282</v>
      </c>
      <c r="BA271" s="278" t="s">
        <v>4267</v>
      </c>
      <c r="BB271" s="280" t="s">
        <v>4268</v>
      </c>
    </row>
    <row r="272" spans="1:54" ht="16.5" customHeight="1">
      <c r="A272" t="s">
        <v>428</v>
      </c>
      <c r="B272" s="24" t="s">
        <v>526</v>
      </c>
      <c r="C272" s="24" t="s">
        <v>565</v>
      </c>
      <c r="D272" t="s">
        <v>3865</v>
      </c>
      <c r="E272" s="20" t="s">
        <v>3862</v>
      </c>
      <c r="F272" t="s">
        <v>3831</v>
      </c>
      <c r="H272" t="s">
        <v>784</v>
      </c>
      <c r="I272" s="33">
        <v>42010000</v>
      </c>
      <c r="J272" s="1" t="s">
        <v>1804</v>
      </c>
      <c r="K272" s="1" t="s">
        <v>1804</v>
      </c>
      <c r="M272" s="13" t="s">
        <v>437</v>
      </c>
      <c r="N272"/>
      <c r="O272" s="22" t="s">
        <v>1791</v>
      </c>
      <c r="P272" s="22">
        <v>52</v>
      </c>
      <c r="Q272" s="37">
        <f t="shared" si="11"/>
        <v>95.2</v>
      </c>
      <c r="R272" s="166">
        <v>119</v>
      </c>
      <c r="S272" s="143">
        <v>5052797173752</v>
      </c>
      <c r="T272"/>
      <c r="U272" s="99">
        <v>0.4</v>
      </c>
      <c r="V272" s="142">
        <v>5.0000000000000001E-3</v>
      </c>
      <c r="W272" s="99">
        <f t="shared" ref="W272:W303" si="13">U272+V272</f>
        <v>0.40500000000000003</v>
      </c>
      <c r="X272" s="8">
        <v>10</v>
      </c>
      <c r="Y272" s="8">
        <v>250</v>
      </c>
      <c r="Z272" s="8">
        <v>190</v>
      </c>
      <c r="AX272" s="289" t="s">
        <v>3832</v>
      </c>
      <c r="AZ272" t="s">
        <v>4282</v>
      </c>
      <c r="BA272" s="278" t="s">
        <v>4267</v>
      </c>
      <c r="BB272" s="280" t="s">
        <v>4268</v>
      </c>
    </row>
    <row r="273" spans="1:54" ht="16.5" customHeight="1">
      <c r="A273" t="s">
        <v>428</v>
      </c>
      <c r="B273" s="24" t="s">
        <v>526</v>
      </c>
      <c r="C273" s="24" t="s">
        <v>565</v>
      </c>
      <c r="D273" t="s">
        <v>3865</v>
      </c>
      <c r="E273" s="20" t="s">
        <v>3863</v>
      </c>
      <c r="F273" t="s">
        <v>3831</v>
      </c>
      <c r="H273" t="s">
        <v>784</v>
      </c>
      <c r="I273" s="33">
        <v>42010000</v>
      </c>
      <c r="J273" s="1" t="s">
        <v>1804</v>
      </c>
      <c r="K273" s="1" t="s">
        <v>1804</v>
      </c>
      <c r="M273" s="13" t="s">
        <v>439</v>
      </c>
      <c r="N273"/>
      <c r="O273" s="22" t="s">
        <v>1791</v>
      </c>
      <c r="P273" s="22">
        <v>52</v>
      </c>
      <c r="Q273" s="37">
        <f t="shared" si="11"/>
        <v>95.2</v>
      </c>
      <c r="R273" s="166">
        <v>119</v>
      </c>
      <c r="S273" s="143">
        <v>5052797173769</v>
      </c>
      <c r="T273"/>
      <c r="U273" s="99">
        <v>0.4</v>
      </c>
      <c r="V273" s="142">
        <v>5.0000000000000001E-3</v>
      </c>
      <c r="W273" s="99">
        <f t="shared" si="13"/>
        <v>0.40500000000000003</v>
      </c>
      <c r="X273" s="8">
        <v>10</v>
      </c>
      <c r="Y273" s="8">
        <v>250</v>
      </c>
      <c r="Z273" s="8">
        <v>190</v>
      </c>
      <c r="AX273" s="289" t="s">
        <v>3832</v>
      </c>
      <c r="AZ273" t="s">
        <v>4282</v>
      </c>
      <c r="BA273" s="278" t="s">
        <v>4267</v>
      </c>
      <c r="BB273" s="280" t="s">
        <v>4268</v>
      </c>
    </row>
    <row r="274" spans="1:54" ht="16.5" customHeight="1">
      <c r="A274" t="s">
        <v>428</v>
      </c>
      <c r="B274" s="24" t="s">
        <v>526</v>
      </c>
      <c r="C274" s="24" t="s">
        <v>565</v>
      </c>
      <c r="D274" t="s">
        <v>3865</v>
      </c>
      <c r="E274" s="20" t="s">
        <v>3864</v>
      </c>
      <c r="F274" t="s">
        <v>3831</v>
      </c>
      <c r="H274" t="s">
        <v>784</v>
      </c>
      <c r="I274" s="33">
        <v>42010000</v>
      </c>
      <c r="J274" s="1" t="s">
        <v>1804</v>
      </c>
      <c r="K274" s="1" t="s">
        <v>1804</v>
      </c>
      <c r="M274" s="13" t="s">
        <v>441</v>
      </c>
      <c r="N274"/>
      <c r="O274" s="22" t="s">
        <v>1791</v>
      </c>
      <c r="P274" s="22">
        <v>52</v>
      </c>
      <c r="Q274" s="37">
        <f t="shared" si="11"/>
        <v>95.2</v>
      </c>
      <c r="R274" s="166">
        <v>119</v>
      </c>
      <c r="S274" s="143">
        <v>5052797173783</v>
      </c>
      <c r="T274"/>
      <c r="U274" s="99">
        <v>0.4</v>
      </c>
      <c r="V274" s="142">
        <v>5.0000000000000001E-3</v>
      </c>
      <c r="W274" s="99">
        <f t="shared" si="13"/>
        <v>0.40500000000000003</v>
      </c>
      <c r="X274" s="8">
        <v>10</v>
      </c>
      <c r="Y274" s="8">
        <v>250</v>
      </c>
      <c r="Z274" s="8">
        <v>190</v>
      </c>
      <c r="AX274" s="289" t="s">
        <v>3832</v>
      </c>
      <c r="AZ274" t="s">
        <v>4282</v>
      </c>
      <c r="BA274" s="278" t="s">
        <v>4267</v>
      </c>
      <c r="BB274" s="280" t="s">
        <v>4268</v>
      </c>
    </row>
    <row r="275" spans="1:54" ht="15.75">
      <c r="A275" t="s">
        <v>428</v>
      </c>
      <c r="B275" s="24" t="s">
        <v>526</v>
      </c>
      <c r="C275" s="24" t="s">
        <v>565</v>
      </c>
      <c r="D275" t="s">
        <v>4760</v>
      </c>
      <c r="E275" s="20" t="s">
        <v>4754</v>
      </c>
      <c r="F275" t="s">
        <v>3831</v>
      </c>
      <c r="H275" t="s">
        <v>1453</v>
      </c>
      <c r="I275" s="33">
        <v>42010000</v>
      </c>
      <c r="J275" s="1" t="s">
        <v>1804</v>
      </c>
      <c r="K275" s="1" t="s">
        <v>1804</v>
      </c>
      <c r="L275" s="236"/>
      <c r="M275" s="13" t="s">
        <v>435</v>
      </c>
      <c r="N275"/>
      <c r="O275" s="22" t="s">
        <v>1791</v>
      </c>
      <c r="P275" s="22">
        <v>52</v>
      </c>
      <c r="Q275" s="37">
        <f t="shared" si="11"/>
        <v>95.2</v>
      </c>
      <c r="R275" s="166">
        <v>119</v>
      </c>
      <c r="S275" s="143">
        <v>5051771929354</v>
      </c>
      <c r="T275"/>
      <c r="U275" s="99">
        <v>0.4</v>
      </c>
      <c r="V275" s="142">
        <v>5.0000000000000001E-3</v>
      </c>
      <c r="W275" s="99">
        <f t="shared" si="13"/>
        <v>0.40500000000000003</v>
      </c>
      <c r="X275" s="8">
        <v>10</v>
      </c>
      <c r="Y275" s="8">
        <v>250</v>
      </c>
      <c r="Z275" s="8">
        <v>190</v>
      </c>
      <c r="AX275" s="289" t="s">
        <v>3832</v>
      </c>
      <c r="AZ275" t="s">
        <v>4282</v>
      </c>
      <c r="BA275" s="278" t="s">
        <v>4267</v>
      </c>
      <c r="BB275" s="280" t="s">
        <v>4268</v>
      </c>
    </row>
    <row r="276" spans="1:54" ht="15.75">
      <c r="A276" t="s">
        <v>428</v>
      </c>
      <c r="B276" s="24" t="s">
        <v>526</v>
      </c>
      <c r="C276" s="24" t="s">
        <v>565</v>
      </c>
      <c r="D276" t="s">
        <v>4760</v>
      </c>
      <c r="E276" s="20" t="s">
        <v>4755</v>
      </c>
      <c r="F276" t="s">
        <v>3831</v>
      </c>
      <c r="H276" t="s">
        <v>1453</v>
      </c>
      <c r="I276" s="33">
        <v>42010000</v>
      </c>
      <c r="J276" s="1" t="s">
        <v>1804</v>
      </c>
      <c r="K276" s="1" t="s">
        <v>1804</v>
      </c>
      <c r="L276" s="236"/>
      <c r="M276" s="13" t="s">
        <v>437</v>
      </c>
      <c r="N276"/>
      <c r="O276" s="22" t="s">
        <v>1791</v>
      </c>
      <c r="P276" s="22">
        <v>52</v>
      </c>
      <c r="Q276" s="37">
        <f t="shared" si="11"/>
        <v>95.2</v>
      </c>
      <c r="R276" s="166">
        <v>119</v>
      </c>
      <c r="S276" s="143">
        <v>5051771929316</v>
      </c>
      <c r="T276"/>
      <c r="U276" s="99">
        <v>0.4</v>
      </c>
      <c r="V276" s="142">
        <v>5.0000000000000001E-3</v>
      </c>
      <c r="W276" s="99">
        <f t="shared" si="13"/>
        <v>0.40500000000000003</v>
      </c>
      <c r="X276" s="8">
        <v>10</v>
      </c>
      <c r="Y276" s="8">
        <v>250</v>
      </c>
      <c r="Z276" s="8">
        <v>190</v>
      </c>
      <c r="AX276" s="289" t="s">
        <v>3832</v>
      </c>
      <c r="AZ276" t="s">
        <v>4282</v>
      </c>
      <c r="BA276" s="278" t="s">
        <v>4267</v>
      </c>
      <c r="BB276" s="280" t="s">
        <v>4268</v>
      </c>
    </row>
    <row r="277" spans="1:54" ht="15.75">
      <c r="A277" t="s">
        <v>428</v>
      </c>
      <c r="B277" s="24" t="s">
        <v>526</v>
      </c>
      <c r="C277" s="24" t="s">
        <v>565</v>
      </c>
      <c r="D277" t="s">
        <v>4760</v>
      </c>
      <c r="E277" s="20" t="s">
        <v>4756</v>
      </c>
      <c r="F277" t="s">
        <v>3831</v>
      </c>
      <c r="H277" t="s">
        <v>1453</v>
      </c>
      <c r="I277" s="33">
        <v>42010000</v>
      </c>
      <c r="J277" s="1" t="s">
        <v>1804</v>
      </c>
      <c r="K277" s="1" t="s">
        <v>1804</v>
      </c>
      <c r="L277" s="236"/>
      <c r="M277" s="13" t="s">
        <v>439</v>
      </c>
      <c r="N277"/>
      <c r="O277" s="22" t="s">
        <v>1791</v>
      </c>
      <c r="P277" s="22">
        <v>52</v>
      </c>
      <c r="Q277" s="37">
        <f t="shared" si="11"/>
        <v>95.2</v>
      </c>
      <c r="R277" s="166">
        <v>119</v>
      </c>
      <c r="S277" s="143">
        <v>5051771929347</v>
      </c>
      <c r="T277"/>
      <c r="U277" s="99">
        <v>0.4</v>
      </c>
      <c r="V277" s="142">
        <v>5.0000000000000001E-3</v>
      </c>
      <c r="W277" s="99">
        <f t="shared" si="13"/>
        <v>0.40500000000000003</v>
      </c>
      <c r="X277" s="8">
        <v>10</v>
      </c>
      <c r="Y277" s="8">
        <v>250</v>
      </c>
      <c r="Z277" s="8">
        <v>190</v>
      </c>
      <c r="AX277" s="289" t="s">
        <v>3832</v>
      </c>
      <c r="AZ277" t="s">
        <v>4282</v>
      </c>
      <c r="BA277" s="278" t="s">
        <v>4267</v>
      </c>
      <c r="BB277" s="280" t="s">
        <v>4268</v>
      </c>
    </row>
    <row r="278" spans="1:54" ht="15.75">
      <c r="A278" t="s">
        <v>428</v>
      </c>
      <c r="B278" s="24" t="s">
        <v>526</v>
      </c>
      <c r="C278" s="24" t="s">
        <v>565</v>
      </c>
      <c r="D278" t="s">
        <v>4760</v>
      </c>
      <c r="E278" s="20" t="s">
        <v>4757</v>
      </c>
      <c r="F278" t="s">
        <v>3831</v>
      </c>
      <c r="H278" t="s">
        <v>1453</v>
      </c>
      <c r="I278" s="33">
        <v>42010000</v>
      </c>
      <c r="J278" s="1" t="s">
        <v>1804</v>
      </c>
      <c r="K278" s="1" t="s">
        <v>1804</v>
      </c>
      <c r="L278" s="236"/>
      <c r="M278" s="13" t="s">
        <v>441</v>
      </c>
      <c r="N278"/>
      <c r="O278" s="22" t="s">
        <v>1791</v>
      </c>
      <c r="P278" s="22">
        <v>52</v>
      </c>
      <c r="Q278" s="37">
        <f t="shared" si="11"/>
        <v>95.2</v>
      </c>
      <c r="R278" s="166">
        <v>119</v>
      </c>
      <c r="S278" s="143">
        <v>5051771929330</v>
      </c>
      <c r="T278"/>
      <c r="U278" s="99">
        <v>0.4</v>
      </c>
      <c r="V278" s="142">
        <v>5.0000000000000001E-3</v>
      </c>
      <c r="W278" s="99">
        <f t="shared" si="13"/>
        <v>0.40500000000000003</v>
      </c>
      <c r="X278" s="8">
        <v>10</v>
      </c>
      <c r="Y278" s="8">
        <v>250</v>
      </c>
      <c r="Z278" s="8">
        <v>190</v>
      </c>
      <c r="AX278" s="289" t="s">
        <v>3832</v>
      </c>
      <c r="AZ278" t="s">
        <v>4282</v>
      </c>
      <c r="BA278" s="278" t="s">
        <v>4267</v>
      </c>
      <c r="BB278" s="280" t="s">
        <v>4268</v>
      </c>
    </row>
    <row r="279" spans="1:54" ht="15.75">
      <c r="A279" t="s">
        <v>428</v>
      </c>
      <c r="B279" s="24" t="s">
        <v>526</v>
      </c>
      <c r="C279" s="24" t="s">
        <v>565</v>
      </c>
      <c r="D279" t="s">
        <v>4760</v>
      </c>
      <c r="E279" s="20" t="s">
        <v>4758</v>
      </c>
      <c r="F279" t="s">
        <v>3831</v>
      </c>
      <c r="H279" t="s">
        <v>1498</v>
      </c>
      <c r="I279" s="33">
        <v>42010000</v>
      </c>
      <c r="J279" s="1" t="s">
        <v>1804</v>
      </c>
      <c r="K279" s="1" t="s">
        <v>1804</v>
      </c>
      <c r="L279" s="236"/>
      <c r="M279" s="13" t="s">
        <v>435</v>
      </c>
      <c r="N279"/>
      <c r="O279" s="22" t="s">
        <v>1791</v>
      </c>
      <c r="P279" s="22">
        <v>52</v>
      </c>
      <c r="Q279" s="37">
        <f t="shared" si="11"/>
        <v>95.2</v>
      </c>
      <c r="R279" s="166">
        <v>119</v>
      </c>
      <c r="S279" s="143">
        <v>5051771929453</v>
      </c>
      <c r="T279"/>
      <c r="U279" s="99">
        <v>0.4</v>
      </c>
      <c r="V279" s="142">
        <v>5.0000000000000001E-3</v>
      </c>
      <c r="W279" s="99">
        <f t="shared" si="13"/>
        <v>0.40500000000000003</v>
      </c>
      <c r="X279" s="8">
        <v>10</v>
      </c>
      <c r="Y279" s="8">
        <v>250</v>
      </c>
      <c r="Z279" s="8">
        <v>190</v>
      </c>
      <c r="AX279" s="289" t="s">
        <v>3832</v>
      </c>
      <c r="AZ279" t="s">
        <v>4282</v>
      </c>
      <c r="BA279" s="278" t="s">
        <v>4267</v>
      </c>
      <c r="BB279" s="280" t="s">
        <v>4268</v>
      </c>
    </row>
    <row r="280" spans="1:54" ht="15.75">
      <c r="A280" t="s">
        <v>428</v>
      </c>
      <c r="B280" s="24" t="s">
        <v>526</v>
      </c>
      <c r="C280" s="24" t="s">
        <v>565</v>
      </c>
      <c r="D280" t="s">
        <v>4760</v>
      </c>
      <c r="E280" s="20" t="s">
        <v>4759</v>
      </c>
      <c r="F280" t="s">
        <v>3831</v>
      </c>
      <c r="H280" t="s">
        <v>1498</v>
      </c>
      <c r="I280" s="33">
        <v>42010000</v>
      </c>
      <c r="J280" s="1" t="s">
        <v>1804</v>
      </c>
      <c r="K280" s="1" t="s">
        <v>1804</v>
      </c>
      <c r="L280" s="236"/>
      <c r="M280" s="13" t="s">
        <v>437</v>
      </c>
      <c r="N280"/>
      <c r="O280" s="22" t="s">
        <v>1791</v>
      </c>
      <c r="P280" s="22">
        <v>52</v>
      </c>
      <c r="Q280" s="37">
        <f t="shared" si="11"/>
        <v>95.2</v>
      </c>
      <c r="R280" s="166">
        <v>119</v>
      </c>
      <c r="S280" s="143">
        <v>5051771929415</v>
      </c>
      <c r="T280"/>
      <c r="U280" s="99">
        <v>0.4</v>
      </c>
      <c r="V280" s="142">
        <v>5.0000000000000001E-3</v>
      </c>
      <c r="W280" s="99">
        <f t="shared" si="13"/>
        <v>0.40500000000000003</v>
      </c>
      <c r="X280" s="8">
        <v>10</v>
      </c>
      <c r="Y280" s="8">
        <v>250</v>
      </c>
      <c r="Z280" s="8">
        <v>190</v>
      </c>
      <c r="AX280" s="289" t="s">
        <v>3832</v>
      </c>
      <c r="AZ280" t="s">
        <v>4282</v>
      </c>
      <c r="BA280" s="278" t="s">
        <v>4267</v>
      </c>
      <c r="BB280" s="280" t="s">
        <v>4268</v>
      </c>
    </row>
    <row r="281" spans="1:54" ht="16.5" customHeight="1">
      <c r="A281" t="s">
        <v>428</v>
      </c>
      <c r="B281" s="24" t="s">
        <v>526</v>
      </c>
      <c r="C281" s="24" t="s">
        <v>565</v>
      </c>
      <c r="D281" t="s">
        <v>4760</v>
      </c>
      <c r="E281" s="20" t="s">
        <v>4761</v>
      </c>
      <c r="F281" t="s">
        <v>3831</v>
      </c>
      <c r="H281" t="s">
        <v>1498</v>
      </c>
      <c r="I281" s="33">
        <v>42010000</v>
      </c>
      <c r="J281" s="1" t="s">
        <v>1804</v>
      </c>
      <c r="K281" s="1" t="s">
        <v>1804</v>
      </c>
      <c r="L281" s="236"/>
      <c r="M281" s="13" t="s">
        <v>439</v>
      </c>
      <c r="N281"/>
      <c r="O281" s="22" t="s">
        <v>1791</v>
      </c>
      <c r="P281" s="22">
        <v>52</v>
      </c>
      <c r="Q281" s="37">
        <f t="shared" si="11"/>
        <v>95.2</v>
      </c>
      <c r="R281" s="166">
        <v>119</v>
      </c>
      <c r="S281" s="143">
        <v>5051771929446</v>
      </c>
      <c r="T281"/>
      <c r="U281" s="99">
        <v>0.4</v>
      </c>
      <c r="V281" s="142">
        <v>5.0000000000000001E-3</v>
      </c>
      <c r="W281" s="99">
        <f t="shared" si="13"/>
        <v>0.40500000000000003</v>
      </c>
      <c r="X281" s="8">
        <v>10</v>
      </c>
      <c r="Y281" s="8">
        <v>250</v>
      </c>
      <c r="Z281" s="8">
        <v>190</v>
      </c>
      <c r="AX281" s="289" t="s">
        <v>3832</v>
      </c>
      <c r="AZ281" t="s">
        <v>4282</v>
      </c>
      <c r="BA281" s="278" t="s">
        <v>4267</v>
      </c>
      <c r="BB281" s="280" t="s">
        <v>4268</v>
      </c>
    </row>
    <row r="282" spans="1:54" ht="16.5" customHeight="1">
      <c r="A282" t="s">
        <v>428</v>
      </c>
      <c r="B282" s="24" t="s">
        <v>526</v>
      </c>
      <c r="C282" s="24" t="s">
        <v>565</v>
      </c>
      <c r="D282" t="s">
        <v>4760</v>
      </c>
      <c r="E282" s="20" t="s">
        <v>4762</v>
      </c>
      <c r="F282" t="s">
        <v>3831</v>
      </c>
      <c r="H282" t="s">
        <v>1498</v>
      </c>
      <c r="I282" s="33">
        <v>42010000</v>
      </c>
      <c r="J282" s="1" t="s">
        <v>1804</v>
      </c>
      <c r="K282" s="1" t="s">
        <v>1804</v>
      </c>
      <c r="L282" s="236"/>
      <c r="M282" s="13" t="s">
        <v>441</v>
      </c>
      <c r="N282"/>
      <c r="O282" s="22" t="s">
        <v>1791</v>
      </c>
      <c r="P282" s="22">
        <v>52</v>
      </c>
      <c r="Q282" s="37">
        <f t="shared" si="11"/>
        <v>95.2</v>
      </c>
      <c r="R282" s="166">
        <v>119</v>
      </c>
      <c r="S282" s="143">
        <v>5051771929439</v>
      </c>
      <c r="T282"/>
      <c r="U282" s="99">
        <v>0.4</v>
      </c>
      <c r="V282" s="142">
        <v>5.0000000000000001E-3</v>
      </c>
      <c r="W282" s="99">
        <f t="shared" si="13"/>
        <v>0.40500000000000003</v>
      </c>
      <c r="X282" s="8">
        <v>10</v>
      </c>
      <c r="Y282" s="8">
        <v>250</v>
      </c>
      <c r="Z282" s="8">
        <v>190</v>
      </c>
      <c r="AX282" s="289" t="s">
        <v>3832</v>
      </c>
      <c r="AZ282" t="s">
        <v>4282</v>
      </c>
      <c r="BA282" s="278" t="s">
        <v>4267</v>
      </c>
      <c r="BB282" s="280" t="s">
        <v>4268</v>
      </c>
    </row>
    <row r="283" spans="1:54" ht="15.75">
      <c r="A283" t="s">
        <v>428</v>
      </c>
      <c r="B283" s="24" t="s">
        <v>526</v>
      </c>
      <c r="C283" s="24" t="s">
        <v>565</v>
      </c>
      <c r="D283" t="s">
        <v>4760</v>
      </c>
      <c r="E283" s="20" t="s">
        <v>4763</v>
      </c>
      <c r="F283" t="s">
        <v>3831</v>
      </c>
      <c r="H283" t="s">
        <v>294</v>
      </c>
      <c r="I283" s="33">
        <v>42010000</v>
      </c>
      <c r="J283" s="1" t="s">
        <v>1804</v>
      </c>
      <c r="K283" s="1" t="s">
        <v>1804</v>
      </c>
      <c r="L283" s="236"/>
      <c r="M283" s="13" t="s">
        <v>435</v>
      </c>
      <c r="N283"/>
      <c r="O283" s="22" t="s">
        <v>1791</v>
      </c>
      <c r="P283" s="22">
        <v>52</v>
      </c>
      <c r="Q283" s="37">
        <f t="shared" si="11"/>
        <v>95.2</v>
      </c>
      <c r="R283" s="166">
        <v>119</v>
      </c>
      <c r="S283" s="330" t="s">
        <v>4753</v>
      </c>
      <c r="T283"/>
      <c r="U283" s="99">
        <v>0.4</v>
      </c>
      <c r="V283" s="142">
        <v>5.0000000000000001E-3</v>
      </c>
      <c r="W283" s="99">
        <f t="shared" si="13"/>
        <v>0.40500000000000003</v>
      </c>
      <c r="X283" s="8">
        <v>10</v>
      </c>
      <c r="Y283" s="8">
        <v>250</v>
      </c>
      <c r="Z283" s="8">
        <v>190</v>
      </c>
      <c r="AX283" s="289" t="s">
        <v>3832</v>
      </c>
      <c r="AZ283" t="s">
        <v>4282</v>
      </c>
      <c r="BA283" s="278" t="s">
        <v>4267</v>
      </c>
      <c r="BB283" s="280" t="s">
        <v>4268</v>
      </c>
    </row>
    <row r="284" spans="1:54" ht="15.75">
      <c r="A284" t="s">
        <v>428</v>
      </c>
      <c r="B284" s="24" t="s">
        <v>526</v>
      </c>
      <c r="C284" s="24" t="s">
        <v>565</v>
      </c>
      <c r="D284" t="s">
        <v>4760</v>
      </c>
      <c r="E284" s="20" t="s">
        <v>4764</v>
      </c>
      <c r="F284" t="s">
        <v>3831</v>
      </c>
      <c r="H284" t="s">
        <v>294</v>
      </c>
      <c r="I284" s="33">
        <v>42010000</v>
      </c>
      <c r="J284" s="1" t="s">
        <v>1804</v>
      </c>
      <c r="K284" s="1" t="s">
        <v>1804</v>
      </c>
      <c r="L284" s="236"/>
      <c r="M284" s="13" t="s">
        <v>437</v>
      </c>
      <c r="N284"/>
      <c r="O284" s="22" t="s">
        <v>1791</v>
      </c>
      <c r="P284" s="22">
        <v>52</v>
      </c>
      <c r="Q284" s="37">
        <f t="shared" si="11"/>
        <v>95.2</v>
      </c>
      <c r="R284" s="166">
        <v>119</v>
      </c>
      <c r="S284" s="330" t="s">
        <v>4750</v>
      </c>
      <c r="T284"/>
      <c r="U284" s="99">
        <v>0.4</v>
      </c>
      <c r="V284" s="142">
        <v>5.0000000000000001E-3</v>
      </c>
      <c r="W284" s="99">
        <f t="shared" si="13"/>
        <v>0.40500000000000003</v>
      </c>
      <c r="X284" s="8">
        <v>10</v>
      </c>
      <c r="Y284" s="8">
        <v>250</v>
      </c>
      <c r="Z284" s="8">
        <v>190</v>
      </c>
      <c r="AX284" s="289" t="s">
        <v>3832</v>
      </c>
      <c r="AZ284" t="s">
        <v>4282</v>
      </c>
      <c r="BA284" s="278" t="s">
        <v>4267</v>
      </c>
      <c r="BB284" s="280" t="s">
        <v>4268</v>
      </c>
    </row>
    <row r="285" spans="1:54" ht="15.75">
      <c r="A285" t="s">
        <v>428</v>
      </c>
      <c r="B285" s="24" t="s">
        <v>526</v>
      </c>
      <c r="C285" s="24" t="s">
        <v>565</v>
      </c>
      <c r="D285" t="s">
        <v>4760</v>
      </c>
      <c r="E285" s="20" t="s">
        <v>4765</v>
      </c>
      <c r="F285" t="s">
        <v>3831</v>
      </c>
      <c r="H285" t="s">
        <v>294</v>
      </c>
      <c r="I285" s="33">
        <v>42010000</v>
      </c>
      <c r="J285" s="1" t="s">
        <v>1804</v>
      </c>
      <c r="K285" s="1" t="s">
        <v>1804</v>
      </c>
      <c r="L285" s="236"/>
      <c r="M285" s="13" t="s">
        <v>439</v>
      </c>
      <c r="N285"/>
      <c r="O285" s="22" t="s">
        <v>1791</v>
      </c>
      <c r="P285" s="22">
        <v>52</v>
      </c>
      <c r="Q285" s="37">
        <f t="shared" si="11"/>
        <v>95.2</v>
      </c>
      <c r="R285" s="166">
        <v>119</v>
      </c>
      <c r="S285" s="330" t="s">
        <v>4752</v>
      </c>
      <c r="T285"/>
      <c r="U285" s="99">
        <v>0.4</v>
      </c>
      <c r="V285" s="142">
        <v>5.0000000000000001E-3</v>
      </c>
      <c r="W285" s="99">
        <f t="shared" si="13"/>
        <v>0.40500000000000003</v>
      </c>
      <c r="X285" s="8">
        <v>10</v>
      </c>
      <c r="Y285" s="8">
        <v>250</v>
      </c>
      <c r="Z285" s="8">
        <v>190</v>
      </c>
      <c r="AX285" s="289" t="s">
        <v>3832</v>
      </c>
      <c r="AZ285" t="s">
        <v>4282</v>
      </c>
      <c r="BA285" s="278" t="s">
        <v>4267</v>
      </c>
      <c r="BB285" s="280" t="s">
        <v>4268</v>
      </c>
    </row>
    <row r="286" spans="1:54" ht="15.75">
      <c r="A286" t="s">
        <v>428</v>
      </c>
      <c r="B286" s="24" t="s">
        <v>526</v>
      </c>
      <c r="C286" s="24" t="s">
        <v>565</v>
      </c>
      <c r="D286" t="s">
        <v>4760</v>
      </c>
      <c r="E286" s="20" t="s">
        <v>4766</v>
      </c>
      <c r="F286" t="s">
        <v>3831</v>
      </c>
      <c r="H286" t="s">
        <v>294</v>
      </c>
      <c r="I286" s="33">
        <v>42010000</v>
      </c>
      <c r="J286" s="1" t="s">
        <v>1804</v>
      </c>
      <c r="K286" s="1" t="s">
        <v>1804</v>
      </c>
      <c r="L286" s="236"/>
      <c r="M286" s="13" t="s">
        <v>441</v>
      </c>
      <c r="N286"/>
      <c r="O286" s="22" t="s">
        <v>1791</v>
      </c>
      <c r="P286" s="22">
        <v>52</v>
      </c>
      <c r="Q286" s="37">
        <f t="shared" si="11"/>
        <v>95.2</v>
      </c>
      <c r="R286" s="166">
        <v>119</v>
      </c>
      <c r="S286" s="330" t="s">
        <v>4751</v>
      </c>
      <c r="T286"/>
      <c r="U286" s="99">
        <v>0.4</v>
      </c>
      <c r="V286" s="142">
        <v>5.0000000000000001E-3</v>
      </c>
      <c r="W286" s="99">
        <f t="shared" si="13"/>
        <v>0.40500000000000003</v>
      </c>
      <c r="X286" s="8">
        <v>10</v>
      </c>
      <c r="Y286" s="8">
        <v>250</v>
      </c>
      <c r="Z286" s="8">
        <v>190</v>
      </c>
      <c r="AX286" s="289" t="s">
        <v>3832</v>
      </c>
      <c r="AZ286" t="s">
        <v>4282</v>
      </c>
      <c r="BA286" s="278" t="s">
        <v>4267</v>
      </c>
      <c r="BB286" s="280" t="s">
        <v>4268</v>
      </c>
    </row>
    <row r="287" spans="1:54" ht="16.5" customHeight="1">
      <c r="A287" t="s">
        <v>428</v>
      </c>
      <c r="B287" s="24" t="s">
        <v>526</v>
      </c>
      <c r="C287" s="24" t="s">
        <v>565</v>
      </c>
      <c r="D287" t="s">
        <v>4760</v>
      </c>
      <c r="E287" s="20" t="s">
        <v>4767</v>
      </c>
      <c r="F287" t="s">
        <v>3831</v>
      </c>
      <c r="H287" t="s">
        <v>1050</v>
      </c>
      <c r="I287" s="33">
        <v>42010000</v>
      </c>
      <c r="J287" s="1" t="s">
        <v>1804</v>
      </c>
      <c r="K287" s="1" t="s">
        <v>1804</v>
      </c>
      <c r="L287" s="236"/>
      <c r="M287" s="13" t="s">
        <v>435</v>
      </c>
      <c r="N287"/>
      <c r="O287" s="22" t="s">
        <v>1791</v>
      </c>
      <c r="P287" s="22">
        <v>52</v>
      </c>
      <c r="Q287" s="37">
        <f t="shared" ref="Q287:Q350" si="14">R287*0.8</f>
        <v>95.2</v>
      </c>
      <c r="R287" s="166">
        <v>119</v>
      </c>
      <c r="S287" s="143">
        <v>5051771929408</v>
      </c>
      <c r="T287"/>
      <c r="U287" s="99">
        <v>0.4</v>
      </c>
      <c r="V287" s="142">
        <v>5.0000000000000001E-3</v>
      </c>
      <c r="W287" s="99">
        <f t="shared" si="13"/>
        <v>0.40500000000000003</v>
      </c>
      <c r="X287" s="8">
        <v>10</v>
      </c>
      <c r="Y287" s="8">
        <v>250</v>
      </c>
      <c r="Z287" s="8">
        <v>190</v>
      </c>
      <c r="AX287" s="289" t="s">
        <v>3832</v>
      </c>
      <c r="AZ287" t="s">
        <v>4282</v>
      </c>
      <c r="BA287" s="278" t="s">
        <v>4267</v>
      </c>
      <c r="BB287" s="280" t="s">
        <v>4268</v>
      </c>
    </row>
    <row r="288" spans="1:54" ht="15.75">
      <c r="A288" t="s">
        <v>428</v>
      </c>
      <c r="B288" s="24" t="s">
        <v>526</v>
      </c>
      <c r="C288" s="24" t="s">
        <v>565</v>
      </c>
      <c r="D288" t="s">
        <v>4760</v>
      </c>
      <c r="E288" s="20" t="s">
        <v>4768</v>
      </c>
      <c r="F288" t="s">
        <v>3831</v>
      </c>
      <c r="H288" t="s">
        <v>1050</v>
      </c>
      <c r="I288" s="33">
        <v>42010000</v>
      </c>
      <c r="J288" s="1" t="s">
        <v>1804</v>
      </c>
      <c r="K288" s="1" t="s">
        <v>1804</v>
      </c>
      <c r="L288" s="236"/>
      <c r="M288" s="13" t="s">
        <v>437</v>
      </c>
      <c r="N288"/>
      <c r="O288" s="22" t="s">
        <v>1791</v>
      </c>
      <c r="P288" s="22">
        <v>52</v>
      </c>
      <c r="Q288" s="37">
        <f t="shared" si="14"/>
        <v>95.2</v>
      </c>
      <c r="R288" s="166">
        <v>119</v>
      </c>
      <c r="S288" s="143">
        <v>5051771929361</v>
      </c>
      <c r="T288"/>
      <c r="U288" s="99">
        <v>0.4</v>
      </c>
      <c r="V288" s="142">
        <v>5.0000000000000001E-3</v>
      </c>
      <c r="W288" s="99">
        <f t="shared" si="13"/>
        <v>0.40500000000000003</v>
      </c>
      <c r="X288" s="8">
        <v>10</v>
      </c>
      <c r="Y288" s="8">
        <v>250</v>
      </c>
      <c r="Z288" s="8">
        <v>190</v>
      </c>
      <c r="AX288" s="289" t="s">
        <v>3832</v>
      </c>
      <c r="AZ288" t="s">
        <v>4282</v>
      </c>
      <c r="BA288" s="278" t="s">
        <v>4267</v>
      </c>
      <c r="BB288" s="280" t="s">
        <v>4268</v>
      </c>
    </row>
    <row r="289" spans="1:54" ht="15.75">
      <c r="A289" t="s">
        <v>428</v>
      </c>
      <c r="B289" s="24" t="s">
        <v>526</v>
      </c>
      <c r="C289" s="24" t="s">
        <v>565</v>
      </c>
      <c r="D289" t="s">
        <v>4760</v>
      </c>
      <c r="E289" s="20" t="s">
        <v>4769</v>
      </c>
      <c r="F289" t="s">
        <v>3831</v>
      </c>
      <c r="H289" t="s">
        <v>1050</v>
      </c>
      <c r="I289" s="33">
        <v>42010000</v>
      </c>
      <c r="J289" s="1" t="s">
        <v>1804</v>
      </c>
      <c r="K289" s="1" t="s">
        <v>1804</v>
      </c>
      <c r="L289" s="236"/>
      <c r="M289" s="13" t="s">
        <v>439</v>
      </c>
      <c r="N289"/>
      <c r="O289" s="22" t="s">
        <v>1791</v>
      </c>
      <c r="P289" s="22">
        <v>52</v>
      </c>
      <c r="Q289" s="37">
        <f t="shared" si="14"/>
        <v>95.2</v>
      </c>
      <c r="R289" s="166">
        <v>119</v>
      </c>
      <c r="S289" s="143">
        <v>5051771929392</v>
      </c>
      <c r="T289"/>
      <c r="U289" s="99">
        <v>0.4</v>
      </c>
      <c r="V289" s="142">
        <v>5.0000000000000001E-3</v>
      </c>
      <c r="W289" s="99">
        <f t="shared" si="13"/>
        <v>0.40500000000000003</v>
      </c>
      <c r="X289" s="8">
        <v>10</v>
      </c>
      <c r="Y289" s="8">
        <v>250</v>
      </c>
      <c r="Z289" s="8">
        <v>190</v>
      </c>
      <c r="AX289" s="289" t="s">
        <v>3832</v>
      </c>
      <c r="AZ289" t="s">
        <v>4282</v>
      </c>
      <c r="BA289" s="278" t="s">
        <v>4267</v>
      </c>
      <c r="BB289" s="280" t="s">
        <v>4268</v>
      </c>
    </row>
    <row r="290" spans="1:54" ht="15.75">
      <c r="A290" t="s">
        <v>428</v>
      </c>
      <c r="B290" s="24" t="s">
        <v>526</v>
      </c>
      <c r="C290" s="24" t="s">
        <v>565</v>
      </c>
      <c r="D290" t="s">
        <v>4760</v>
      </c>
      <c r="E290" s="20" t="s">
        <v>4770</v>
      </c>
      <c r="F290" t="s">
        <v>3831</v>
      </c>
      <c r="H290" t="s">
        <v>1050</v>
      </c>
      <c r="I290" s="33">
        <v>42010000</v>
      </c>
      <c r="J290" s="1" t="s">
        <v>1804</v>
      </c>
      <c r="K290" s="1" t="s">
        <v>1804</v>
      </c>
      <c r="L290" s="236"/>
      <c r="M290" s="13" t="s">
        <v>441</v>
      </c>
      <c r="N290"/>
      <c r="O290" s="22" t="s">
        <v>1791</v>
      </c>
      <c r="P290" s="22">
        <v>52</v>
      </c>
      <c r="Q290" s="37">
        <f t="shared" si="14"/>
        <v>95.2</v>
      </c>
      <c r="R290" s="166">
        <v>119</v>
      </c>
      <c r="S290" s="143">
        <v>5051771929385</v>
      </c>
      <c r="T290"/>
      <c r="U290" s="99">
        <v>0.4</v>
      </c>
      <c r="V290" s="142">
        <v>5.0000000000000001E-3</v>
      </c>
      <c r="W290" s="99">
        <f t="shared" si="13"/>
        <v>0.40500000000000003</v>
      </c>
      <c r="X290" s="8">
        <v>10</v>
      </c>
      <c r="Y290" s="8">
        <v>250</v>
      </c>
      <c r="Z290" s="8">
        <v>190</v>
      </c>
      <c r="AX290" s="289" t="s">
        <v>3832</v>
      </c>
      <c r="AZ290" t="s">
        <v>4282</v>
      </c>
      <c r="BA290" s="278" t="s">
        <v>4267</v>
      </c>
      <c r="BB290" s="280" t="s">
        <v>4268</v>
      </c>
    </row>
    <row r="291" spans="1:54" ht="15.75">
      <c r="A291" t="s">
        <v>428</v>
      </c>
      <c r="B291" s="24" t="s">
        <v>526</v>
      </c>
      <c r="C291" s="24" t="s">
        <v>565</v>
      </c>
      <c r="D291" t="s">
        <v>4760</v>
      </c>
      <c r="E291" s="20" t="s">
        <v>4771</v>
      </c>
      <c r="F291" t="s">
        <v>3831</v>
      </c>
      <c r="H291" t="s">
        <v>1522</v>
      </c>
      <c r="I291" s="33">
        <v>42010000</v>
      </c>
      <c r="J291" s="1" t="s">
        <v>1804</v>
      </c>
      <c r="K291" s="1" t="s">
        <v>1804</v>
      </c>
      <c r="M291" s="13" t="s">
        <v>435</v>
      </c>
      <c r="N291"/>
      <c r="O291" s="22" t="s">
        <v>1791</v>
      </c>
      <c r="P291" s="22">
        <v>52</v>
      </c>
      <c r="Q291" s="37">
        <f t="shared" si="14"/>
        <v>95.2</v>
      </c>
      <c r="R291" s="166">
        <v>119</v>
      </c>
      <c r="S291" s="143">
        <v>5051771929552</v>
      </c>
      <c r="T291"/>
      <c r="U291" s="99">
        <v>0.4</v>
      </c>
      <c r="V291" s="142">
        <v>5.0000000000000001E-3</v>
      </c>
      <c r="W291" s="99">
        <f t="shared" si="13"/>
        <v>0.40500000000000003</v>
      </c>
      <c r="X291" s="8">
        <v>10</v>
      </c>
      <c r="Y291" s="8">
        <v>250</v>
      </c>
      <c r="Z291" s="8">
        <v>190</v>
      </c>
      <c r="AX291" s="289" t="s">
        <v>3832</v>
      </c>
      <c r="AZ291" t="s">
        <v>4282</v>
      </c>
      <c r="BA291" s="278" t="s">
        <v>4267</v>
      </c>
      <c r="BB291" s="280" t="s">
        <v>4268</v>
      </c>
    </row>
    <row r="292" spans="1:54" ht="15.75">
      <c r="A292" t="s">
        <v>428</v>
      </c>
      <c r="B292" s="24" t="s">
        <v>526</v>
      </c>
      <c r="C292" s="24" t="s">
        <v>565</v>
      </c>
      <c r="D292" t="s">
        <v>4760</v>
      </c>
      <c r="E292" s="20" t="s">
        <v>4772</v>
      </c>
      <c r="F292" t="s">
        <v>3831</v>
      </c>
      <c r="H292" t="s">
        <v>1522</v>
      </c>
      <c r="I292" s="33">
        <v>42010000</v>
      </c>
      <c r="J292" s="1" t="s">
        <v>1804</v>
      </c>
      <c r="K292" s="1" t="s">
        <v>1804</v>
      </c>
      <c r="M292" s="13" t="s">
        <v>437</v>
      </c>
      <c r="N292"/>
      <c r="O292" s="22" t="s">
        <v>1791</v>
      </c>
      <c r="P292" s="22">
        <v>52</v>
      </c>
      <c r="Q292" s="37">
        <f t="shared" si="14"/>
        <v>95.2</v>
      </c>
      <c r="R292" s="166">
        <v>119</v>
      </c>
      <c r="S292" s="143">
        <v>5051771929514</v>
      </c>
      <c r="T292"/>
      <c r="U292" s="99">
        <v>0.4</v>
      </c>
      <c r="V292" s="142">
        <v>5.0000000000000001E-3</v>
      </c>
      <c r="W292" s="99">
        <f t="shared" si="13"/>
        <v>0.40500000000000003</v>
      </c>
      <c r="X292" s="8">
        <v>10</v>
      </c>
      <c r="Y292" s="8">
        <v>250</v>
      </c>
      <c r="Z292" s="8">
        <v>190</v>
      </c>
      <c r="AX292" s="289" t="s">
        <v>3832</v>
      </c>
      <c r="AZ292" t="s">
        <v>4282</v>
      </c>
      <c r="BA292" s="278" t="s">
        <v>4267</v>
      </c>
      <c r="BB292" s="280" t="s">
        <v>4268</v>
      </c>
    </row>
    <row r="293" spans="1:54" ht="15.75">
      <c r="A293" t="s">
        <v>428</v>
      </c>
      <c r="B293" s="24" t="s">
        <v>526</v>
      </c>
      <c r="C293" s="24" t="s">
        <v>565</v>
      </c>
      <c r="D293" t="s">
        <v>4760</v>
      </c>
      <c r="E293" s="20" t="s">
        <v>4773</v>
      </c>
      <c r="F293" t="s">
        <v>3831</v>
      </c>
      <c r="H293" t="s">
        <v>1522</v>
      </c>
      <c r="I293" s="33">
        <v>42010000</v>
      </c>
      <c r="J293" s="1" t="s">
        <v>1804</v>
      </c>
      <c r="K293" s="1" t="s">
        <v>1804</v>
      </c>
      <c r="M293" s="13" t="s">
        <v>439</v>
      </c>
      <c r="N293"/>
      <c r="O293" s="22" t="s">
        <v>1791</v>
      </c>
      <c r="P293" s="22">
        <v>52</v>
      </c>
      <c r="Q293" s="37">
        <f t="shared" si="14"/>
        <v>95.2</v>
      </c>
      <c r="R293" s="166">
        <v>119</v>
      </c>
      <c r="S293" s="143">
        <v>5051771929545</v>
      </c>
      <c r="T293"/>
      <c r="U293" s="99">
        <v>0.4</v>
      </c>
      <c r="V293" s="142">
        <v>5.0000000000000001E-3</v>
      </c>
      <c r="W293" s="99">
        <f t="shared" si="13"/>
        <v>0.40500000000000003</v>
      </c>
      <c r="X293" s="8">
        <v>10</v>
      </c>
      <c r="Y293" s="8">
        <v>250</v>
      </c>
      <c r="Z293" s="8">
        <v>190</v>
      </c>
      <c r="AX293" s="289" t="s">
        <v>3832</v>
      </c>
      <c r="AZ293" t="s">
        <v>4282</v>
      </c>
      <c r="BA293" s="278" t="s">
        <v>4267</v>
      </c>
      <c r="BB293" s="280" t="s">
        <v>4268</v>
      </c>
    </row>
    <row r="294" spans="1:54" ht="15.75">
      <c r="A294" t="s">
        <v>428</v>
      </c>
      <c r="B294" s="24" t="s">
        <v>526</v>
      </c>
      <c r="C294" s="24" t="s">
        <v>565</v>
      </c>
      <c r="D294" t="s">
        <v>4760</v>
      </c>
      <c r="E294" s="20" t="s">
        <v>4774</v>
      </c>
      <c r="F294" t="s">
        <v>3831</v>
      </c>
      <c r="H294" t="s">
        <v>1522</v>
      </c>
      <c r="I294" s="33">
        <v>42010000</v>
      </c>
      <c r="J294" s="1" t="s">
        <v>1804</v>
      </c>
      <c r="K294" s="1" t="s">
        <v>1804</v>
      </c>
      <c r="M294" s="13" t="s">
        <v>441</v>
      </c>
      <c r="N294"/>
      <c r="O294" s="22" t="s">
        <v>1791</v>
      </c>
      <c r="P294" s="22">
        <v>52</v>
      </c>
      <c r="Q294" s="37">
        <f t="shared" si="14"/>
        <v>95.2</v>
      </c>
      <c r="R294" s="166">
        <v>119</v>
      </c>
      <c r="S294" s="143">
        <v>5051771929538</v>
      </c>
      <c r="T294"/>
      <c r="U294" s="99">
        <v>0.4</v>
      </c>
      <c r="V294" s="142">
        <v>5.0000000000000001E-3</v>
      </c>
      <c r="W294" s="99">
        <f t="shared" si="13"/>
        <v>0.40500000000000003</v>
      </c>
      <c r="X294" s="8">
        <v>10</v>
      </c>
      <c r="Y294" s="8">
        <v>250</v>
      </c>
      <c r="Z294" s="8">
        <v>190</v>
      </c>
      <c r="AX294" s="289" t="s">
        <v>3832</v>
      </c>
      <c r="AZ294" t="s">
        <v>4282</v>
      </c>
      <c r="BA294" s="278" t="s">
        <v>4267</v>
      </c>
      <c r="BB294" s="280" t="s">
        <v>4268</v>
      </c>
    </row>
    <row r="295" spans="1:54" ht="15.75">
      <c r="A295" t="s">
        <v>428</v>
      </c>
      <c r="B295" s="24" t="s">
        <v>526</v>
      </c>
      <c r="C295" s="24" t="s">
        <v>565</v>
      </c>
      <c r="D295" t="s">
        <v>4760</v>
      </c>
      <c r="E295" s="20" t="s">
        <v>4775</v>
      </c>
      <c r="F295" t="s">
        <v>3831</v>
      </c>
      <c r="H295" t="s">
        <v>785</v>
      </c>
      <c r="I295" s="33">
        <v>42010000</v>
      </c>
      <c r="J295" s="1" t="s">
        <v>1804</v>
      </c>
      <c r="K295" s="1" t="s">
        <v>1804</v>
      </c>
      <c r="L295" s="236"/>
      <c r="M295" s="13" t="s">
        <v>435</v>
      </c>
      <c r="N295"/>
      <c r="O295" s="22" t="s">
        <v>1791</v>
      </c>
      <c r="P295" s="22">
        <v>52</v>
      </c>
      <c r="Q295" s="37">
        <f t="shared" si="14"/>
        <v>95.2</v>
      </c>
      <c r="R295" s="166">
        <v>119</v>
      </c>
      <c r="S295" s="143">
        <v>5051771929651</v>
      </c>
      <c r="T295"/>
      <c r="U295" s="99">
        <v>0.4</v>
      </c>
      <c r="V295" s="142">
        <v>5.0000000000000001E-3</v>
      </c>
      <c r="W295" s="99">
        <f t="shared" si="13"/>
        <v>0.40500000000000003</v>
      </c>
      <c r="X295" s="8">
        <v>10</v>
      </c>
      <c r="Y295" s="8">
        <v>250</v>
      </c>
      <c r="Z295" s="8">
        <v>190</v>
      </c>
      <c r="AX295" s="289" t="s">
        <v>3832</v>
      </c>
      <c r="AZ295" t="s">
        <v>4282</v>
      </c>
      <c r="BA295" s="278" t="s">
        <v>4267</v>
      </c>
      <c r="BB295" s="280" t="s">
        <v>4268</v>
      </c>
    </row>
    <row r="296" spans="1:54" ht="15.75">
      <c r="A296" t="s">
        <v>428</v>
      </c>
      <c r="B296" s="24" t="s">
        <v>526</v>
      </c>
      <c r="C296" s="24" t="s">
        <v>565</v>
      </c>
      <c r="D296" t="s">
        <v>4760</v>
      </c>
      <c r="E296" s="20" t="s">
        <v>4776</v>
      </c>
      <c r="F296" t="s">
        <v>3831</v>
      </c>
      <c r="H296" t="s">
        <v>785</v>
      </c>
      <c r="I296" s="33">
        <v>42010000</v>
      </c>
      <c r="J296" s="1" t="s">
        <v>1804</v>
      </c>
      <c r="K296" s="1" t="s">
        <v>1804</v>
      </c>
      <c r="L296" s="236"/>
      <c r="M296" s="13" t="s">
        <v>437</v>
      </c>
      <c r="N296"/>
      <c r="O296" s="22" t="s">
        <v>1791</v>
      </c>
      <c r="P296" s="22">
        <v>52</v>
      </c>
      <c r="Q296" s="37">
        <f t="shared" si="14"/>
        <v>95.2</v>
      </c>
      <c r="R296" s="166">
        <v>119</v>
      </c>
      <c r="S296" s="143">
        <v>5051771929613</v>
      </c>
      <c r="T296"/>
      <c r="U296" s="99">
        <v>0.4</v>
      </c>
      <c r="V296" s="142">
        <v>5.0000000000000001E-3</v>
      </c>
      <c r="W296" s="99">
        <f t="shared" si="13"/>
        <v>0.40500000000000003</v>
      </c>
      <c r="X296" s="8">
        <v>10</v>
      </c>
      <c r="Y296" s="8">
        <v>250</v>
      </c>
      <c r="Z296" s="8">
        <v>190</v>
      </c>
      <c r="AX296" s="289" t="s">
        <v>3832</v>
      </c>
      <c r="AZ296" t="s">
        <v>4282</v>
      </c>
      <c r="BA296" s="278" t="s">
        <v>4267</v>
      </c>
      <c r="BB296" s="280" t="s">
        <v>4268</v>
      </c>
    </row>
    <row r="297" spans="1:54" ht="15.75">
      <c r="A297" t="s">
        <v>428</v>
      </c>
      <c r="B297" s="24" t="s">
        <v>526</v>
      </c>
      <c r="C297" s="24" t="s">
        <v>565</v>
      </c>
      <c r="D297" t="s">
        <v>4760</v>
      </c>
      <c r="E297" s="20" t="s">
        <v>4777</v>
      </c>
      <c r="F297" t="s">
        <v>3831</v>
      </c>
      <c r="H297" t="s">
        <v>785</v>
      </c>
      <c r="I297" s="33">
        <v>42010000</v>
      </c>
      <c r="J297" s="1" t="s">
        <v>1804</v>
      </c>
      <c r="K297" s="1" t="s">
        <v>1804</v>
      </c>
      <c r="L297" s="236"/>
      <c r="M297" s="13" t="s">
        <v>439</v>
      </c>
      <c r="N297"/>
      <c r="O297" s="22" t="s">
        <v>1791</v>
      </c>
      <c r="P297" s="22">
        <v>52</v>
      </c>
      <c r="Q297" s="37">
        <f t="shared" si="14"/>
        <v>95.2</v>
      </c>
      <c r="R297" s="166">
        <v>119</v>
      </c>
      <c r="S297" s="143">
        <v>5051771929644</v>
      </c>
      <c r="T297"/>
      <c r="U297" s="99">
        <v>0.4</v>
      </c>
      <c r="V297" s="142">
        <v>5.0000000000000001E-3</v>
      </c>
      <c r="W297" s="99">
        <f t="shared" si="13"/>
        <v>0.40500000000000003</v>
      </c>
      <c r="X297" s="8">
        <v>10</v>
      </c>
      <c r="Y297" s="8">
        <v>250</v>
      </c>
      <c r="Z297" s="8">
        <v>190</v>
      </c>
      <c r="AX297" s="289" t="s">
        <v>3832</v>
      </c>
      <c r="AZ297" t="s">
        <v>4282</v>
      </c>
      <c r="BA297" s="278" t="s">
        <v>4267</v>
      </c>
      <c r="BB297" s="280" t="s">
        <v>4268</v>
      </c>
    </row>
    <row r="298" spans="1:54" ht="15.75">
      <c r="A298" t="s">
        <v>428</v>
      </c>
      <c r="B298" s="24" t="s">
        <v>526</v>
      </c>
      <c r="C298" s="24" t="s">
        <v>565</v>
      </c>
      <c r="D298" t="s">
        <v>4760</v>
      </c>
      <c r="E298" s="20" t="s">
        <v>4778</v>
      </c>
      <c r="F298" t="s">
        <v>3831</v>
      </c>
      <c r="H298" t="s">
        <v>785</v>
      </c>
      <c r="I298" s="33">
        <v>42010000</v>
      </c>
      <c r="J298" s="1" t="s">
        <v>1804</v>
      </c>
      <c r="K298" s="1" t="s">
        <v>1804</v>
      </c>
      <c r="L298" s="236"/>
      <c r="M298" s="13" t="s">
        <v>441</v>
      </c>
      <c r="N298"/>
      <c r="O298" s="22" t="s">
        <v>1791</v>
      </c>
      <c r="P298" s="22">
        <v>52</v>
      </c>
      <c r="Q298" s="37">
        <f t="shared" si="14"/>
        <v>95.2</v>
      </c>
      <c r="R298" s="166">
        <v>119</v>
      </c>
      <c r="S298" s="143">
        <v>5051771929637</v>
      </c>
      <c r="T298"/>
      <c r="U298" s="99">
        <v>0.4</v>
      </c>
      <c r="V298" s="142">
        <v>5.0000000000000001E-3</v>
      </c>
      <c r="W298" s="99">
        <f t="shared" si="13"/>
        <v>0.40500000000000003</v>
      </c>
      <c r="X298" s="8">
        <v>10</v>
      </c>
      <c r="Y298" s="8">
        <v>250</v>
      </c>
      <c r="Z298" s="8">
        <v>190</v>
      </c>
      <c r="AX298" s="289" t="s">
        <v>3832</v>
      </c>
      <c r="AZ298" t="s">
        <v>4282</v>
      </c>
      <c r="BA298" s="278" t="s">
        <v>4267</v>
      </c>
      <c r="BB298" s="280" t="s">
        <v>4268</v>
      </c>
    </row>
    <row r="299" spans="1:54" ht="15.75">
      <c r="A299" t="s">
        <v>428</v>
      </c>
      <c r="B299" s="24" t="s">
        <v>526</v>
      </c>
      <c r="C299" s="24" t="s">
        <v>565</v>
      </c>
      <c r="D299" t="s">
        <v>4760</v>
      </c>
      <c r="E299" s="20" t="s">
        <v>4779</v>
      </c>
      <c r="F299" t="s">
        <v>3831</v>
      </c>
      <c r="H299" t="s">
        <v>293</v>
      </c>
      <c r="I299" s="33">
        <v>42010000</v>
      </c>
      <c r="J299" s="1" t="s">
        <v>1804</v>
      </c>
      <c r="K299" s="1" t="s">
        <v>1804</v>
      </c>
      <c r="L299" s="236"/>
      <c r="M299" s="13" t="s">
        <v>435</v>
      </c>
      <c r="N299"/>
      <c r="O299" s="22" t="s">
        <v>1791</v>
      </c>
      <c r="P299" s="22">
        <v>52</v>
      </c>
      <c r="Q299" s="37">
        <f t="shared" si="14"/>
        <v>95.2</v>
      </c>
      <c r="R299" s="166">
        <v>119</v>
      </c>
      <c r="S299" s="143">
        <v>5051771929705</v>
      </c>
      <c r="T299"/>
      <c r="U299" s="99">
        <v>0.4</v>
      </c>
      <c r="V299" s="142">
        <v>5.0000000000000001E-3</v>
      </c>
      <c r="W299" s="99">
        <f t="shared" si="13"/>
        <v>0.40500000000000003</v>
      </c>
      <c r="X299" s="8">
        <v>10</v>
      </c>
      <c r="Y299" s="8">
        <v>250</v>
      </c>
      <c r="Z299" s="8">
        <v>190</v>
      </c>
      <c r="AX299" s="289" t="s">
        <v>3832</v>
      </c>
      <c r="AZ299" t="s">
        <v>4282</v>
      </c>
      <c r="BA299" s="278" t="s">
        <v>4267</v>
      </c>
      <c r="BB299" s="280" t="s">
        <v>4268</v>
      </c>
    </row>
    <row r="300" spans="1:54" ht="15.75">
      <c r="A300" t="s">
        <v>428</v>
      </c>
      <c r="B300" s="24" t="s">
        <v>526</v>
      </c>
      <c r="C300" s="24" t="s">
        <v>565</v>
      </c>
      <c r="D300" t="s">
        <v>4760</v>
      </c>
      <c r="E300" s="20" t="s">
        <v>4780</v>
      </c>
      <c r="F300" t="s">
        <v>3831</v>
      </c>
      <c r="H300" t="s">
        <v>293</v>
      </c>
      <c r="I300" s="33">
        <v>42010000</v>
      </c>
      <c r="J300" s="1" t="s">
        <v>1804</v>
      </c>
      <c r="K300" s="1" t="s">
        <v>1804</v>
      </c>
      <c r="L300" s="236"/>
      <c r="M300" s="13" t="s">
        <v>437</v>
      </c>
      <c r="N300"/>
      <c r="O300" s="22" t="s">
        <v>1791</v>
      </c>
      <c r="P300" s="22">
        <v>52</v>
      </c>
      <c r="Q300" s="37">
        <f t="shared" si="14"/>
        <v>95.2</v>
      </c>
      <c r="R300" s="166">
        <v>119</v>
      </c>
      <c r="S300" s="143">
        <v>5051771929668</v>
      </c>
      <c r="T300"/>
      <c r="U300" s="99">
        <v>0.4</v>
      </c>
      <c r="V300" s="142">
        <v>5.0000000000000001E-3</v>
      </c>
      <c r="W300" s="99">
        <f t="shared" si="13"/>
        <v>0.40500000000000003</v>
      </c>
      <c r="X300" s="8">
        <v>10</v>
      </c>
      <c r="Y300" s="8">
        <v>250</v>
      </c>
      <c r="Z300" s="8">
        <v>190</v>
      </c>
      <c r="AX300" s="289" t="s">
        <v>3832</v>
      </c>
      <c r="AZ300" t="s">
        <v>4282</v>
      </c>
      <c r="BA300" s="278" t="s">
        <v>4267</v>
      </c>
      <c r="BB300" s="280" t="s">
        <v>4268</v>
      </c>
    </row>
    <row r="301" spans="1:54" ht="15.75">
      <c r="A301" t="s">
        <v>428</v>
      </c>
      <c r="B301" s="24" t="s">
        <v>526</v>
      </c>
      <c r="C301" s="24" t="s">
        <v>565</v>
      </c>
      <c r="D301" t="s">
        <v>4760</v>
      </c>
      <c r="E301" s="20" t="s">
        <v>4781</v>
      </c>
      <c r="F301" t="s">
        <v>3831</v>
      </c>
      <c r="H301" t="s">
        <v>293</v>
      </c>
      <c r="I301" s="33">
        <v>42010000</v>
      </c>
      <c r="J301" s="1" t="s">
        <v>1804</v>
      </c>
      <c r="K301" s="1" t="s">
        <v>1804</v>
      </c>
      <c r="L301" s="236"/>
      <c r="M301" s="13" t="s">
        <v>439</v>
      </c>
      <c r="N301"/>
      <c r="O301" s="22" t="s">
        <v>1791</v>
      </c>
      <c r="P301" s="22">
        <v>52</v>
      </c>
      <c r="Q301" s="37">
        <f t="shared" si="14"/>
        <v>95.2</v>
      </c>
      <c r="R301" s="166">
        <v>119</v>
      </c>
      <c r="S301" s="143">
        <v>5051771929699</v>
      </c>
      <c r="T301"/>
      <c r="U301" s="99">
        <v>0.4</v>
      </c>
      <c r="V301" s="142">
        <v>5.0000000000000001E-3</v>
      </c>
      <c r="W301" s="99">
        <f t="shared" si="13"/>
        <v>0.40500000000000003</v>
      </c>
      <c r="X301" s="8">
        <v>10</v>
      </c>
      <c r="Y301" s="8">
        <v>250</v>
      </c>
      <c r="Z301" s="8">
        <v>190</v>
      </c>
      <c r="AX301" s="289" t="s">
        <v>3832</v>
      </c>
      <c r="AZ301" t="s">
        <v>4282</v>
      </c>
      <c r="BA301" s="278" t="s">
        <v>4267</v>
      </c>
      <c r="BB301" s="280" t="s">
        <v>4268</v>
      </c>
    </row>
    <row r="302" spans="1:54" ht="15.75">
      <c r="A302" t="s">
        <v>428</v>
      </c>
      <c r="B302" s="24" t="s">
        <v>526</v>
      </c>
      <c r="C302" s="24" t="s">
        <v>565</v>
      </c>
      <c r="D302" t="s">
        <v>4760</v>
      </c>
      <c r="E302" s="20" t="s">
        <v>4782</v>
      </c>
      <c r="F302" t="s">
        <v>3831</v>
      </c>
      <c r="H302" t="s">
        <v>293</v>
      </c>
      <c r="I302" s="33">
        <v>42010000</v>
      </c>
      <c r="J302" s="1" t="s">
        <v>1804</v>
      </c>
      <c r="K302" s="1" t="s">
        <v>1804</v>
      </c>
      <c r="L302" s="236"/>
      <c r="M302" s="13" t="s">
        <v>441</v>
      </c>
      <c r="N302"/>
      <c r="O302" s="22" t="s">
        <v>1791</v>
      </c>
      <c r="P302" s="22">
        <v>52</v>
      </c>
      <c r="Q302" s="37">
        <f t="shared" si="14"/>
        <v>95.2</v>
      </c>
      <c r="R302" s="166">
        <v>119</v>
      </c>
      <c r="S302" s="143">
        <v>5051771929682</v>
      </c>
      <c r="T302"/>
      <c r="U302" s="99">
        <v>0.4</v>
      </c>
      <c r="V302" s="142">
        <v>5.0000000000000001E-3</v>
      </c>
      <c r="W302" s="99">
        <f t="shared" si="13"/>
        <v>0.40500000000000003</v>
      </c>
      <c r="X302" s="8">
        <v>10</v>
      </c>
      <c r="Y302" s="8">
        <v>250</v>
      </c>
      <c r="Z302" s="8">
        <v>190</v>
      </c>
      <c r="AX302" s="289" t="s">
        <v>3832</v>
      </c>
      <c r="AZ302" t="s">
        <v>4282</v>
      </c>
      <c r="BA302" s="278" t="s">
        <v>4267</v>
      </c>
      <c r="BB302" s="280" t="s">
        <v>4268</v>
      </c>
    </row>
    <row r="303" spans="1:54" ht="15.75">
      <c r="A303" t="s">
        <v>428</v>
      </c>
      <c r="B303" s="24" t="s">
        <v>526</v>
      </c>
      <c r="C303" s="24" t="s">
        <v>565</v>
      </c>
      <c r="D303" t="s">
        <v>4760</v>
      </c>
      <c r="E303" s="20" t="s">
        <v>4783</v>
      </c>
      <c r="F303" t="s">
        <v>3831</v>
      </c>
      <c r="H303" t="s">
        <v>3857</v>
      </c>
      <c r="I303" s="33">
        <v>42010000</v>
      </c>
      <c r="J303" s="1" t="s">
        <v>1804</v>
      </c>
      <c r="K303" s="1" t="s">
        <v>1804</v>
      </c>
      <c r="M303" s="13" t="s">
        <v>435</v>
      </c>
      <c r="N303"/>
      <c r="O303" s="22" t="s">
        <v>1791</v>
      </c>
      <c r="P303" s="22">
        <v>52</v>
      </c>
      <c r="Q303" s="37">
        <f t="shared" si="14"/>
        <v>95.2</v>
      </c>
      <c r="R303" s="166">
        <v>119</v>
      </c>
      <c r="S303" s="143">
        <v>5051771929507</v>
      </c>
      <c r="T303"/>
      <c r="U303" s="99">
        <v>0.4</v>
      </c>
      <c r="V303" s="142">
        <v>5.0000000000000001E-3</v>
      </c>
      <c r="W303" s="99">
        <f t="shared" si="13"/>
        <v>0.40500000000000003</v>
      </c>
      <c r="X303" s="8">
        <v>10</v>
      </c>
      <c r="Y303" s="8">
        <v>250</v>
      </c>
      <c r="Z303" s="8">
        <v>190</v>
      </c>
      <c r="AX303" s="289" t="s">
        <v>3832</v>
      </c>
      <c r="AZ303" t="s">
        <v>4282</v>
      </c>
      <c r="BA303" s="278" t="s">
        <v>4267</v>
      </c>
      <c r="BB303" s="280" t="s">
        <v>4268</v>
      </c>
    </row>
    <row r="304" spans="1:54" ht="16.5" customHeight="1">
      <c r="A304" t="s">
        <v>428</v>
      </c>
      <c r="B304" s="24" t="s">
        <v>526</v>
      </c>
      <c r="C304" s="24" t="s">
        <v>565</v>
      </c>
      <c r="D304" t="s">
        <v>4760</v>
      </c>
      <c r="E304" s="20" t="s">
        <v>4784</v>
      </c>
      <c r="F304" t="s">
        <v>3831</v>
      </c>
      <c r="H304" t="s">
        <v>3857</v>
      </c>
      <c r="I304" s="33">
        <v>42010000</v>
      </c>
      <c r="J304" s="1" t="s">
        <v>1804</v>
      </c>
      <c r="K304" s="1" t="s">
        <v>1804</v>
      </c>
      <c r="M304" s="13" t="s">
        <v>437</v>
      </c>
      <c r="N304"/>
      <c r="O304" s="22" t="s">
        <v>1791</v>
      </c>
      <c r="P304" s="22">
        <v>52</v>
      </c>
      <c r="Q304" s="37">
        <f t="shared" si="14"/>
        <v>95.2</v>
      </c>
      <c r="R304" s="166">
        <v>119</v>
      </c>
      <c r="S304" s="143">
        <v>5051771929460</v>
      </c>
      <c r="T304"/>
      <c r="U304" s="99">
        <v>0.4</v>
      </c>
      <c r="V304" s="142">
        <v>5.0000000000000001E-3</v>
      </c>
      <c r="W304" s="99">
        <f t="shared" ref="W304:W310" si="15">U304+V304</f>
        <v>0.40500000000000003</v>
      </c>
      <c r="X304" s="8">
        <v>10</v>
      </c>
      <c r="Y304" s="8">
        <v>250</v>
      </c>
      <c r="Z304" s="8">
        <v>190</v>
      </c>
      <c r="AX304" s="289" t="s">
        <v>3832</v>
      </c>
      <c r="AZ304" t="s">
        <v>4282</v>
      </c>
      <c r="BA304" s="278" t="s">
        <v>4267</v>
      </c>
      <c r="BB304" s="280" t="s">
        <v>4268</v>
      </c>
    </row>
    <row r="305" spans="1:55" ht="16.5" customHeight="1">
      <c r="A305" t="s">
        <v>428</v>
      </c>
      <c r="B305" s="24" t="s">
        <v>526</v>
      </c>
      <c r="C305" s="24" t="s">
        <v>565</v>
      </c>
      <c r="D305" t="s">
        <v>4760</v>
      </c>
      <c r="E305" s="20" t="s">
        <v>4785</v>
      </c>
      <c r="F305" t="s">
        <v>3831</v>
      </c>
      <c r="H305" t="s">
        <v>3857</v>
      </c>
      <c r="I305" s="33">
        <v>42010000</v>
      </c>
      <c r="J305" s="1" t="s">
        <v>1804</v>
      </c>
      <c r="K305" s="1" t="s">
        <v>1804</v>
      </c>
      <c r="M305" s="13" t="s">
        <v>439</v>
      </c>
      <c r="N305"/>
      <c r="O305" s="22" t="s">
        <v>1791</v>
      </c>
      <c r="P305" s="22">
        <v>52</v>
      </c>
      <c r="Q305" s="37">
        <f t="shared" si="14"/>
        <v>95.2</v>
      </c>
      <c r="R305" s="166">
        <v>119</v>
      </c>
      <c r="S305" s="143">
        <v>5051771929491</v>
      </c>
      <c r="T305"/>
      <c r="U305" s="99">
        <v>0.4</v>
      </c>
      <c r="V305" s="142">
        <v>5.0000000000000001E-3</v>
      </c>
      <c r="W305" s="99">
        <f t="shared" si="15"/>
        <v>0.40500000000000003</v>
      </c>
      <c r="X305" s="8">
        <v>10</v>
      </c>
      <c r="Y305" s="8">
        <v>250</v>
      </c>
      <c r="Z305" s="8">
        <v>190</v>
      </c>
      <c r="AX305" s="289" t="s">
        <v>3832</v>
      </c>
      <c r="AZ305" t="s">
        <v>4282</v>
      </c>
      <c r="BA305" s="278" t="s">
        <v>4267</v>
      </c>
      <c r="BB305" s="280" t="s">
        <v>4268</v>
      </c>
    </row>
    <row r="306" spans="1:55" ht="16.5" customHeight="1">
      <c r="A306" t="s">
        <v>428</v>
      </c>
      <c r="B306" s="24" t="s">
        <v>526</v>
      </c>
      <c r="C306" s="24" t="s">
        <v>565</v>
      </c>
      <c r="D306" t="s">
        <v>4760</v>
      </c>
      <c r="E306" s="20" t="s">
        <v>4786</v>
      </c>
      <c r="F306" t="s">
        <v>3831</v>
      </c>
      <c r="H306" t="s">
        <v>3857</v>
      </c>
      <c r="I306" s="33">
        <v>42010000</v>
      </c>
      <c r="J306" s="1" t="s">
        <v>1804</v>
      </c>
      <c r="K306" s="1" t="s">
        <v>1804</v>
      </c>
      <c r="M306" s="13" t="s">
        <v>441</v>
      </c>
      <c r="N306"/>
      <c r="O306" s="22" t="s">
        <v>1791</v>
      </c>
      <c r="P306" s="22">
        <v>52</v>
      </c>
      <c r="Q306" s="37">
        <f t="shared" si="14"/>
        <v>95.2</v>
      </c>
      <c r="R306" s="166">
        <v>119</v>
      </c>
      <c r="S306" s="143">
        <v>5051771929484</v>
      </c>
      <c r="T306"/>
      <c r="U306" s="99">
        <v>0.4</v>
      </c>
      <c r="V306" s="142">
        <v>5.0000000000000001E-3</v>
      </c>
      <c r="W306" s="99">
        <f t="shared" si="15"/>
        <v>0.40500000000000003</v>
      </c>
      <c r="X306" s="8">
        <v>10</v>
      </c>
      <c r="Y306" s="8">
        <v>250</v>
      </c>
      <c r="Z306" s="8">
        <v>190</v>
      </c>
      <c r="AX306" s="289" t="s">
        <v>3832</v>
      </c>
      <c r="AZ306" t="s">
        <v>4282</v>
      </c>
      <c r="BA306" s="278" t="s">
        <v>4267</v>
      </c>
      <c r="BB306" s="280" t="s">
        <v>4268</v>
      </c>
    </row>
    <row r="307" spans="1:55" ht="16.5" customHeight="1">
      <c r="A307" t="s">
        <v>428</v>
      </c>
      <c r="B307" s="24" t="s">
        <v>526</v>
      </c>
      <c r="C307" s="24" t="s">
        <v>565</v>
      </c>
      <c r="D307" t="s">
        <v>4760</v>
      </c>
      <c r="E307" s="20" t="s">
        <v>4787</v>
      </c>
      <c r="F307" t="s">
        <v>3831</v>
      </c>
      <c r="H307" t="s">
        <v>784</v>
      </c>
      <c r="I307" s="33">
        <v>42010000</v>
      </c>
      <c r="J307" s="1" t="s">
        <v>1804</v>
      </c>
      <c r="K307" s="1" t="s">
        <v>1804</v>
      </c>
      <c r="M307" s="13" t="s">
        <v>435</v>
      </c>
      <c r="N307"/>
      <c r="O307" s="22" t="s">
        <v>1791</v>
      </c>
      <c r="P307" s="22">
        <v>52</v>
      </c>
      <c r="Q307" s="37">
        <f t="shared" si="14"/>
        <v>95.2</v>
      </c>
      <c r="R307" s="166">
        <v>119</v>
      </c>
      <c r="S307" s="143">
        <v>5051771929606</v>
      </c>
      <c r="T307"/>
      <c r="U307" s="99">
        <v>0.4</v>
      </c>
      <c r="V307" s="142">
        <v>5.0000000000000001E-3</v>
      </c>
      <c r="W307" s="99">
        <f t="shared" si="15"/>
        <v>0.40500000000000003</v>
      </c>
      <c r="X307" s="8">
        <v>10</v>
      </c>
      <c r="Y307" s="8">
        <v>250</v>
      </c>
      <c r="Z307" s="8">
        <v>190</v>
      </c>
      <c r="AX307" s="289" t="s">
        <v>3832</v>
      </c>
      <c r="AZ307" t="s">
        <v>4282</v>
      </c>
      <c r="BA307" s="278" t="s">
        <v>4267</v>
      </c>
      <c r="BB307" s="280" t="s">
        <v>4268</v>
      </c>
    </row>
    <row r="308" spans="1:55" ht="16.5" customHeight="1">
      <c r="A308" t="s">
        <v>428</v>
      </c>
      <c r="B308" s="24" t="s">
        <v>526</v>
      </c>
      <c r="C308" s="24" t="s">
        <v>565</v>
      </c>
      <c r="D308" t="s">
        <v>4760</v>
      </c>
      <c r="E308" s="20" t="s">
        <v>4788</v>
      </c>
      <c r="F308" t="s">
        <v>3831</v>
      </c>
      <c r="H308" t="s">
        <v>784</v>
      </c>
      <c r="I308" s="33">
        <v>42010000</v>
      </c>
      <c r="J308" s="1" t="s">
        <v>1804</v>
      </c>
      <c r="K308" s="1" t="s">
        <v>1804</v>
      </c>
      <c r="M308" s="13" t="s">
        <v>437</v>
      </c>
      <c r="N308"/>
      <c r="O308" s="22" t="s">
        <v>1791</v>
      </c>
      <c r="P308" s="22">
        <v>52</v>
      </c>
      <c r="Q308" s="37">
        <f t="shared" si="14"/>
        <v>95.2</v>
      </c>
      <c r="R308" s="166">
        <v>119</v>
      </c>
      <c r="S308" s="143">
        <v>5051771929569</v>
      </c>
      <c r="T308"/>
      <c r="U308" s="99">
        <v>0.4</v>
      </c>
      <c r="V308" s="142">
        <v>5.0000000000000001E-3</v>
      </c>
      <c r="W308" s="99">
        <f t="shared" si="15"/>
        <v>0.40500000000000003</v>
      </c>
      <c r="X308" s="8">
        <v>10</v>
      </c>
      <c r="Y308" s="8">
        <v>250</v>
      </c>
      <c r="Z308" s="8">
        <v>190</v>
      </c>
      <c r="AX308" s="289" t="s">
        <v>3832</v>
      </c>
      <c r="AZ308" t="s">
        <v>4282</v>
      </c>
      <c r="BA308" s="278" t="s">
        <v>4267</v>
      </c>
      <c r="BB308" s="280" t="s">
        <v>4268</v>
      </c>
    </row>
    <row r="309" spans="1:55" ht="16.5" customHeight="1">
      <c r="A309" t="s">
        <v>428</v>
      </c>
      <c r="B309" s="24" t="s">
        <v>526</v>
      </c>
      <c r="C309" s="24" t="s">
        <v>565</v>
      </c>
      <c r="D309" t="s">
        <v>4760</v>
      </c>
      <c r="E309" s="20" t="s">
        <v>4789</v>
      </c>
      <c r="F309" t="s">
        <v>3831</v>
      </c>
      <c r="H309" t="s">
        <v>784</v>
      </c>
      <c r="I309" s="33">
        <v>42010000</v>
      </c>
      <c r="J309" s="1" t="s">
        <v>1804</v>
      </c>
      <c r="K309" s="1" t="s">
        <v>1804</v>
      </c>
      <c r="M309" s="13" t="s">
        <v>439</v>
      </c>
      <c r="N309"/>
      <c r="O309" s="22" t="s">
        <v>1791</v>
      </c>
      <c r="P309" s="22">
        <v>52</v>
      </c>
      <c r="Q309" s="37">
        <f t="shared" si="14"/>
        <v>95.2</v>
      </c>
      <c r="R309" s="166">
        <v>119</v>
      </c>
      <c r="S309" s="143">
        <v>5051771929590</v>
      </c>
      <c r="T309"/>
      <c r="U309" s="99">
        <v>0.4</v>
      </c>
      <c r="V309" s="142">
        <v>5.0000000000000001E-3</v>
      </c>
      <c r="W309" s="99">
        <f t="shared" si="15"/>
        <v>0.40500000000000003</v>
      </c>
      <c r="X309" s="8">
        <v>10</v>
      </c>
      <c r="Y309" s="8">
        <v>250</v>
      </c>
      <c r="Z309" s="8">
        <v>190</v>
      </c>
      <c r="AX309" s="289" t="s">
        <v>3832</v>
      </c>
      <c r="AZ309" t="s">
        <v>4282</v>
      </c>
      <c r="BA309" s="278" t="s">
        <v>4267</v>
      </c>
      <c r="BB309" s="280" t="s">
        <v>4268</v>
      </c>
    </row>
    <row r="310" spans="1:55" ht="16.5" customHeight="1">
      <c r="A310" t="s">
        <v>428</v>
      </c>
      <c r="B310" s="24" t="s">
        <v>526</v>
      </c>
      <c r="C310" s="24" t="s">
        <v>565</v>
      </c>
      <c r="D310" t="s">
        <v>4760</v>
      </c>
      <c r="E310" s="20" t="s">
        <v>4790</v>
      </c>
      <c r="F310" t="s">
        <v>3831</v>
      </c>
      <c r="H310" t="s">
        <v>784</v>
      </c>
      <c r="I310" s="33">
        <v>42010000</v>
      </c>
      <c r="J310" s="1" t="s">
        <v>1804</v>
      </c>
      <c r="K310" s="1" t="s">
        <v>1804</v>
      </c>
      <c r="M310" s="13" t="s">
        <v>441</v>
      </c>
      <c r="N310"/>
      <c r="O310" s="22" t="s">
        <v>1791</v>
      </c>
      <c r="P310" s="22">
        <v>52</v>
      </c>
      <c r="Q310" s="37">
        <f t="shared" si="14"/>
        <v>95.2</v>
      </c>
      <c r="R310" s="166">
        <v>119</v>
      </c>
      <c r="S310" s="143">
        <v>5051771929583</v>
      </c>
      <c r="T310"/>
      <c r="U310" s="99">
        <v>0.4</v>
      </c>
      <c r="V310" s="142">
        <v>5.0000000000000001E-3</v>
      </c>
      <c r="W310" s="99">
        <f t="shared" si="15"/>
        <v>0.40500000000000003</v>
      </c>
      <c r="X310" s="8">
        <v>10</v>
      </c>
      <c r="Y310" s="8">
        <v>250</v>
      </c>
      <c r="Z310" s="8">
        <v>190</v>
      </c>
      <c r="AX310" s="289" t="s">
        <v>3832</v>
      </c>
      <c r="AZ310" t="s">
        <v>4282</v>
      </c>
      <c r="BA310" s="278" t="s">
        <v>4267</v>
      </c>
      <c r="BB310" s="280" t="s">
        <v>4268</v>
      </c>
    </row>
    <row r="311" spans="1:55" ht="16.5" customHeight="1">
      <c r="A311" s="23" t="s">
        <v>456</v>
      </c>
      <c r="B311" s="24" t="s">
        <v>526</v>
      </c>
      <c r="C311" s="24" t="s">
        <v>565</v>
      </c>
      <c r="D311" s="3" t="s">
        <v>1897</v>
      </c>
      <c r="E311" s="24" t="s">
        <v>676</v>
      </c>
      <c r="F311" s="24" t="s">
        <v>2071</v>
      </c>
      <c r="G311" s="24"/>
      <c r="H311" s="24" t="s">
        <v>279</v>
      </c>
      <c r="I311" s="33">
        <v>42010000</v>
      </c>
      <c r="J311" s="1" t="s">
        <v>1804</v>
      </c>
      <c r="K311" s="1" t="s">
        <v>1804</v>
      </c>
      <c r="M311" s="23" t="s">
        <v>430</v>
      </c>
      <c r="N311" s="23"/>
      <c r="O311" s="22" t="s">
        <v>1791</v>
      </c>
      <c r="P311" s="22">
        <v>94</v>
      </c>
      <c r="Q311" s="37">
        <f t="shared" si="14"/>
        <v>196</v>
      </c>
      <c r="R311" s="166">
        <v>245</v>
      </c>
      <c r="S311" s="33" t="s">
        <v>677</v>
      </c>
      <c r="T311" s="33"/>
      <c r="U311" s="99">
        <v>0.14000000000000001</v>
      </c>
      <c r="V311" s="142">
        <v>5.0000000000000001E-3</v>
      </c>
      <c r="W311" s="99">
        <f>U314+V311</f>
        <v>0.14500000000000002</v>
      </c>
      <c r="X311" s="8">
        <v>50</v>
      </c>
      <c r="Y311" s="8">
        <v>340</v>
      </c>
      <c r="Z311" s="8">
        <v>250</v>
      </c>
      <c r="AX311" s="289" t="s">
        <v>3098</v>
      </c>
      <c r="AY311" s="156"/>
      <c r="AZ311" s="294" t="s">
        <v>4280</v>
      </c>
      <c r="BA311" s="278" t="s">
        <v>4267</v>
      </c>
      <c r="BB311" s="280" t="s">
        <v>4268</v>
      </c>
    </row>
    <row r="312" spans="1:55" ht="16.5" customHeight="1">
      <c r="A312" s="23" t="s">
        <v>456</v>
      </c>
      <c r="B312" s="24" t="s">
        <v>526</v>
      </c>
      <c r="C312" s="24" t="s">
        <v>565</v>
      </c>
      <c r="D312" s="3" t="s">
        <v>1897</v>
      </c>
      <c r="E312" s="24" t="s">
        <v>678</v>
      </c>
      <c r="F312" s="24" t="s">
        <v>2071</v>
      </c>
      <c r="G312" s="24"/>
      <c r="H312" s="24" t="s">
        <v>279</v>
      </c>
      <c r="I312" s="33">
        <v>42010000</v>
      </c>
      <c r="J312" s="1" t="s">
        <v>1804</v>
      </c>
      <c r="K312" s="1" t="s">
        <v>1804</v>
      </c>
      <c r="M312" s="23" t="s">
        <v>431</v>
      </c>
      <c r="N312" s="23"/>
      <c r="O312" s="22" t="s">
        <v>1791</v>
      </c>
      <c r="P312" s="22">
        <v>94</v>
      </c>
      <c r="Q312" s="37">
        <f t="shared" si="14"/>
        <v>196</v>
      </c>
      <c r="R312" s="166">
        <v>245</v>
      </c>
      <c r="S312" s="33" t="s">
        <v>679</v>
      </c>
      <c r="T312" s="33"/>
      <c r="U312" s="99">
        <v>0.14000000000000001</v>
      </c>
      <c r="V312" s="142">
        <v>5.0000000000000001E-3</v>
      </c>
      <c r="W312" s="99">
        <f t="shared" ref="W312:W343" si="16">U312+V312</f>
        <v>0.14500000000000002</v>
      </c>
      <c r="X312" s="8">
        <v>50</v>
      </c>
      <c r="Y312" s="8">
        <v>340</v>
      </c>
      <c r="Z312" s="8">
        <v>250</v>
      </c>
      <c r="AX312" s="289" t="s">
        <v>3098</v>
      </c>
      <c r="AY312" s="156"/>
      <c r="AZ312" s="294" t="s">
        <v>4280</v>
      </c>
      <c r="BA312" s="278" t="s">
        <v>4267</v>
      </c>
      <c r="BB312" s="280" t="s">
        <v>4268</v>
      </c>
    </row>
    <row r="313" spans="1:55" s="32" customFormat="1" ht="15.75">
      <c r="A313" s="23" t="s">
        <v>456</v>
      </c>
      <c r="B313" s="24" t="s">
        <v>526</v>
      </c>
      <c r="C313" s="24" t="s">
        <v>565</v>
      </c>
      <c r="D313" s="3" t="s">
        <v>1897</v>
      </c>
      <c r="E313" s="24" t="s">
        <v>680</v>
      </c>
      <c r="F313" s="24" t="s">
        <v>2071</v>
      </c>
      <c r="G313" s="24"/>
      <c r="H313" s="24" t="s">
        <v>279</v>
      </c>
      <c r="I313" s="33">
        <v>42010000</v>
      </c>
      <c r="J313" s="1" t="s">
        <v>1804</v>
      </c>
      <c r="K313" s="1" t="s">
        <v>1804</v>
      </c>
      <c r="L313"/>
      <c r="M313" s="23" t="s">
        <v>432</v>
      </c>
      <c r="N313" s="23"/>
      <c r="O313" s="22" t="s">
        <v>1791</v>
      </c>
      <c r="P313" s="22">
        <v>94</v>
      </c>
      <c r="Q313" s="37">
        <f t="shared" si="14"/>
        <v>196</v>
      </c>
      <c r="R313" s="166">
        <v>245</v>
      </c>
      <c r="S313" s="33" t="s">
        <v>681</v>
      </c>
      <c r="T313" s="33"/>
      <c r="U313" s="99">
        <v>0.14000000000000001</v>
      </c>
      <c r="V313" s="142">
        <v>5.0000000000000001E-3</v>
      </c>
      <c r="W313" s="99">
        <f t="shared" si="16"/>
        <v>0.14500000000000002</v>
      </c>
      <c r="X313" s="8">
        <v>50</v>
      </c>
      <c r="Y313" s="8">
        <v>340</v>
      </c>
      <c r="Z313" s="8">
        <v>250</v>
      </c>
      <c r="AA313"/>
      <c r="AB313"/>
      <c r="AC313"/>
      <c r="AD313"/>
      <c r="AE313"/>
      <c r="AF313"/>
      <c r="AG313"/>
      <c r="AH313"/>
      <c r="AI313"/>
      <c r="AJ313"/>
      <c r="AK313"/>
      <c r="AL313"/>
      <c r="AM313"/>
      <c r="AN313"/>
      <c r="AO313"/>
      <c r="AP313"/>
      <c r="AQ313"/>
      <c r="AR313"/>
      <c r="AS313"/>
      <c r="AT313"/>
      <c r="AU313"/>
      <c r="AV313"/>
      <c r="AW313"/>
      <c r="AX313" s="289" t="s">
        <v>3098</v>
      </c>
      <c r="AY313" s="156"/>
      <c r="AZ313" s="294" t="s">
        <v>4280</v>
      </c>
      <c r="BA313" s="278" t="s">
        <v>4267</v>
      </c>
      <c r="BB313" s="280" t="s">
        <v>4268</v>
      </c>
      <c r="BC313"/>
    </row>
    <row r="314" spans="1:55" s="32" customFormat="1" ht="15.75">
      <c r="A314" s="23" t="s">
        <v>456</v>
      </c>
      <c r="B314" s="24" t="s">
        <v>526</v>
      </c>
      <c r="C314" s="24" t="s">
        <v>565</v>
      </c>
      <c r="D314" s="3" t="s">
        <v>1897</v>
      </c>
      <c r="E314" s="24" t="s">
        <v>682</v>
      </c>
      <c r="F314" s="24" t="s">
        <v>2071</v>
      </c>
      <c r="G314" s="24"/>
      <c r="H314" s="24" t="s">
        <v>279</v>
      </c>
      <c r="I314" s="33">
        <v>42010000</v>
      </c>
      <c r="J314" s="1" t="s">
        <v>1804</v>
      </c>
      <c r="K314" s="1" t="s">
        <v>1804</v>
      </c>
      <c r="L314"/>
      <c r="M314" s="23" t="s">
        <v>434</v>
      </c>
      <c r="N314" s="23"/>
      <c r="O314" s="22" t="s">
        <v>1791</v>
      </c>
      <c r="P314" s="22">
        <v>94</v>
      </c>
      <c r="Q314" s="37">
        <f t="shared" si="14"/>
        <v>196</v>
      </c>
      <c r="R314" s="166">
        <v>245</v>
      </c>
      <c r="S314" s="33" t="s">
        <v>683</v>
      </c>
      <c r="T314" s="33"/>
      <c r="U314" s="99">
        <v>0.14000000000000001</v>
      </c>
      <c r="V314" s="142">
        <v>5.0000000000000001E-3</v>
      </c>
      <c r="W314" s="99">
        <f t="shared" si="16"/>
        <v>0.14500000000000002</v>
      </c>
      <c r="X314" s="8">
        <v>50</v>
      </c>
      <c r="Y314" s="8">
        <v>340</v>
      </c>
      <c r="Z314" s="8">
        <v>250</v>
      </c>
      <c r="AA314"/>
      <c r="AB314"/>
      <c r="AC314"/>
      <c r="AD314"/>
      <c r="AE314"/>
      <c r="AF314"/>
      <c r="AG314"/>
      <c r="AH314"/>
      <c r="AI314"/>
      <c r="AJ314"/>
      <c r="AK314"/>
      <c r="AL314"/>
      <c r="AM314"/>
      <c r="AN314"/>
      <c r="AO314"/>
      <c r="AP314"/>
      <c r="AQ314"/>
      <c r="AR314"/>
      <c r="AS314"/>
      <c r="AT314"/>
      <c r="AU314"/>
      <c r="AV314"/>
      <c r="AW314"/>
      <c r="AX314" s="289" t="s">
        <v>3098</v>
      </c>
      <c r="AY314" s="156"/>
      <c r="AZ314" s="294" t="s">
        <v>4280</v>
      </c>
      <c r="BA314" s="278" t="s">
        <v>4267</v>
      </c>
      <c r="BB314" s="280" t="s">
        <v>4268</v>
      </c>
      <c r="BC314"/>
    </row>
    <row r="315" spans="1:55" s="32" customFormat="1" ht="15.75">
      <c r="A315" s="23" t="s">
        <v>456</v>
      </c>
      <c r="B315" s="24" t="s">
        <v>526</v>
      </c>
      <c r="C315" s="24" t="s">
        <v>565</v>
      </c>
      <c r="D315" s="3" t="s">
        <v>1897</v>
      </c>
      <c r="E315" s="24" t="s">
        <v>2072</v>
      </c>
      <c r="F315" s="24" t="s">
        <v>2071</v>
      </c>
      <c r="G315" s="24"/>
      <c r="H315" s="24" t="s">
        <v>294</v>
      </c>
      <c r="I315" s="33">
        <v>42010000</v>
      </c>
      <c r="J315" s="1" t="s">
        <v>1804</v>
      </c>
      <c r="K315" s="1" t="s">
        <v>1804</v>
      </c>
      <c r="L315"/>
      <c r="M315" s="23" t="s">
        <v>430</v>
      </c>
      <c r="N315" s="23"/>
      <c r="O315" s="22" t="s">
        <v>1791</v>
      </c>
      <c r="P315" s="22">
        <v>94</v>
      </c>
      <c r="Q315" s="37">
        <f t="shared" si="14"/>
        <v>196</v>
      </c>
      <c r="R315" s="166">
        <v>245</v>
      </c>
      <c r="S315" s="33">
        <v>5051771519043</v>
      </c>
      <c r="T315" s="33"/>
      <c r="U315" s="99">
        <v>0.14000000000000001</v>
      </c>
      <c r="V315" s="142">
        <v>5.0000000000000001E-3</v>
      </c>
      <c r="W315" s="99">
        <f t="shared" si="16"/>
        <v>0.14500000000000002</v>
      </c>
      <c r="X315" s="8">
        <v>50</v>
      </c>
      <c r="Y315" s="8">
        <v>340</v>
      </c>
      <c r="Z315" s="8">
        <v>250</v>
      </c>
      <c r="AA315"/>
      <c r="AB315"/>
      <c r="AC315"/>
      <c r="AD315"/>
      <c r="AE315"/>
      <c r="AF315"/>
      <c r="AG315"/>
      <c r="AH315"/>
      <c r="AI315"/>
      <c r="AJ315"/>
      <c r="AK315"/>
      <c r="AL315"/>
      <c r="AM315"/>
      <c r="AN315"/>
      <c r="AO315"/>
      <c r="AP315"/>
      <c r="AQ315"/>
      <c r="AR315"/>
      <c r="AS315"/>
      <c r="AT315"/>
      <c r="AU315"/>
      <c r="AV315"/>
      <c r="AW315"/>
      <c r="AX315" s="289" t="s">
        <v>3098</v>
      </c>
      <c r="AY315" s="156"/>
      <c r="AZ315" s="294" t="s">
        <v>4280</v>
      </c>
      <c r="BA315" s="278" t="s">
        <v>4267</v>
      </c>
      <c r="BB315" s="280" t="s">
        <v>4268</v>
      </c>
      <c r="BC315"/>
    </row>
    <row r="316" spans="1:55" s="32" customFormat="1" ht="15.75">
      <c r="A316" s="23" t="s">
        <v>456</v>
      </c>
      <c r="B316" s="24" t="s">
        <v>526</v>
      </c>
      <c r="C316" s="24" t="s">
        <v>565</v>
      </c>
      <c r="D316" s="3" t="s">
        <v>1897</v>
      </c>
      <c r="E316" s="24" t="s">
        <v>2073</v>
      </c>
      <c r="F316" s="24" t="s">
        <v>2071</v>
      </c>
      <c r="G316" s="24"/>
      <c r="H316" s="24" t="s">
        <v>294</v>
      </c>
      <c r="I316" s="33">
        <v>42010000</v>
      </c>
      <c r="J316" s="1" t="s">
        <v>1804</v>
      </c>
      <c r="K316" s="1" t="s">
        <v>1804</v>
      </c>
      <c r="L316"/>
      <c r="M316" s="23" t="s">
        <v>431</v>
      </c>
      <c r="N316" s="23"/>
      <c r="O316" s="22" t="s">
        <v>1791</v>
      </c>
      <c r="P316" s="22">
        <v>94</v>
      </c>
      <c r="Q316" s="37">
        <f t="shared" si="14"/>
        <v>196</v>
      </c>
      <c r="R316" s="166">
        <v>245</v>
      </c>
      <c r="S316" s="33">
        <v>5051771519050</v>
      </c>
      <c r="T316" s="33"/>
      <c r="U316" s="99">
        <v>0.14000000000000001</v>
      </c>
      <c r="V316" s="142">
        <v>5.0000000000000001E-3</v>
      </c>
      <c r="W316" s="99">
        <f t="shared" si="16"/>
        <v>0.14500000000000002</v>
      </c>
      <c r="X316" s="8">
        <v>50</v>
      </c>
      <c r="Y316" s="8">
        <v>340</v>
      </c>
      <c r="Z316" s="8">
        <v>250</v>
      </c>
      <c r="AA316"/>
      <c r="AB316"/>
      <c r="AC316"/>
      <c r="AD316"/>
      <c r="AE316"/>
      <c r="AF316"/>
      <c r="AG316"/>
      <c r="AH316"/>
      <c r="AI316"/>
      <c r="AJ316"/>
      <c r="AK316"/>
      <c r="AL316"/>
      <c r="AM316"/>
      <c r="AN316"/>
      <c r="AO316"/>
      <c r="AP316"/>
      <c r="AQ316"/>
      <c r="AR316"/>
      <c r="AS316"/>
      <c r="AT316"/>
      <c r="AU316"/>
      <c r="AV316"/>
      <c r="AW316"/>
      <c r="AX316" s="289" t="s">
        <v>3098</v>
      </c>
      <c r="AY316" s="156"/>
      <c r="AZ316" s="294" t="s">
        <v>4280</v>
      </c>
      <c r="BA316" s="278" t="s">
        <v>4267</v>
      </c>
      <c r="BB316" s="280" t="s">
        <v>4268</v>
      </c>
      <c r="BC316"/>
    </row>
    <row r="317" spans="1:55" s="32" customFormat="1" ht="15.75">
      <c r="A317" s="23" t="s">
        <v>456</v>
      </c>
      <c r="B317" s="24" t="s">
        <v>526</v>
      </c>
      <c r="C317" s="24" t="s">
        <v>565</v>
      </c>
      <c r="D317" s="3" t="s">
        <v>1897</v>
      </c>
      <c r="E317" s="24" t="s">
        <v>2074</v>
      </c>
      <c r="F317" s="24" t="s">
        <v>2071</v>
      </c>
      <c r="G317" s="24"/>
      <c r="H317" s="24" t="s">
        <v>294</v>
      </c>
      <c r="I317" s="33">
        <v>42010000</v>
      </c>
      <c r="J317" s="1" t="s">
        <v>1804</v>
      </c>
      <c r="K317" s="1" t="s">
        <v>1804</v>
      </c>
      <c r="L317"/>
      <c r="M317" s="23" t="s">
        <v>432</v>
      </c>
      <c r="N317" s="23"/>
      <c r="O317" s="22" t="s">
        <v>1791</v>
      </c>
      <c r="P317" s="22">
        <v>94</v>
      </c>
      <c r="Q317" s="37">
        <f t="shared" si="14"/>
        <v>196</v>
      </c>
      <c r="R317" s="166">
        <v>245</v>
      </c>
      <c r="S317" s="33">
        <v>5051771519067</v>
      </c>
      <c r="T317" s="33"/>
      <c r="U317" s="99">
        <v>0.14000000000000001</v>
      </c>
      <c r="V317" s="142">
        <v>5.0000000000000001E-3</v>
      </c>
      <c r="W317" s="99">
        <f t="shared" si="16"/>
        <v>0.14500000000000002</v>
      </c>
      <c r="X317" s="8">
        <v>50</v>
      </c>
      <c r="Y317" s="8">
        <v>340</v>
      </c>
      <c r="Z317" s="8">
        <v>250</v>
      </c>
      <c r="AA317"/>
      <c r="AB317"/>
      <c r="AC317"/>
      <c r="AD317"/>
      <c r="AE317"/>
      <c r="AF317"/>
      <c r="AG317"/>
      <c r="AH317"/>
      <c r="AI317"/>
      <c r="AJ317"/>
      <c r="AK317"/>
      <c r="AL317"/>
      <c r="AM317"/>
      <c r="AN317"/>
      <c r="AO317"/>
      <c r="AP317"/>
      <c r="AQ317"/>
      <c r="AR317"/>
      <c r="AS317"/>
      <c r="AT317"/>
      <c r="AU317"/>
      <c r="AV317"/>
      <c r="AW317"/>
      <c r="AX317" s="289" t="s">
        <v>3098</v>
      </c>
      <c r="AY317" s="156"/>
      <c r="AZ317" s="294" t="s">
        <v>4280</v>
      </c>
      <c r="BA317" s="278" t="s">
        <v>4267</v>
      </c>
      <c r="BB317" s="280" t="s">
        <v>4268</v>
      </c>
      <c r="BC317"/>
    </row>
    <row r="318" spans="1:55" s="32" customFormat="1" ht="15.75">
      <c r="A318" s="23" t="s">
        <v>456</v>
      </c>
      <c r="B318" s="24" t="s">
        <v>526</v>
      </c>
      <c r="C318" s="24" t="s">
        <v>565</v>
      </c>
      <c r="D318" s="3" t="s">
        <v>1897</v>
      </c>
      <c r="E318" s="24" t="s">
        <v>2075</v>
      </c>
      <c r="F318" s="24" t="s">
        <v>2071</v>
      </c>
      <c r="G318" s="24"/>
      <c r="H318" s="24" t="s">
        <v>294</v>
      </c>
      <c r="I318" s="33">
        <v>42010000</v>
      </c>
      <c r="J318" s="1" t="s">
        <v>1804</v>
      </c>
      <c r="K318" s="1" t="s">
        <v>1804</v>
      </c>
      <c r="L318"/>
      <c r="M318" s="23" t="s">
        <v>434</v>
      </c>
      <c r="N318" s="23"/>
      <c r="O318" s="22" t="s">
        <v>1791</v>
      </c>
      <c r="P318" s="22">
        <v>94</v>
      </c>
      <c r="Q318" s="37">
        <f t="shared" si="14"/>
        <v>196</v>
      </c>
      <c r="R318" s="166">
        <v>245</v>
      </c>
      <c r="S318" s="33">
        <v>5051771520148</v>
      </c>
      <c r="T318" s="33"/>
      <c r="U318" s="99">
        <v>0.14000000000000001</v>
      </c>
      <c r="V318" s="142">
        <v>5.0000000000000001E-3</v>
      </c>
      <c r="W318" s="99">
        <f t="shared" si="16"/>
        <v>0.14500000000000002</v>
      </c>
      <c r="X318" s="8">
        <v>50</v>
      </c>
      <c r="Y318" s="8">
        <v>340</v>
      </c>
      <c r="Z318" s="8">
        <v>250</v>
      </c>
      <c r="AA318"/>
      <c r="AB318"/>
      <c r="AC318"/>
      <c r="AD318"/>
      <c r="AE318"/>
      <c r="AF318"/>
      <c r="AG318"/>
      <c r="AH318"/>
      <c r="AI318"/>
      <c r="AJ318"/>
      <c r="AK318"/>
      <c r="AL318"/>
      <c r="AM318"/>
      <c r="AN318"/>
      <c r="AO318"/>
      <c r="AP318"/>
      <c r="AQ318"/>
      <c r="AR318"/>
      <c r="AS318"/>
      <c r="AT318"/>
      <c r="AU318"/>
      <c r="AV318"/>
      <c r="AW318"/>
      <c r="AX318" s="289" t="s">
        <v>3098</v>
      </c>
      <c r="AY318" s="156"/>
      <c r="AZ318" s="294" t="s">
        <v>4280</v>
      </c>
      <c r="BA318" s="278" t="s">
        <v>4267</v>
      </c>
      <c r="BB318" s="280" t="s">
        <v>4268</v>
      </c>
      <c r="BC318"/>
    </row>
    <row r="319" spans="1:55" s="32" customFormat="1" ht="15.75">
      <c r="A319" s="23" t="s">
        <v>456</v>
      </c>
      <c r="B319" s="24" t="s">
        <v>526</v>
      </c>
      <c r="C319" s="24" t="s">
        <v>565</v>
      </c>
      <c r="D319" s="3" t="s">
        <v>1897</v>
      </c>
      <c r="E319" s="24" t="s">
        <v>2604</v>
      </c>
      <c r="F319" s="24" t="s">
        <v>2071</v>
      </c>
      <c r="G319" s="24"/>
      <c r="H319" s="24" t="s">
        <v>298</v>
      </c>
      <c r="I319" s="33">
        <v>42010000</v>
      </c>
      <c r="J319" s="1" t="s">
        <v>1804</v>
      </c>
      <c r="K319" s="1" t="s">
        <v>1804</v>
      </c>
      <c r="L319"/>
      <c r="M319" s="23" t="s">
        <v>430</v>
      </c>
      <c r="N319" s="23"/>
      <c r="O319" s="22" t="s">
        <v>1791</v>
      </c>
      <c r="P319" s="22">
        <v>94</v>
      </c>
      <c r="Q319" s="37">
        <f t="shared" si="14"/>
        <v>196</v>
      </c>
      <c r="R319" s="166">
        <v>245</v>
      </c>
      <c r="S319" s="33">
        <v>5051771789507</v>
      </c>
      <c r="T319" s="33"/>
      <c r="U319" s="99">
        <v>0.14000000000000001</v>
      </c>
      <c r="V319" s="142">
        <v>5.0000000000000001E-3</v>
      </c>
      <c r="W319" s="99">
        <f t="shared" si="16"/>
        <v>0.14500000000000002</v>
      </c>
      <c r="X319" s="8">
        <v>50</v>
      </c>
      <c r="Y319" s="8">
        <v>340</v>
      </c>
      <c r="Z319" s="8">
        <v>250</v>
      </c>
      <c r="AA319"/>
      <c r="AB319"/>
      <c r="AC319"/>
      <c r="AD319"/>
      <c r="AE319"/>
      <c r="AF319"/>
      <c r="AG319"/>
      <c r="AH319"/>
      <c r="AI319"/>
      <c r="AJ319"/>
      <c r="AK319"/>
      <c r="AL319"/>
      <c r="AM319"/>
      <c r="AN319"/>
      <c r="AO319"/>
      <c r="AP319"/>
      <c r="AQ319"/>
      <c r="AR319"/>
      <c r="AS319"/>
      <c r="AT319"/>
      <c r="AU319"/>
      <c r="AV319"/>
      <c r="AW319"/>
      <c r="AX319" s="289" t="s">
        <v>3098</v>
      </c>
      <c r="AY319" s="156"/>
      <c r="AZ319" s="294" t="s">
        <v>4280</v>
      </c>
      <c r="BA319" s="278" t="s">
        <v>4267</v>
      </c>
      <c r="BB319" s="280" t="s">
        <v>4268</v>
      </c>
      <c r="BC319"/>
    </row>
    <row r="320" spans="1:55" ht="15.75">
      <c r="A320" s="23" t="s">
        <v>456</v>
      </c>
      <c r="B320" s="24" t="s">
        <v>526</v>
      </c>
      <c r="C320" s="24" t="s">
        <v>565</v>
      </c>
      <c r="D320" s="3" t="s">
        <v>1897</v>
      </c>
      <c r="E320" s="24" t="s">
        <v>2605</v>
      </c>
      <c r="F320" s="24" t="s">
        <v>2071</v>
      </c>
      <c r="G320" s="24"/>
      <c r="H320" s="24" t="s">
        <v>298</v>
      </c>
      <c r="I320" s="33">
        <v>42010000</v>
      </c>
      <c r="J320" s="1" t="s">
        <v>1804</v>
      </c>
      <c r="K320" s="1" t="s">
        <v>1804</v>
      </c>
      <c r="M320" s="23" t="s">
        <v>431</v>
      </c>
      <c r="N320" s="23"/>
      <c r="O320" s="22" t="s">
        <v>1791</v>
      </c>
      <c r="P320" s="22">
        <v>94</v>
      </c>
      <c r="Q320" s="37">
        <f t="shared" si="14"/>
        <v>196</v>
      </c>
      <c r="R320" s="166">
        <v>245</v>
      </c>
      <c r="S320" s="33">
        <v>5051771789514</v>
      </c>
      <c r="T320" s="33"/>
      <c r="U320" s="99">
        <v>0.14000000000000001</v>
      </c>
      <c r="V320" s="142">
        <v>5.0000000000000001E-3</v>
      </c>
      <c r="W320" s="99">
        <f t="shared" si="16"/>
        <v>0.14500000000000002</v>
      </c>
      <c r="X320" s="8">
        <v>50</v>
      </c>
      <c r="Y320" s="8">
        <v>340</v>
      </c>
      <c r="Z320" s="8">
        <v>250</v>
      </c>
      <c r="AX320" s="289" t="s">
        <v>3098</v>
      </c>
      <c r="AY320" s="156"/>
      <c r="AZ320" s="294" t="s">
        <v>4280</v>
      </c>
      <c r="BA320" s="278" t="s">
        <v>4267</v>
      </c>
      <c r="BB320" s="280" t="s">
        <v>4268</v>
      </c>
    </row>
    <row r="321" spans="1:55" ht="15.75">
      <c r="A321" s="23" t="s">
        <v>456</v>
      </c>
      <c r="B321" s="24" t="s">
        <v>526</v>
      </c>
      <c r="C321" s="24" t="s">
        <v>565</v>
      </c>
      <c r="D321" s="3" t="s">
        <v>1897</v>
      </c>
      <c r="E321" s="24" t="s">
        <v>2606</v>
      </c>
      <c r="F321" s="24" t="s">
        <v>2071</v>
      </c>
      <c r="G321" s="24"/>
      <c r="H321" s="24" t="s">
        <v>298</v>
      </c>
      <c r="I321" s="33">
        <v>42010000</v>
      </c>
      <c r="J321" s="1" t="s">
        <v>1804</v>
      </c>
      <c r="K321" s="1" t="s">
        <v>1804</v>
      </c>
      <c r="M321" s="23" t="s">
        <v>434</v>
      </c>
      <c r="N321" s="23"/>
      <c r="O321" s="22" t="s">
        <v>1791</v>
      </c>
      <c r="P321" s="22">
        <v>94</v>
      </c>
      <c r="Q321" s="37">
        <f t="shared" si="14"/>
        <v>196</v>
      </c>
      <c r="R321" s="166">
        <v>245</v>
      </c>
      <c r="S321" s="33">
        <v>5051771789538</v>
      </c>
      <c r="T321" s="33"/>
      <c r="U321" s="99">
        <v>0.14000000000000001</v>
      </c>
      <c r="V321" s="142">
        <v>5.0000000000000001E-3</v>
      </c>
      <c r="W321" s="99">
        <f t="shared" si="16"/>
        <v>0.14500000000000002</v>
      </c>
      <c r="X321" s="8">
        <v>50</v>
      </c>
      <c r="Y321" s="8">
        <v>340</v>
      </c>
      <c r="Z321" s="8">
        <v>250</v>
      </c>
      <c r="AX321" s="289" t="s">
        <v>3098</v>
      </c>
      <c r="AY321" s="156"/>
      <c r="AZ321" s="294" t="s">
        <v>4280</v>
      </c>
      <c r="BA321" s="278" t="s">
        <v>4267</v>
      </c>
      <c r="BB321" s="280" t="s">
        <v>4268</v>
      </c>
    </row>
    <row r="322" spans="1:55" ht="15.75">
      <c r="A322" s="23" t="s">
        <v>456</v>
      </c>
      <c r="B322" s="24" t="s">
        <v>526</v>
      </c>
      <c r="C322" s="24" t="s">
        <v>565</v>
      </c>
      <c r="D322" s="3" t="s">
        <v>1897</v>
      </c>
      <c r="E322" s="24" t="s">
        <v>2607</v>
      </c>
      <c r="F322" s="24" t="s">
        <v>2071</v>
      </c>
      <c r="G322" s="24"/>
      <c r="H322" s="24" t="s">
        <v>298</v>
      </c>
      <c r="I322" s="33">
        <v>42010000</v>
      </c>
      <c r="J322" s="1" t="s">
        <v>1804</v>
      </c>
      <c r="K322" s="1" t="s">
        <v>1804</v>
      </c>
      <c r="M322" s="23" t="s">
        <v>432</v>
      </c>
      <c r="N322" s="23"/>
      <c r="O322" s="22" t="s">
        <v>1791</v>
      </c>
      <c r="P322" s="22">
        <v>94</v>
      </c>
      <c r="Q322" s="37">
        <f t="shared" si="14"/>
        <v>196</v>
      </c>
      <c r="R322" s="166">
        <v>245</v>
      </c>
      <c r="S322" s="33">
        <v>5051771789521</v>
      </c>
      <c r="T322" s="33"/>
      <c r="U322" s="99">
        <v>0.14000000000000001</v>
      </c>
      <c r="V322" s="142">
        <v>5.0000000000000001E-3</v>
      </c>
      <c r="W322" s="99">
        <f t="shared" si="16"/>
        <v>0.14500000000000002</v>
      </c>
      <c r="X322" s="8">
        <v>50</v>
      </c>
      <c r="Y322" s="8">
        <v>340</v>
      </c>
      <c r="Z322" s="8">
        <v>250</v>
      </c>
      <c r="AX322" s="289" t="s">
        <v>3098</v>
      </c>
      <c r="AY322" s="156"/>
      <c r="AZ322" s="294" t="s">
        <v>4280</v>
      </c>
      <c r="BA322" s="278" t="s">
        <v>4267</v>
      </c>
      <c r="BB322" s="280" t="s">
        <v>4268</v>
      </c>
    </row>
    <row r="323" spans="1:55" ht="15.75" customHeight="1">
      <c r="A323" s="3" t="s">
        <v>428</v>
      </c>
      <c r="B323" s="24" t="s">
        <v>526</v>
      </c>
      <c r="C323" s="24" t="s">
        <v>2070</v>
      </c>
      <c r="D323" s="3" t="s">
        <v>1901</v>
      </c>
      <c r="E323" s="3" t="s">
        <v>1805</v>
      </c>
      <c r="F323" s="3" t="s">
        <v>3194</v>
      </c>
      <c r="G323" s="3"/>
      <c r="H323" s="3" t="s">
        <v>1453</v>
      </c>
      <c r="I323" s="33">
        <v>42010000</v>
      </c>
      <c r="J323" s="1" t="s">
        <v>1804</v>
      </c>
      <c r="K323" s="1" t="s">
        <v>1804</v>
      </c>
      <c r="M323" s="35" t="s">
        <v>432</v>
      </c>
      <c r="N323" s="35"/>
      <c r="O323" s="22" t="s">
        <v>1791</v>
      </c>
      <c r="P323" s="22">
        <v>347</v>
      </c>
      <c r="Q323" s="37">
        <f t="shared" si="14"/>
        <v>639.20000000000005</v>
      </c>
      <c r="R323" s="166">
        <v>799</v>
      </c>
      <c r="S323" s="33">
        <v>5051771724829</v>
      </c>
      <c r="T323" s="33"/>
      <c r="U323" s="99">
        <v>0.28000000000000003</v>
      </c>
      <c r="V323" s="142">
        <v>5.0000000000000001E-3</v>
      </c>
      <c r="W323" s="99">
        <f t="shared" si="16"/>
        <v>0.28500000000000003</v>
      </c>
      <c r="X323" s="8">
        <v>30</v>
      </c>
      <c r="Y323" s="8">
        <v>470</v>
      </c>
      <c r="Z323" s="8">
        <v>180</v>
      </c>
      <c r="AX323" s="289" t="s">
        <v>3099</v>
      </c>
      <c r="AY323" s="12"/>
      <c r="AZ323" s="294" t="s">
        <v>4280</v>
      </c>
      <c r="BA323" s="278" t="s">
        <v>4267</v>
      </c>
      <c r="BB323" s="280" t="s">
        <v>4268</v>
      </c>
      <c r="BC323" s="32"/>
    </row>
    <row r="324" spans="1:55" ht="15.75" customHeight="1">
      <c r="A324" s="3" t="s">
        <v>428</v>
      </c>
      <c r="B324" s="24" t="s">
        <v>526</v>
      </c>
      <c r="C324" s="24" t="s">
        <v>2070</v>
      </c>
      <c r="D324" s="3" t="s">
        <v>1901</v>
      </c>
      <c r="E324" s="3" t="s">
        <v>1806</v>
      </c>
      <c r="F324" s="3" t="s">
        <v>3194</v>
      </c>
      <c r="G324" s="3"/>
      <c r="H324" s="3" t="s">
        <v>1453</v>
      </c>
      <c r="I324" s="33">
        <v>42010000</v>
      </c>
      <c r="J324" s="1" t="s">
        <v>1804</v>
      </c>
      <c r="K324" s="1" t="s">
        <v>1804</v>
      </c>
      <c r="M324" s="35" t="s">
        <v>430</v>
      </c>
      <c r="N324" s="35"/>
      <c r="O324" s="22" t="s">
        <v>1791</v>
      </c>
      <c r="P324" s="22">
        <v>347</v>
      </c>
      <c r="Q324" s="37">
        <f t="shared" si="14"/>
        <v>639.20000000000005</v>
      </c>
      <c r="R324" s="166">
        <v>799</v>
      </c>
      <c r="S324" s="33" t="s">
        <v>2209</v>
      </c>
      <c r="T324" s="33"/>
      <c r="U324" s="99">
        <v>0.33300000000000002</v>
      </c>
      <c r="V324" s="142">
        <v>5.0000000000000001E-3</v>
      </c>
      <c r="W324" s="99">
        <f t="shared" si="16"/>
        <v>0.33800000000000002</v>
      </c>
      <c r="X324" s="8">
        <v>40</v>
      </c>
      <c r="Y324" s="8">
        <v>500</v>
      </c>
      <c r="Z324" s="8">
        <v>180</v>
      </c>
      <c r="AX324" s="289" t="s">
        <v>3099</v>
      </c>
      <c r="AY324" s="12"/>
      <c r="AZ324" s="294" t="s">
        <v>4280</v>
      </c>
      <c r="BA324" s="278" t="s">
        <v>4267</v>
      </c>
      <c r="BB324" s="280" t="s">
        <v>4268</v>
      </c>
      <c r="BC324" s="32"/>
    </row>
    <row r="325" spans="1:55" ht="15.75" customHeight="1">
      <c r="A325" s="3" t="s">
        <v>428</v>
      </c>
      <c r="B325" s="24" t="s">
        <v>526</v>
      </c>
      <c r="C325" s="24" t="s">
        <v>2070</v>
      </c>
      <c r="D325" s="3" t="s">
        <v>1901</v>
      </c>
      <c r="E325" s="3" t="s">
        <v>1807</v>
      </c>
      <c r="F325" s="3" t="s">
        <v>3194</v>
      </c>
      <c r="G325" s="3"/>
      <c r="H325" s="3" t="s">
        <v>1453</v>
      </c>
      <c r="I325" s="33">
        <v>42010000</v>
      </c>
      <c r="J325" s="1" t="s">
        <v>1804</v>
      </c>
      <c r="K325" s="1" t="s">
        <v>1804</v>
      </c>
      <c r="M325" s="35" t="s">
        <v>431</v>
      </c>
      <c r="N325" s="35"/>
      <c r="O325" s="22" t="s">
        <v>1791</v>
      </c>
      <c r="P325" s="22">
        <v>347</v>
      </c>
      <c r="Q325" s="37">
        <f t="shared" si="14"/>
        <v>639.20000000000005</v>
      </c>
      <c r="R325" s="166">
        <v>799</v>
      </c>
      <c r="S325" s="33" t="s">
        <v>2210</v>
      </c>
      <c r="T325" s="33"/>
      <c r="U325" s="99">
        <v>0.33300000000000002</v>
      </c>
      <c r="V325" s="142">
        <v>5.0000000000000001E-3</v>
      </c>
      <c r="W325" s="99">
        <f t="shared" si="16"/>
        <v>0.33800000000000002</v>
      </c>
      <c r="X325" s="8">
        <v>40</v>
      </c>
      <c r="Y325" s="8">
        <v>500</v>
      </c>
      <c r="Z325" s="8">
        <v>180</v>
      </c>
      <c r="AX325" s="289" t="s">
        <v>3099</v>
      </c>
      <c r="AY325" s="12"/>
      <c r="AZ325" s="294" t="s">
        <v>4280</v>
      </c>
      <c r="BA325" s="278" t="s">
        <v>4267</v>
      </c>
      <c r="BB325" s="280" t="s">
        <v>4268</v>
      </c>
      <c r="BC325" s="32"/>
    </row>
    <row r="326" spans="1:55" ht="15.75" customHeight="1">
      <c r="A326" s="3" t="s">
        <v>428</v>
      </c>
      <c r="B326" s="3" t="s">
        <v>526</v>
      </c>
      <c r="C326" s="3" t="s">
        <v>684</v>
      </c>
      <c r="D326" s="3" t="s">
        <v>1902</v>
      </c>
      <c r="E326" s="3" t="s">
        <v>1541</v>
      </c>
      <c r="F326" s="3" t="s">
        <v>3478</v>
      </c>
      <c r="G326" s="3"/>
      <c r="H326" s="3" t="s">
        <v>1453</v>
      </c>
      <c r="I326" s="33">
        <v>42010000</v>
      </c>
      <c r="J326" s="1" t="s">
        <v>1804</v>
      </c>
      <c r="K326" s="1" t="s">
        <v>1804</v>
      </c>
      <c r="M326" s="35" t="s">
        <v>1507</v>
      </c>
      <c r="N326" s="35"/>
      <c r="O326" s="22" t="s">
        <v>1791</v>
      </c>
      <c r="P326" s="22">
        <v>143</v>
      </c>
      <c r="Q326" s="37">
        <f t="shared" si="14"/>
        <v>263.2</v>
      </c>
      <c r="R326" s="166">
        <v>329</v>
      </c>
      <c r="S326" s="33" t="s">
        <v>1549</v>
      </c>
      <c r="T326" s="33"/>
      <c r="U326" s="99">
        <v>0.6</v>
      </c>
      <c r="V326" s="142">
        <v>5.0000000000000001E-3</v>
      </c>
      <c r="W326" s="99">
        <f t="shared" si="16"/>
        <v>0.60499999999999998</v>
      </c>
      <c r="X326" s="8">
        <v>210</v>
      </c>
      <c r="Y326" s="8">
        <v>125</v>
      </c>
      <c r="Z326" s="8">
        <v>150</v>
      </c>
      <c r="AX326" s="289" t="s">
        <v>1608</v>
      </c>
      <c r="AY326" s="32"/>
      <c r="AZ326" t="s">
        <v>4282</v>
      </c>
      <c r="BA326" s="278" t="s">
        <v>4267</v>
      </c>
      <c r="BB326" s="280" t="s">
        <v>4268</v>
      </c>
      <c r="BC326" s="32"/>
    </row>
    <row r="327" spans="1:55" ht="15.75" customHeight="1">
      <c r="A327" s="3" t="s">
        <v>428</v>
      </c>
      <c r="B327" s="3" t="s">
        <v>526</v>
      </c>
      <c r="C327" s="3" t="s">
        <v>684</v>
      </c>
      <c r="D327" s="3" t="s">
        <v>1902</v>
      </c>
      <c r="E327" s="3" t="s">
        <v>1542</v>
      </c>
      <c r="F327" s="3" t="s">
        <v>3478</v>
      </c>
      <c r="G327" s="3"/>
      <c r="H327" s="3" t="s">
        <v>1453</v>
      </c>
      <c r="I327" s="33">
        <v>42010000</v>
      </c>
      <c r="J327" s="1" t="s">
        <v>1804</v>
      </c>
      <c r="K327" s="1" t="s">
        <v>1804</v>
      </c>
      <c r="M327" s="35" t="s">
        <v>1508</v>
      </c>
      <c r="N327" s="35"/>
      <c r="O327" s="22" t="s">
        <v>1791</v>
      </c>
      <c r="P327" s="22">
        <v>143</v>
      </c>
      <c r="Q327" s="37">
        <f t="shared" si="14"/>
        <v>263.2</v>
      </c>
      <c r="R327" s="166">
        <v>329</v>
      </c>
      <c r="S327" s="33" t="s">
        <v>1550</v>
      </c>
      <c r="T327" s="33"/>
      <c r="U327" s="99">
        <v>0.6</v>
      </c>
      <c r="V327" s="142">
        <v>5.0000000000000001E-3</v>
      </c>
      <c r="W327" s="99">
        <f t="shared" si="16"/>
        <v>0.60499999999999998</v>
      </c>
      <c r="X327" s="8">
        <v>220</v>
      </c>
      <c r="Y327" s="8">
        <v>130</v>
      </c>
      <c r="Z327" s="8">
        <v>155</v>
      </c>
      <c r="AX327" s="289" t="s">
        <v>1608</v>
      </c>
      <c r="AY327" s="32"/>
      <c r="AZ327" t="s">
        <v>4282</v>
      </c>
      <c r="BA327" s="278" t="s">
        <v>4267</v>
      </c>
      <c r="BB327" s="280" t="s">
        <v>4268</v>
      </c>
      <c r="BC327" s="32"/>
    </row>
    <row r="328" spans="1:55" ht="15.75">
      <c r="A328" s="3" t="s">
        <v>428</v>
      </c>
      <c r="B328" s="3" t="s">
        <v>526</v>
      </c>
      <c r="C328" s="3" t="s">
        <v>684</v>
      </c>
      <c r="D328" s="3" t="s">
        <v>1902</v>
      </c>
      <c r="E328" s="3" t="s">
        <v>1543</v>
      </c>
      <c r="F328" s="3" t="s">
        <v>3478</v>
      </c>
      <c r="G328" s="3"/>
      <c r="H328" s="3" t="s">
        <v>1453</v>
      </c>
      <c r="I328" s="33">
        <v>42010000</v>
      </c>
      <c r="J328" s="1" t="s">
        <v>1804</v>
      </c>
      <c r="K328" s="1" t="s">
        <v>1804</v>
      </c>
      <c r="M328" s="35" t="s">
        <v>1509</v>
      </c>
      <c r="N328" s="35"/>
      <c r="O328" s="22" t="s">
        <v>1791</v>
      </c>
      <c r="P328" s="22">
        <v>143</v>
      </c>
      <c r="Q328" s="37">
        <f t="shared" si="14"/>
        <v>263.2</v>
      </c>
      <c r="R328" s="166">
        <v>329</v>
      </c>
      <c r="S328" s="33" t="s">
        <v>1551</v>
      </c>
      <c r="T328" s="33"/>
      <c r="U328" s="99">
        <v>0.6</v>
      </c>
      <c r="V328" s="142">
        <v>5.0000000000000001E-3</v>
      </c>
      <c r="W328" s="99">
        <f t="shared" si="16"/>
        <v>0.60499999999999998</v>
      </c>
      <c r="X328" s="8">
        <v>230</v>
      </c>
      <c r="Y328" s="8">
        <v>135</v>
      </c>
      <c r="Z328" s="8">
        <v>160</v>
      </c>
      <c r="AX328" s="289" t="s">
        <v>1608</v>
      </c>
      <c r="AY328" s="32"/>
      <c r="AZ328" t="s">
        <v>4282</v>
      </c>
      <c r="BA328" s="278" t="s">
        <v>4267</v>
      </c>
      <c r="BB328" s="280" t="s">
        <v>4268</v>
      </c>
      <c r="BC328" s="32"/>
    </row>
    <row r="329" spans="1:55" ht="15.75">
      <c r="A329" s="3" t="s">
        <v>428</v>
      </c>
      <c r="B329" s="3" t="s">
        <v>526</v>
      </c>
      <c r="C329" s="3" t="s">
        <v>684</v>
      </c>
      <c r="D329" s="3" t="s">
        <v>1902</v>
      </c>
      <c r="E329" s="3" t="s">
        <v>1544</v>
      </c>
      <c r="F329" s="3" t="s">
        <v>3478</v>
      </c>
      <c r="G329" s="3"/>
      <c r="H329" s="3" t="s">
        <v>1453</v>
      </c>
      <c r="I329" s="33">
        <v>42010000</v>
      </c>
      <c r="J329" s="1" t="s">
        <v>1804</v>
      </c>
      <c r="K329" s="1" t="s">
        <v>1804</v>
      </c>
      <c r="M329" s="35" t="s">
        <v>1510</v>
      </c>
      <c r="N329" s="35"/>
      <c r="O329" s="22" t="s">
        <v>1791</v>
      </c>
      <c r="P329" s="22">
        <v>143</v>
      </c>
      <c r="Q329" s="37">
        <f t="shared" si="14"/>
        <v>263.2</v>
      </c>
      <c r="R329" s="166">
        <v>329</v>
      </c>
      <c r="S329" s="33" t="s">
        <v>1552</v>
      </c>
      <c r="T329" s="33"/>
      <c r="U329" s="99">
        <v>0.6</v>
      </c>
      <c r="V329" s="142">
        <v>5.0000000000000001E-3</v>
      </c>
      <c r="W329" s="99">
        <f t="shared" si="16"/>
        <v>0.60499999999999998</v>
      </c>
      <c r="X329" s="8">
        <v>235</v>
      </c>
      <c r="Y329" s="8">
        <v>140</v>
      </c>
      <c r="Z329" s="8">
        <v>162</v>
      </c>
      <c r="AX329" s="289" t="s">
        <v>1608</v>
      </c>
      <c r="AY329" s="32"/>
      <c r="AZ329" t="s">
        <v>4282</v>
      </c>
      <c r="BA329" s="278" t="s">
        <v>4267</v>
      </c>
      <c r="BB329" s="280" t="s">
        <v>4268</v>
      </c>
      <c r="BC329" s="32"/>
    </row>
    <row r="330" spans="1:55" ht="15.75">
      <c r="A330" s="23" t="s">
        <v>456</v>
      </c>
      <c r="B330" s="24" t="s">
        <v>526</v>
      </c>
      <c r="C330" s="24" t="s">
        <v>684</v>
      </c>
      <c r="D330" s="3" t="s">
        <v>1963</v>
      </c>
      <c r="E330" s="24" t="s">
        <v>685</v>
      </c>
      <c r="F330" s="24" t="s">
        <v>2084</v>
      </c>
      <c r="G330" s="3"/>
      <c r="H330" s="24" t="s">
        <v>291</v>
      </c>
      <c r="I330" s="33">
        <v>42010000</v>
      </c>
      <c r="J330" s="1" t="s">
        <v>1804</v>
      </c>
      <c r="K330" s="1" t="s">
        <v>1804</v>
      </c>
      <c r="M330" s="23" t="s">
        <v>286</v>
      </c>
      <c r="N330" s="23"/>
      <c r="O330" s="22" t="s">
        <v>1791</v>
      </c>
      <c r="P330" s="22">
        <v>243</v>
      </c>
      <c r="Q330" s="37">
        <f t="shared" si="14"/>
        <v>447.20000000000005</v>
      </c>
      <c r="R330" s="166">
        <v>559</v>
      </c>
      <c r="S330" s="33">
        <v>5038083496637</v>
      </c>
      <c r="T330" s="33"/>
      <c r="U330" s="99">
        <v>0.45</v>
      </c>
      <c r="V330" s="142">
        <v>5.0000000000000001E-3</v>
      </c>
      <c r="W330" s="99">
        <f t="shared" si="16"/>
        <v>0.45500000000000002</v>
      </c>
      <c r="X330" s="8">
        <v>320</v>
      </c>
      <c r="Y330" s="8">
        <v>160</v>
      </c>
      <c r="Z330" s="8">
        <v>160</v>
      </c>
      <c r="AX330" s="412" t="s">
        <v>686</v>
      </c>
      <c r="AY330" s="32"/>
      <c r="AZ330" s="294" t="s">
        <v>4280</v>
      </c>
      <c r="BA330" s="278" t="s">
        <v>4267</v>
      </c>
      <c r="BB330" s="280" t="s">
        <v>4268</v>
      </c>
    </row>
    <row r="331" spans="1:55" ht="15.75">
      <c r="A331" s="23" t="s">
        <v>456</v>
      </c>
      <c r="B331" s="24" t="s">
        <v>526</v>
      </c>
      <c r="C331" s="24" t="s">
        <v>684</v>
      </c>
      <c r="D331" s="3" t="s">
        <v>1963</v>
      </c>
      <c r="E331" s="24" t="s">
        <v>687</v>
      </c>
      <c r="F331" s="24" t="s">
        <v>2084</v>
      </c>
      <c r="G331" s="3"/>
      <c r="H331" s="24" t="s">
        <v>291</v>
      </c>
      <c r="I331" s="33">
        <v>42010000</v>
      </c>
      <c r="J331" s="1" t="s">
        <v>1804</v>
      </c>
      <c r="K331" s="1" t="s">
        <v>1804</v>
      </c>
      <c r="M331" s="23" t="s">
        <v>288</v>
      </c>
      <c r="N331" s="23"/>
      <c r="O331" s="22" t="s">
        <v>1791</v>
      </c>
      <c r="P331" s="22">
        <v>243</v>
      </c>
      <c r="Q331" s="37">
        <f t="shared" si="14"/>
        <v>447.20000000000005</v>
      </c>
      <c r="R331" s="166">
        <v>559</v>
      </c>
      <c r="S331" s="33">
        <v>5038083496620</v>
      </c>
      <c r="T331" s="33"/>
      <c r="U331" s="99">
        <v>0.5</v>
      </c>
      <c r="V331" s="142">
        <v>5.0000000000000001E-3</v>
      </c>
      <c r="W331" s="99">
        <f t="shared" si="16"/>
        <v>0.505</v>
      </c>
      <c r="X331" s="8">
        <v>280</v>
      </c>
      <c r="Y331" s="8">
        <v>150</v>
      </c>
      <c r="Z331" s="8">
        <v>150</v>
      </c>
      <c r="AX331" s="412" t="s">
        <v>686</v>
      </c>
      <c r="AY331" s="32"/>
      <c r="AZ331" s="294" t="s">
        <v>4280</v>
      </c>
      <c r="BA331" s="278" t="s">
        <v>4267</v>
      </c>
      <c r="BB331" s="280" t="s">
        <v>4268</v>
      </c>
    </row>
    <row r="332" spans="1:55" ht="15.75">
      <c r="A332" s="23" t="s">
        <v>456</v>
      </c>
      <c r="B332" s="24" t="s">
        <v>526</v>
      </c>
      <c r="C332" s="24" t="s">
        <v>684</v>
      </c>
      <c r="D332" s="3" t="s">
        <v>1963</v>
      </c>
      <c r="E332" s="24" t="s">
        <v>688</v>
      </c>
      <c r="F332" s="24" t="s">
        <v>2084</v>
      </c>
      <c r="G332" s="3"/>
      <c r="H332" s="24" t="s">
        <v>291</v>
      </c>
      <c r="I332" s="33">
        <v>42010000</v>
      </c>
      <c r="J332" s="1" t="s">
        <v>1804</v>
      </c>
      <c r="K332" s="1" t="s">
        <v>1804</v>
      </c>
      <c r="M332" s="23" t="s">
        <v>290</v>
      </c>
      <c r="N332" s="23"/>
      <c r="O332" s="22" t="s">
        <v>1791</v>
      </c>
      <c r="P332" s="22">
        <v>243</v>
      </c>
      <c r="Q332" s="37">
        <f t="shared" si="14"/>
        <v>447.20000000000005</v>
      </c>
      <c r="R332" s="166">
        <v>559</v>
      </c>
      <c r="S332" s="33" t="s">
        <v>689</v>
      </c>
      <c r="T332" s="33"/>
      <c r="U332" s="99">
        <v>0.6</v>
      </c>
      <c r="V332" s="142">
        <v>5.0000000000000001E-3</v>
      </c>
      <c r="W332" s="99">
        <f t="shared" si="16"/>
        <v>0.60499999999999998</v>
      </c>
      <c r="X332" s="8">
        <v>340</v>
      </c>
      <c r="Y332" s="8">
        <v>170</v>
      </c>
      <c r="Z332" s="8">
        <v>170</v>
      </c>
      <c r="AX332" s="412" t="s">
        <v>686</v>
      </c>
      <c r="AY332" s="32"/>
      <c r="AZ332" s="294" t="s">
        <v>4280</v>
      </c>
      <c r="BA332" s="278" t="s">
        <v>4267</v>
      </c>
      <c r="BB332" s="280" t="s">
        <v>4268</v>
      </c>
    </row>
    <row r="333" spans="1:55" ht="15.75">
      <c r="A333" s="23" t="s">
        <v>456</v>
      </c>
      <c r="B333" s="24" t="s">
        <v>526</v>
      </c>
      <c r="C333" s="24" t="s">
        <v>684</v>
      </c>
      <c r="D333" s="3" t="s">
        <v>1963</v>
      </c>
      <c r="E333" s="24" t="s">
        <v>690</v>
      </c>
      <c r="F333" s="24" t="s">
        <v>2084</v>
      </c>
      <c r="G333" s="3"/>
      <c r="H333" s="24" t="s">
        <v>291</v>
      </c>
      <c r="I333" s="33">
        <v>42010000</v>
      </c>
      <c r="J333" s="1" t="s">
        <v>1804</v>
      </c>
      <c r="K333" s="1" t="s">
        <v>1804</v>
      </c>
      <c r="M333" s="23" t="s">
        <v>282</v>
      </c>
      <c r="N333" s="23"/>
      <c r="O333" s="22" t="s">
        <v>1791</v>
      </c>
      <c r="P333" s="22">
        <v>243</v>
      </c>
      <c r="Q333" s="37">
        <f t="shared" si="14"/>
        <v>447.20000000000005</v>
      </c>
      <c r="R333" s="166">
        <v>559</v>
      </c>
      <c r="S333" s="33">
        <v>5038083496644</v>
      </c>
      <c r="T333" s="33"/>
      <c r="U333" s="99">
        <v>0.68</v>
      </c>
      <c r="V333" s="142">
        <v>5.0000000000000001E-3</v>
      </c>
      <c r="W333" s="99">
        <f t="shared" si="16"/>
        <v>0.68500000000000005</v>
      </c>
      <c r="X333" s="8">
        <v>350</v>
      </c>
      <c r="Y333" s="8">
        <v>180</v>
      </c>
      <c r="Z333" s="8">
        <v>180</v>
      </c>
      <c r="AX333" s="412" t="s">
        <v>686</v>
      </c>
      <c r="AY333" s="32"/>
      <c r="AZ333" s="294" t="s">
        <v>4280</v>
      </c>
      <c r="BA333" s="278" t="s">
        <v>4267</v>
      </c>
      <c r="BB333" s="280" t="s">
        <v>4268</v>
      </c>
    </row>
    <row r="334" spans="1:55" ht="15.75">
      <c r="A334" s="23" t="s">
        <v>456</v>
      </c>
      <c r="B334" s="24" t="s">
        <v>526</v>
      </c>
      <c r="C334" s="24" t="s">
        <v>684</v>
      </c>
      <c r="D334" s="3" t="s">
        <v>1903</v>
      </c>
      <c r="E334" s="24" t="s">
        <v>691</v>
      </c>
      <c r="F334" s="24" t="s">
        <v>3479</v>
      </c>
      <c r="G334" s="24"/>
      <c r="H334" s="24" t="s">
        <v>692</v>
      </c>
      <c r="I334" s="33">
        <v>42010000</v>
      </c>
      <c r="J334" s="1" t="s">
        <v>1804</v>
      </c>
      <c r="K334" s="1" t="s">
        <v>1804</v>
      </c>
      <c r="M334" s="23" t="s">
        <v>286</v>
      </c>
      <c r="N334" s="23"/>
      <c r="O334" s="22" t="s">
        <v>1791</v>
      </c>
      <c r="P334" s="22">
        <v>107</v>
      </c>
      <c r="Q334" s="37">
        <f t="shared" si="14"/>
        <v>196</v>
      </c>
      <c r="R334" s="166">
        <v>245</v>
      </c>
      <c r="S334" s="33">
        <v>5051771314693</v>
      </c>
      <c r="T334" s="33"/>
      <c r="U334" s="99">
        <v>0.2</v>
      </c>
      <c r="V334" s="142">
        <v>5.0000000000000001E-3</v>
      </c>
      <c r="W334" s="99">
        <f t="shared" si="16"/>
        <v>0.20500000000000002</v>
      </c>
      <c r="X334" s="8">
        <v>50</v>
      </c>
      <c r="Y334" s="8">
        <v>350</v>
      </c>
      <c r="Z334" s="8">
        <v>220</v>
      </c>
      <c r="AX334" s="412" t="s">
        <v>3100</v>
      </c>
      <c r="AY334" s="32"/>
      <c r="AZ334" s="294" t="s">
        <v>4280</v>
      </c>
      <c r="BA334" s="278" t="s">
        <v>4267</v>
      </c>
      <c r="BB334" s="280" t="s">
        <v>4268</v>
      </c>
    </row>
    <row r="335" spans="1:55" ht="15.75">
      <c r="A335" s="23" t="s">
        <v>456</v>
      </c>
      <c r="B335" s="24" t="s">
        <v>526</v>
      </c>
      <c r="C335" s="24" t="s">
        <v>684</v>
      </c>
      <c r="D335" s="3" t="s">
        <v>1903</v>
      </c>
      <c r="E335" s="24" t="s">
        <v>693</v>
      </c>
      <c r="F335" s="24" t="s">
        <v>3479</v>
      </c>
      <c r="G335" s="24"/>
      <c r="H335" s="24" t="s">
        <v>692</v>
      </c>
      <c r="I335" s="33">
        <v>42010000</v>
      </c>
      <c r="J335" s="1" t="s">
        <v>1804</v>
      </c>
      <c r="K335" s="1" t="s">
        <v>1804</v>
      </c>
      <c r="M335" s="23" t="s">
        <v>288</v>
      </c>
      <c r="N335" s="23"/>
      <c r="O335" s="22" t="s">
        <v>1791</v>
      </c>
      <c r="P335" s="22">
        <v>107</v>
      </c>
      <c r="Q335" s="37">
        <f t="shared" si="14"/>
        <v>196</v>
      </c>
      <c r="R335" s="166">
        <v>245</v>
      </c>
      <c r="S335" s="33">
        <v>5051771314709</v>
      </c>
      <c r="T335" s="33"/>
      <c r="U335" s="99">
        <v>0.2</v>
      </c>
      <c r="V335" s="142">
        <v>5.0000000000000001E-3</v>
      </c>
      <c r="W335" s="99">
        <f t="shared" si="16"/>
        <v>0.20500000000000002</v>
      </c>
      <c r="X335" s="8">
        <v>50</v>
      </c>
      <c r="Y335" s="8">
        <v>350</v>
      </c>
      <c r="Z335" s="8">
        <v>220</v>
      </c>
      <c r="AX335" s="412" t="s">
        <v>3100</v>
      </c>
      <c r="AY335" s="32"/>
      <c r="AZ335" s="294" t="s">
        <v>4280</v>
      </c>
      <c r="BA335" s="278" t="s">
        <v>4267</v>
      </c>
      <c r="BB335" s="280" t="s">
        <v>4268</v>
      </c>
    </row>
    <row r="336" spans="1:55" ht="15.75">
      <c r="A336" s="23" t="s">
        <v>456</v>
      </c>
      <c r="B336" s="24" t="s">
        <v>526</v>
      </c>
      <c r="C336" s="24" t="s">
        <v>684</v>
      </c>
      <c r="D336" s="3" t="s">
        <v>1903</v>
      </c>
      <c r="E336" s="24" t="s">
        <v>694</v>
      </c>
      <c r="F336" s="24" t="s">
        <v>3479</v>
      </c>
      <c r="G336" s="24"/>
      <c r="H336" s="24" t="s">
        <v>692</v>
      </c>
      <c r="I336" s="33">
        <v>42010000</v>
      </c>
      <c r="J336" s="1" t="s">
        <v>1804</v>
      </c>
      <c r="K336" s="1" t="s">
        <v>1804</v>
      </c>
      <c r="M336" s="23" t="s">
        <v>290</v>
      </c>
      <c r="N336" s="23"/>
      <c r="O336" s="22" t="s">
        <v>1791</v>
      </c>
      <c r="P336" s="22">
        <v>107</v>
      </c>
      <c r="Q336" s="37">
        <f t="shared" si="14"/>
        <v>196</v>
      </c>
      <c r="R336" s="166">
        <v>245</v>
      </c>
      <c r="S336" s="33" t="s">
        <v>695</v>
      </c>
      <c r="T336" s="33"/>
      <c r="U336" s="99">
        <v>0.2</v>
      </c>
      <c r="V336" s="142">
        <v>5.0000000000000001E-3</v>
      </c>
      <c r="W336" s="99">
        <f t="shared" si="16"/>
        <v>0.20500000000000002</v>
      </c>
      <c r="X336" s="8">
        <v>50</v>
      </c>
      <c r="Y336" s="8">
        <v>350</v>
      </c>
      <c r="Z336" s="8">
        <v>220</v>
      </c>
      <c r="AX336" s="412" t="s">
        <v>3100</v>
      </c>
      <c r="AY336" s="32"/>
      <c r="AZ336" s="294" t="s">
        <v>4280</v>
      </c>
      <c r="BA336" s="278" t="s">
        <v>4267</v>
      </c>
      <c r="BB336" s="280" t="s">
        <v>4268</v>
      </c>
    </row>
    <row r="337" spans="1:55" ht="15.75">
      <c r="A337" s="23" t="s">
        <v>456</v>
      </c>
      <c r="B337" s="24" t="s">
        <v>526</v>
      </c>
      <c r="C337" s="24" t="s">
        <v>684</v>
      </c>
      <c r="D337" s="3" t="s">
        <v>1903</v>
      </c>
      <c r="E337" s="24" t="s">
        <v>696</v>
      </c>
      <c r="F337" s="24" t="s">
        <v>3479</v>
      </c>
      <c r="G337" s="24"/>
      <c r="H337" s="24" t="s">
        <v>692</v>
      </c>
      <c r="I337" s="33">
        <v>42010000</v>
      </c>
      <c r="J337" s="1" t="s">
        <v>1804</v>
      </c>
      <c r="K337" s="1" t="s">
        <v>1804</v>
      </c>
      <c r="M337" s="23" t="s">
        <v>282</v>
      </c>
      <c r="N337" s="23"/>
      <c r="O337" s="22" t="s">
        <v>1791</v>
      </c>
      <c r="P337" s="22">
        <v>107</v>
      </c>
      <c r="Q337" s="37">
        <f t="shared" si="14"/>
        <v>196</v>
      </c>
      <c r="R337" s="166">
        <v>245</v>
      </c>
      <c r="S337" s="33">
        <v>5051771433875</v>
      </c>
      <c r="T337" s="33"/>
      <c r="U337" s="99">
        <v>0.2</v>
      </c>
      <c r="V337" s="142">
        <v>5.0000000000000001E-3</v>
      </c>
      <c r="W337" s="99">
        <f t="shared" si="16"/>
        <v>0.20500000000000002</v>
      </c>
      <c r="X337" s="8">
        <v>50</v>
      </c>
      <c r="Y337" s="8">
        <v>350</v>
      </c>
      <c r="Z337" s="8">
        <v>220</v>
      </c>
      <c r="AX337" s="412" t="s">
        <v>3100</v>
      </c>
      <c r="AY337" s="32"/>
      <c r="AZ337" s="294" t="s">
        <v>4280</v>
      </c>
      <c r="BA337" s="278" t="s">
        <v>4267</v>
      </c>
      <c r="BB337" s="280" t="s">
        <v>4268</v>
      </c>
    </row>
    <row r="338" spans="1:55" ht="15.75">
      <c r="A338" s="23" t="s">
        <v>456</v>
      </c>
      <c r="B338" s="24" t="s">
        <v>699</v>
      </c>
      <c r="C338" s="24"/>
      <c r="D338" s="3" t="s">
        <v>5065</v>
      </c>
      <c r="E338" s="24" t="s">
        <v>5066</v>
      </c>
      <c r="F338" s="24" t="s">
        <v>5069</v>
      </c>
      <c r="G338" s="24"/>
      <c r="H338" s="24" t="s">
        <v>279</v>
      </c>
      <c r="I338" s="33">
        <v>42010000</v>
      </c>
      <c r="J338" s="1"/>
      <c r="K338" s="1"/>
      <c r="M338" s="23" t="s">
        <v>317</v>
      </c>
      <c r="N338" s="23"/>
      <c r="O338" s="22" t="s">
        <v>1791</v>
      </c>
      <c r="P338" s="22">
        <v>126</v>
      </c>
      <c r="Q338" s="37">
        <f t="shared" si="14"/>
        <v>232</v>
      </c>
      <c r="R338" s="166">
        <v>290</v>
      </c>
      <c r="S338" s="33">
        <v>5051771948980</v>
      </c>
      <c r="T338" s="33"/>
      <c r="U338" s="103">
        <v>0.6</v>
      </c>
      <c r="V338" s="142">
        <v>5.0000000000000001E-3</v>
      </c>
      <c r="W338" s="103">
        <f t="shared" si="16"/>
        <v>0.60499999999999998</v>
      </c>
      <c r="X338" s="132">
        <v>50</v>
      </c>
      <c r="Y338" s="132">
        <v>560</v>
      </c>
      <c r="Z338" s="132">
        <v>140</v>
      </c>
      <c r="AX338" s="420" t="s">
        <v>5070</v>
      </c>
      <c r="AY338" s="32"/>
      <c r="AZ338" s="294" t="s">
        <v>4280</v>
      </c>
      <c r="BA338" s="278" t="s">
        <v>4267</v>
      </c>
      <c r="BB338" s="280" t="s">
        <v>4268</v>
      </c>
    </row>
    <row r="339" spans="1:55" ht="15.75">
      <c r="A339" s="23" t="s">
        <v>456</v>
      </c>
      <c r="B339" s="24" t="s">
        <v>699</v>
      </c>
      <c r="C339" s="24"/>
      <c r="D339" s="3" t="s">
        <v>5065</v>
      </c>
      <c r="E339" s="24" t="s">
        <v>5067</v>
      </c>
      <c r="F339" s="24" t="s">
        <v>5069</v>
      </c>
      <c r="G339" s="24"/>
      <c r="H339" s="24" t="s">
        <v>298</v>
      </c>
      <c r="I339" s="33">
        <v>42010000</v>
      </c>
      <c r="J339" s="1"/>
      <c r="K339" s="1"/>
      <c r="M339" s="23" t="s">
        <v>317</v>
      </c>
      <c r="N339" s="23"/>
      <c r="O339" s="22" t="s">
        <v>1791</v>
      </c>
      <c r="P339" s="22">
        <v>126</v>
      </c>
      <c r="Q339" s="37">
        <f t="shared" si="14"/>
        <v>232</v>
      </c>
      <c r="R339" s="166">
        <v>290</v>
      </c>
      <c r="S339" s="33">
        <v>5051771948997</v>
      </c>
      <c r="T339" s="33"/>
      <c r="U339" s="103">
        <v>0.6</v>
      </c>
      <c r="V339" s="142">
        <v>5.0000000000000001E-3</v>
      </c>
      <c r="W339" s="103">
        <f t="shared" si="16"/>
        <v>0.60499999999999998</v>
      </c>
      <c r="X339" s="132">
        <v>50</v>
      </c>
      <c r="Y339" s="132">
        <v>560</v>
      </c>
      <c r="Z339" s="132">
        <v>140</v>
      </c>
      <c r="AX339" s="420" t="s">
        <v>5070</v>
      </c>
      <c r="AY339" s="32"/>
      <c r="AZ339" s="294" t="s">
        <v>4280</v>
      </c>
      <c r="BA339" s="278" t="s">
        <v>4267</v>
      </c>
      <c r="BB339" s="280" t="s">
        <v>4268</v>
      </c>
    </row>
    <row r="340" spans="1:55" ht="15.75">
      <c r="A340" s="23" t="s">
        <v>456</v>
      </c>
      <c r="B340" s="24" t="s">
        <v>699</v>
      </c>
      <c r="C340" s="24"/>
      <c r="D340" s="3" t="s">
        <v>5065</v>
      </c>
      <c r="E340" s="24" t="s">
        <v>5068</v>
      </c>
      <c r="F340" s="24" t="s">
        <v>5069</v>
      </c>
      <c r="G340" s="24"/>
      <c r="H340" s="24" t="s">
        <v>402</v>
      </c>
      <c r="I340" s="33">
        <v>42010000</v>
      </c>
      <c r="J340" s="1"/>
      <c r="K340" s="1"/>
      <c r="M340" s="23" t="s">
        <v>317</v>
      </c>
      <c r="N340" s="23"/>
      <c r="O340" s="22" t="s">
        <v>1791</v>
      </c>
      <c r="P340" s="22">
        <v>126</v>
      </c>
      <c r="Q340" s="37">
        <f t="shared" si="14"/>
        <v>232</v>
      </c>
      <c r="R340" s="166">
        <v>290</v>
      </c>
      <c r="S340" s="33">
        <v>5051771949000</v>
      </c>
      <c r="T340" s="33"/>
      <c r="U340" s="103">
        <v>0.6</v>
      </c>
      <c r="V340" s="142">
        <v>5.0000000000000001E-3</v>
      </c>
      <c r="W340" s="103">
        <f t="shared" si="16"/>
        <v>0.60499999999999998</v>
      </c>
      <c r="X340" s="132">
        <v>50</v>
      </c>
      <c r="Y340" s="132">
        <v>560</v>
      </c>
      <c r="Z340" s="132">
        <v>140</v>
      </c>
      <c r="AX340" s="420" t="s">
        <v>5070</v>
      </c>
      <c r="AY340" s="32"/>
      <c r="AZ340" s="294" t="s">
        <v>4280</v>
      </c>
      <c r="BA340" s="278" t="s">
        <v>4267</v>
      </c>
      <c r="BB340" s="280" t="s">
        <v>4268</v>
      </c>
    </row>
    <row r="341" spans="1:55" ht="15.75">
      <c r="A341" s="23" t="s">
        <v>456</v>
      </c>
      <c r="B341" s="24" t="s">
        <v>699</v>
      </c>
      <c r="C341" s="24"/>
      <c r="D341" s="3" t="s">
        <v>1904</v>
      </c>
      <c r="E341" s="24" t="s">
        <v>700</v>
      </c>
      <c r="F341" s="24" t="s">
        <v>2080</v>
      </c>
      <c r="G341" s="24"/>
      <c r="H341" s="24" t="s">
        <v>380</v>
      </c>
      <c r="I341" s="33">
        <v>42010000</v>
      </c>
      <c r="J341" s="1" t="s">
        <v>1804</v>
      </c>
      <c r="K341" s="1" t="s">
        <v>1804</v>
      </c>
      <c r="L341" s="3"/>
      <c r="M341" s="23" t="s">
        <v>317</v>
      </c>
      <c r="N341" s="23"/>
      <c r="O341" s="22" t="s">
        <v>1791</v>
      </c>
      <c r="P341" s="22">
        <v>113</v>
      </c>
      <c r="Q341" s="37">
        <f t="shared" si="14"/>
        <v>207.20000000000002</v>
      </c>
      <c r="R341" s="166">
        <v>259</v>
      </c>
      <c r="S341" s="33" t="s">
        <v>702</v>
      </c>
      <c r="T341" s="33"/>
      <c r="U341" s="103">
        <v>0.6</v>
      </c>
      <c r="V341" s="142">
        <v>5.0000000000000001E-3</v>
      </c>
      <c r="W341" s="103">
        <f t="shared" si="16"/>
        <v>0.60499999999999998</v>
      </c>
      <c r="X341" s="132">
        <v>50</v>
      </c>
      <c r="Y341" s="132">
        <v>560</v>
      </c>
      <c r="Z341" s="132">
        <v>140</v>
      </c>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412" t="s">
        <v>701</v>
      </c>
      <c r="AY341" s="32"/>
      <c r="AZ341" s="294" t="s">
        <v>4280</v>
      </c>
      <c r="BA341" s="278" t="s">
        <v>4267</v>
      </c>
      <c r="BB341" s="280" t="s">
        <v>4268</v>
      </c>
    </row>
    <row r="342" spans="1:55" ht="15.75">
      <c r="A342" s="23" t="s">
        <v>456</v>
      </c>
      <c r="B342" s="24" t="s">
        <v>699</v>
      </c>
      <c r="C342" s="24"/>
      <c r="D342" s="3" t="s">
        <v>1904</v>
      </c>
      <c r="E342" s="24" t="s">
        <v>703</v>
      </c>
      <c r="F342" s="24" t="s">
        <v>2080</v>
      </c>
      <c r="G342" s="24"/>
      <c r="H342" s="24" t="s">
        <v>402</v>
      </c>
      <c r="I342" s="33">
        <v>42010000</v>
      </c>
      <c r="J342" s="1" t="s">
        <v>1804</v>
      </c>
      <c r="K342" s="1" t="s">
        <v>1804</v>
      </c>
      <c r="L342" s="3"/>
      <c r="M342" s="23" t="s">
        <v>317</v>
      </c>
      <c r="N342" s="23"/>
      <c r="O342" s="22" t="s">
        <v>1791</v>
      </c>
      <c r="P342" s="22">
        <v>113</v>
      </c>
      <c r="Q342" s="37">
        <f t="shared" si="14"/>
        <v>207.20000000000002</v>
      </c>
      <c r="R342" s="166">
        <v>259</v>
      </c>
      <c r="S342" s="33" t="s">
        <v>704</v>
      </c>
      <c r="T342" s="33"/>
      <c r="U342" s="103">
        <v>0.6</v>
      </c>
      <c r="V342" s="142">
        <v>5.0000000000000001E-3</v>
      </c>
      <c r="W342" s="103">
        <f t="shared" si="16"/>
        <v>0.60499999999999998</v>
      </c>
      <c r="X342" s="132">
        <v>50</v>
      </c>
      <c r="Y342" s="132">
        <v>560</v>
      </c>
      <c r="Z342" s="132">
        <v>140</v>
      </c>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412" t="s">
        <v>701</v>
      </c>
      <c r="AY342" s="32"/>
      <c r="AZ342" s="294" t="s">
        <v>4280</v>
      </c>
      <c r="BA342" s="278" t="s">
        <v>4267</v>
      </c>
      <c r="BB342" s="280" t="s">
        <v>4268</v>
      </c>
    </row>
    <row r="343" spans="1:55" ht="15.75">
      <c r="A343" s="23" t="s">
        <v>456</v>
      </c>
      <c r="B343" s="24" t="s">
        <v>699</v>
      </c>
      <c r="C343" s="24"/>
      <c r="D343" s="3" t="s">
        <v>1904</v>
      </c>
      <c r="E343" s="24" t="s">
        <v>705</v>
      </c>
      <c r="F343" s="24" t="s">
        <v>2080</v>
      </c>
      <c r="G343" s="24"/>
      <c r="H343" s="24" t="s">
        <v>397</v>
      </c>
      <c r="I343" s="33">
        <v>42010000</v>
      </c>
      <c r="J343" s="1" t="s">
        <v>1804</v>
      </c>
      <c r="K343" s="1" t="s">
        <v>1804</v>
      </c>
      <c r="L343" s="3"/>
      <c r="M343" s="23" t="s">
        <v>317</v>
      </c>
      <c r="N343" s="23"/>
      <c r="O343" s="22" t="s">
        <v>1791</v>
      </c>
      <c r="P343" s="22">
        <v>113</v>
      </c>
      <c r="Q343" s="37">
        <f t="shared" si="14"/>
        <v>207.20000000000002</v>
      </c>
      <c r="R343" s="166">
        <v>259</v>
      </c>
      <c r="S343" s="33" t="s">
        <v>706</v>
      </c>
      <c r="T343" s="33"/>
      <c r="U343" s="103">
        <v>0.6</v>
      </c>
      <c r="V343" s="142">
        <v>5.0000000000000001E-3</v>
      </c>
      <c r="W343" s="103">
        <f t="shared" si="16"/>
        <v>0.60499999999999998</v>
      </c>
      <c r="X343" s="132">
        <v>50</v>
      </c>
      <c r="Y343" s="132">
        <v>560</v>
      </c>
      <c r="Z343" s="132">
        <v>140</v>
      </c>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412" t="s">
        <v>701</v>
      </c>
      <c r="AY343" s="32"/>
      <c r="AZ343" s="294" t="s">
        <v>4280</v>
      </c>
      <c r="BA343" s="278" t="s">
        <v>4267</v>
      </c>
      <c r="BB343" s="280" t="s">
        <v>4268</v>
      </c>
    </row>
    <row r="344" spans="1:55" ht="15.75">
      <c r="A344" s="23" t="s">
        <v>456</v>
      </c>
      <c r="B344" s="24" t="s">
        <v>699</v>
      </c>
      <c r="C344" s="24"/>
      <c r="D344" s="3" t="s">
        <v>1904</v>
      </c>
      <c r="E344" s="24" t="s">
        <v>707</v>
      </c>
      <c r="F344" s="24" t="s">
        <v>2080</v>
      </c>
      <c r="G344" s="24"/>
      <c r="H344" s="24" t="s">
        <v>300</v>
      </c>
      <c r="I344" s="33">
        <v>42010000</v>
      </c>
      <c r="J344" s="1" t="s">
        <v>1804</v>
      </c>
      <c r="K344" s="1" t="s">
        <v>1804</v>
      </c>
      <c r="L344" s="3"/>
      <c r="M344" s="23" t="s">
        <v>317</v>
      </c>
      <c r="N344" s="23"/>
      <c r="O344" s="22" t="s">
        <v>1791</v>
      </c>
      <c r="P344" s="22">
        <v>113</v>
      </c>
      <c r="Q344" s="37">
        <f t="shared" si="14"/>
        <v>207.20000000000002</v>
      </c>
      <c r="R344" s="166">
        <v>259</v>
      </c>
      <c r="S344" s="33" t="s">
        <v>708</v>
      </c>
      <c r="T344" s="33"/>
      <c r="U344" s="103">
        <v>0.6</v>
      </c>
      <c r="V344" s="142">
        <v>5.0000000000000001E-3</v>
      </c>
      <c r="W344" s="103">
        <f t="shared" ref="W344:W375" si="17">U344+V344</f>
        <v>0.60499999999999998</v>
      </c>
      <c r="X344" s="132">
        <v>50</v>
      </c>
      <c r="Y344" s="132">
        <v>560</v>
      </c>
      <c r="Z344" s="132">
        <v>140</v>
      </c>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412" t="s">
        <v>701</v>
      </c>
      <c r="AY344" s="32"/>
      <c r="AZ344" s="294" t="s">
        <v>4280</v>
      </c>
      <c r="BA344" s="278" t="s">
        <v>4267</v>
      </c>
      <c r="BB344" s="280" t="s">
        <v>4268</v>
      </c>
    </row>
    <row r="345" spans="1:55" ht="15.75">
      <c r="A345" s="23" t="s">
        <v>456</v>
      </c>
      <c r="B345" s="24" t="s">
        <v>699</v>
      </c>
      <c r="C345" s="24"/>
      <c r="D345" s="3" t="s">
        <v>1904</v>
      </c>
      <c r="E345" s="24" t="s">
        <v>709</v>
      </c>
      <c r="F345" s="24" t="s">
        <v>2080</v>
      </c>
      <c r="G345" s="24"/>
      <c r="H345" s="24" t="s">
        <v>386</v>
      </c>
      <c r="I345" s="33">
        <v>42010000</v>
      </c>
      <c r="J345" s="1" t="s">
        <v>1804</v>
      </c>
      <c r="K345" s="1" t="s">
        <v>1804</v>
      </c>
      <c r="L345" s="3"/>
      <c r="M345" s="23" t="s">
        <v>317</v>
      </c>
      <c r="N345" s="23"/>
      <c r="O345" s="22" t="s">
        <v>1791</v>
      </c>
      <c r="P345" s="22">
        <v>113</v>
      </c>
      <c r="Q345" s="37">
        <f t="shared" si="14"/>
        <v>207.20000000000002</v>
      </c>
      <c r="R345" s="166">
        <v>259</v>
      </c>
      <c r="S345" s="33" t="s">
        <v>710</v>
      </c>
      <c r="T345" s="33"/>
      <c r="U345" s="103">
        <v>0.6</v>
      </c>
      <c r="V345" s="142">
        <v>5.0000000000000001E-3</v>
      </c>
      <c r="W345" s="103">
        <f t="shared" si="17"/>
        <v>0.60499999999999998</v>
      </c>
      <c r="X345" s="132">
        <v>50</v>
      </c>
      <c r="Y345" s="132">
        <v>560</v>
      </c>
      <c r="Z345" s="132">
        <v>140</v>
      </c>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412" t="s">
        <v>701</v>
      </c>
      <c r="AY345" s="32"/>
      <c r="AZ345" s="294" t="s">
        <v>4280</v>
      </c>
      <c r="BA345" s="278" t="s">
        <v>4267</v>
      </c>
      <c r="BB345" s="280" t="s">
        <v>4268</v>
      </c>
    </row>
    <row r="346" spans="1:55" ht="15.75">
      <c r="A346" s="23" t="s">
        <v>456</v>
      </c>
      <c r="B346" s="24" t="s">
        <v>699</v>
      </c>
      <c r="C346" s="24"/>
      <c r="D346" s="3" t="s">
        <v>1904</v>
      </c>
      <c r="E346" s="24" t="s">
        <v>711</v>
      </c>
      <c r="F346" s="24" t="s">
        <v>2080</v>
      </c>
      <c r="G346" s="24"/>
      <c r="H346" s="24" t="s">
        <v>295</v>
      </c>
      <c r="I346" s="33">
        <v>42010000</v>
      </c>
      <c r="J346" s="1" t="s">
        <v>1804</v>
      </c>
      <c r="K346" s="1" t="s">
        <v>1804</v>
      </c>
      <c r="L346" s="3"/>
      <c r="M346" s="23" t="s">
        <v>317</v>
      </c>
      <c r="N346" s="23"/>
      <c r="O346" s="22" t="s">
        <v>1791</v>
      </c>
      <c r="P346" s="22">
        <v>113</v>
      </c>
      <c r="Q346" s="37">
        <f t="shared" si="14"/>
        <v>207.20000000000002</v>
      </c>
      <c r="R346" s="166">
        <v>259</v>
      </c>
      <c r="S346" s="33" t="s">
        <v>712</v>
      </c>
      <c r="T346" s="33"/>
      <c r="U346" s="103">
        <v>0.6</v>
      </c>
      <c r="V346" s="142">
        <v>5.0000000000000001E-3</v>
      </c>
      <c r="W346" s="103">
        <f t="shared" si="17"/>
        <v>0.60499999999999998</v>
      </c>
      <c r="X346" s="132">
        <v>50</v>
      </c>
      <c r="Y346" s="132">
        <v>560</v>
      </c>
      <c r="Z346" s="132">
        <v>140</v>
      </c>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412" t="s">
        <v>701</v>
      </c>
      <c r="AY346" s="32"/>
      <c r="AZ346" s="294" t="s">
        <v>4280</v>
      </c>
      <c r="BA346" s="278" t="s">
        <v>4267</v>
      </c>
      <c r="BB346" s="280" t="s">
        <v>4268</v>
      </c>
    </row>
    <row r="347" spans="1:55" ht="15.75">
      <c r="A347" s="23" t="s">
        <v>456</v>
      </c>
      <c r="B347" s="24" t="s">
        <v>699</v>
      </c>
      <c r="C347" s="24"/>
      <c r="D347" s="3" t="s">
        <v>1904</v>
      </c>
      <c r="E347" s="24" t="s">
        <v>2178</v>
      </c>
      <c r="F347" s="24" t="s">
        <v>2080</v>
      </c>
      <c r="G347" s="24"/>
      <c r="H347" s="24" t="s">
        <v>409</v>
      </c>
      <c r="I347" s="33">
        <v>42010000</v>
      </c>
      <c r="J347" s="1" t="s">
        <v>1804</v>
      </c>
      <c r="K347" s="1" t="s">
        <v>1804</v>
      </c>
      <c r="L347" s="3"/>
      <c r="M347" s="23" t="s">
        <v>317</v>
      </c>
      <c r="N347" s="23"/>
      <c r="O347" s="22" t="s">
        <v>1791</v>
      </c>
      <c r="P347" s="22">
        <v>113</v>
      </c>
      <c r="Q347" s="37">
        <f t="shared" si="14"/>
        <v>207.20000000000002</v>
      </c>
      <c r="R347" s="166">
        <v>259</v>
      </c>
      <c r="S347" s="33">
        <v>5051771733593</v>
      </c>
      <c r="T347" s="33"/>
      <c r="U347" s="103">
        <v>0.6</v>
      </c>
      <c r="V347" s="142">
        <v>5.0000000000000001E-3</v>
      </c>
      <c r="W347" s="103">
        <f t="shared" si="17"/>
        <v>0.60499999999999998</v>
      </c>
      <c r="X347" s="132">
        <v>50</v>
      </c>
      <c r="Y347" s="132">
        <v>560</v>
      </c>
      <c r="Z347" s="132">
        <v>140</v>
      </c>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412" t="s">
        <v>701</v>
      </c>
      <c r="AY347" s="32"/>
      <c r="AZ347" s="294" t="s">
        <v>4280</v>
      </c>
      <c r="BA347" s="278" t="s">
        <v>4267</v>
      </c>
      <c r="BB347" s="280" t="s">
        <v>4268</v>
      </c>
    </row>
    <row r="348" spans="1:55" ht="15.75">
      <c r="A348" s="23" t="s">
        <v>456</v>
      </c>
      <c r="B348" s="24" t="s">
        <v>699</v>
      </c>
      <c r="C348" s="24"/>
      <c r="D348" s="3" t="s">
        <v>1904</v>
      </c>
      <c r="E348" s="24" t="s">
        <v>2179</v>
      </c>
      <c r="F348" s="24" t="s">
        <v>2080</v>
      </c>
      <c r="G348" s="24"/>
      <c r="H348" s="24" t="s">
        <v>292</v>
      </c>
      <c r="I348" s="33">
        <v>42010000</v>
      </c>
      <c r="J348" s="1" t="s">
        <v>1804</v>
      </c>
      <c r="K348" s="1" t="s">
        <v>1804</v>
      </c>
      <c r="L348" s="3"/>
      <c r="M348" s="23" t="s">
        <v>317</v>
      </c>
      <c r="N348" s="23"/>
      <c r="O348" s="22" t="s">
        <v>1791</v>
      </c>
      <c r="P348" s="22">
        <v>113</v>
      </c>
      <c r="Q348" s="37">
        <f t="shared" si="14"/>
        <v>207.20000000000002</v>
      </c>
      <c r="R348" s="166">
        <v>259</v>
      </c>
      <c r="S348" s="33">
        <v>5051771733609</v>
      </c>
      <c r="T348" s="33"/>
      <c r="U348" s="103">
        <v>0.6</v>
      </c>
      <c r="V348" s="142">
        <v>5.0000000000000001E-3</v>
      </c>
      <c r="W348" s="103">
        <f t="shared" si="17"/>
        <v>0.60499999999999998</v>
      </c>
      <c r="X348" s="132">
        <v>50</v>
      </c>
      <c r="Y348" s="132">
        <v>560</v>
      </c>
      <c r="Z348" s="132">
        <v>140</v>
      </c>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412" t="s">
        <v>701</v>
      </c>
      <c r="AY348" s="32"/>
      <c r="AZ348" s="294" t="s">
        <v>4280</v>
      </c>
      <c r="BA348" s="278" t="s">
        <v>4267</v>
      </c>
      <c r="BB348" s="280" t="s">
        <v>4268</v>
      </c>
    </row>
    <row r="349" spans="1:55" s="32" customFormat="1" ht="15" customHeight="1">
      <c r="A349" s="23" t="s">
        <v>456</v>
      </c>
      <c r="B349" s="24" t="s">
        <v>699</v>
      </c>
      <c r="C349" s="24"/>
      <c r="D349" s="3" t="s">
        <v>1904</v>
      </c>
      <c r="E349" s="24" t="s">
        <v>2194</v>
      </c>
      <c r="F349" s="24" t="s">
        <v>2080</v>
      </c>
      <c r="G349" s="24"/>
      <c r="H349" s="24" t="s">
        <v>279</v>
      </c>
      <c r="I349" s="33">
        <v>42010000</v>
      </c>
      <c r="J349" s="1" t="s">
        <v>1804</v>
      </c>
      <c r="K349" s="1" t="s">
        <v>1804</v>
      </c>
      <c r="L349" s="3"/>
      <c r="M349" s="23" t="s">
        <v>317</v>
      </c>
      <c r="N349" s="23"/>
      <c r="O349" s="22" t="s">
        <v>1791</v>
      </c>
      <c r="P349" s="22">
        <v>113</v>
      </c>
      <c r="Q349" s="37">
        <f t="shared" si="14"/>
        <v>207.20000000000002</v>
      </c>
      <c r="R349" s="166">
        <v>259</v>
      </c>
      <c r="S349" s="33">
        <v>5051771733586</v>
      </c>
      <c r="T349" s="33"/>
      <c r="U349" s="103">
        <v>0.6</v>
      </c>
      <c r="V349" s="142">
        <v>5.0000000000000001E-3</v>
      </c>
      <c r="W349" s="103">
        <f t="shared" si="17"/>
        <v>0.60499999999999998</v>
      </c>
      <c r="X349" s="132">
        <v>50</v>
      </c>
      <c r="Y349" s="132">
        <v>560</v>
      </c>
      <c r="Z349" s="132">
        <v>140</v>
      </c>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412" t="s">
        <v>701</v>
      </c>
      <c r="AZ349" s="294" t="s">
        <v>4280</v>
      </c>
      <c r="BA349" s="278" t="s">
        <v>4267</v>
      </c>
      <c r="BB349" s="280" t="s">
        <v>4268</v>
      </c>
      <c r="BC349"/>
    </row>
    <row r="350" spans="1:55" s="32" customFormat="1" ht="15.75">
      <c r="A350" s="23" t="s">
        <v>456</v>
      </c>
      <c r="B350" s="24" t="s">
        <v>699</v>
      </c>
      <c r="C350" s="24"/>
      <c r="D350" s="3" t="s">
        <v>1905</v>
      </c>
      <c r="E350" s="24" t="s">
        <v>713</v>
      </c>
      <c r="F350" s="24" t="s">
        <v>2081</v>
      </c>
      <c r="G350" s="24"/>
      <c r="H350" s="24" t="s">
        <v>380</v>
      </c>
      <c r="I350" s="33">
        <v>42010000</v>
      </c>
      <c r="J350" s="1" t="s">
        <v>1804</v>
      </c>
      <c r="K350" s="1" t="s">
        <v>1804</v>
      </c>
      <c r="L350" s="3"/>
      <c r="M350" s="23" t="s">
        <v>317</v>
      </c>
      <c r="N350" s="23"/>
      <c r="O350" s="22" t="s">
        <v>1791</v>
      </c>
      <c r="P350" s="22">
        <v>73.5</v>
      </c>
      <c r="Q350" s="37">
        <f t="shared" si="14"/>
        <v>135.20000000000002</v>
      </c>
      <c r="R350" s="166">
        <v>169</v>
      </c>
      <c r="S350" s="33" t="s">
        <v>715</v>
      </c>
      <c r="T350" s="33"/>
      <c r="U350" s="103">
        <v>0.33</v>
      </c>
      <c r="V350" s="142">
        <v>5.0000000000000001E-3</v>
      </c>
      <c r="W350" s="103">
        <f t="shared" si="17"/>
        <v>0.33500000000000002</v>
      </c>
      <c r="X350" s="132">
        <v>50</v>
      </c>
      <c r="Y350" s="132">
        <v>560</v>
      </c>
      <c r="Z350" s="132">
        <v>140</v>
      </c>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412" t="s">
        <v>714</v>
      </c>
      <c r="AZ350" s="294" t="s">
        <v>4280</v>
      </c>
      <c r="BA350" s="278" t="s">
        <v>4267</v>
      </c>
      <c r="BB350" s="280" t="s">
        <v>4268</v>
      </c>
      <c r="BC350"/>
    </row>
    <row r="351" spans="1:55" s="32" customFormat="1" ht="15.75">
      <c r="A351" s="23" t="s">
        <v>456</v>
      </c>
      <c r="B351" s="24" t="s">
        <v>699</v>
      </c>
      <c r="C351" s="24"/>
      <c r="D351" s="3" t="s">
        <v>1905</v>
      </c>
      <c r="E351" s="24" t="s">
        <v>716</v>
      </c>
      <c r="F351" s="24" t="s">
        <v>2081</v>
      </c>
      <c r="G351" s="24"/>
      <c r="H351" s="24" t="s">
        <v>402</v>
      </c>
      <c r="I351" s="33">
        <v>42010000</v>
      </c>
      <c r="J351" s="1" t="s">
        <v>1804</v>
      </c>
      <c r="K351" s="1" t="s">
        <v>1804</v>
      </c>
      <c r="L351" s="3"/>
      <c r="M351" s="23" t="s">
        <v>317</v>
      </c>
      <c r="N351" s="23"/>
      <c r="O351" s="22" t="s">
        <v>1791</v>
      </c>
      <c r="P351" s="22">
        <v>73.5</v>
      </c>
      <c r="Q351" s="37">
        <f t="shared" ref="Q351:Q414" si="18">R351*0.8</f>
        <v>135.20000000000002</v>
      </c>
      <c r="R351" s="166">
        <v>169</v>
      </c>
      <c r="S351" s="33" t="s">
        <v>717</v>
      </c>
      <c r="T351" s="33"/>
      <c r="U351" s="103">
        <v>0.33</v>
      </c>
      <c r="V351" s="142">
        <v>5.0000000000000001E-3</v>
      </c>
      <c r="W351" s="103">
        <f t="shared" si="17"/>
        <v>0.33500000000000002</v>
      </c>
      <c r="X351" s="132">
        <v>50</v>
      </c>
      <c r="Y351" s="132">
        <v>560</v>
      </c>
      <c r="Z351" s="132">
        <v>140</v>
      </c>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412" t="s">
        <v>714</v>
      </c>
      <c r="AZ351" s="294" t="s">
        <v>4280</v>
      </c>
      <c r="BA351" s="278" t="s">
        <v>4267</v>
      </c>
      <c r="BB351" s="280" t="s">
        <v>4268</v>
      </c>
      <c r="BC351"/>
    </row>
    <row r="352" spans="1:55" s="32" customFormat="1" ht="15.75">
      <c r="A352" s="23" t="s">
        <v>456</v>
      </c>
      <c r="B352" s="24" t="s">
        <v>699</v>
      </c>
      <c r="C352" s="24"/>
      <c r="D352" s="3" t="s">
        <v>1905</v>
      </c>
      <c r="E352" s="24" t="s">
        <v>718</v>
      </c>
      <c r="F352" s="24" t="s">
        <v>2081</v>
      </c>
      <c r="G352" s="24"/>
      <c r="H352" s="24" t="s">
        <v>397</v>
      </c>
      <c r="I352" s="33">
        <v>42010000</v>
      </c>
      <c r="J352" s="1" t="s">
        <v>1804</v>
      </c>
      <c r="K352" s="1" t="s">
        <v>1804</v>
      </c>
      <c r="L352" s="3"/>
      <c r="M352" s="23" t="s">
        <v>317</v>
      </c>
      <c r="N352" s="23"/>
      <c r="O352" s="22" t="s">
        <v>1791</v>
      </c>
      <c r="P352" s="22">
        <v>73.5</v>
      </c>
      <c r="Q352" s="37">
        <f t="shared" si="18"/>
        <v>135.20000000000002</v>
      </c>
      <c r="R352" s="166">
        <v>169</v>
      </c>
      <c r="S352" s="33" t="s">
        <v>719</v>
      </c>
      <c r="T352" s="33"/>
      <c r="U352" s="103">
        <v>0.33</v>
      </c>
      <c r="V352" s="142">
        <v>5.0000000000000001E-3</v>
      </c>
      <c r="W352" s="103">
        <f t="shared" si="17"/>
        <v>0.33500000000000002</v>
      </c>
      <c r="X352" s="132">
        <v>50</v>
      </c>
      <c r="Y352" s="132">
        <v>560</v>
      </c>
      <c r="Z352" s="132">
        <v>140</v>
      </c>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412" t="s">
        <v>714</v>
      </c>
      <c r="AZ352" s="294" t="s">
        <v>4280</v>
      </c>
      <c r="BA352" s="278" t="s">
        <v>4267</v>
      </c>
      <c r="BB352" s="280" t="s">
        <v>4268</v>
      </c>
      <c r="BC352"/>
    </row>
    <row r="353" spans="1:55" s="32" customFormat="1" ht="15.75">
      <c r="A353" s="23" t="s">
        <v>456</v>
      </c>
      <c r="B353" s="24" t="s">
        <v>699</v>
      </c>
      <c r="C353" s="24"/>
      <c r="D353" s="3" t="s">
        <v>1905</v>
      </c>
      <c r="E353" s="24" t="s">
        <v>720</v>
      </c>
      <c r="F353" s="24" t="s">
        <v>2081</v>
      </c>
      <c r="G353" s="24"/>
      <c r="H353" s="24" t="s">
        <v>300</v>
      </c>
      <c r="I353" s="33">
        <v>42010000</v>
      </c>
      <c r="J353" s="1" t="s">
        <v>1804</v>
      </c>
      <c r="K353" s="1" t="s">
        <v>1804</v>
      </c>
      <c r="L353" s="3"/>
      <c r="M353" s="23" t="s">
        <v>317</v>
      </c>
      <c r="N353" s="23"/>
      <c r="O353" s="22" t="s">
        <v>1791</v>
      </c>
      <c r="P353" s="22">
        <v>73.5</v>
      </c>
      <c r="Q353" s="37">
        <f t="shared" si="18"/>
        <v>135.20000000000002</v>
      </c>
      <c r="R353" s="166">
        <v>169</v>
      </c>
      <c r="S353" s="33" t="s">
        <v>721</v>
      </c>
      <c r="T353" s="33"/>
      <c r="U353" s="103">
        <v>0.33</v>
      </c>
      <c r="V353" s="142">
        <v>5.0000000000000001E-3</v>
      </c>
      <c r="W353" s="103">
        <f t="shared" si="17"/>
        <v>0.33500000000000002</v>
      </c>
      <c r="X353" s="132">
        <v>50</v>
      </c>
      <c r="Y353" s="132">
        <v>560</v>
      </c>
      <c r="Z353" s="132">
        <v>140</v>
      </c>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412" t="s">
        <v>714</v>
      </c>
      <c r="AZ353" s="294" t="s">
        <v>4280</v>
      </c>
      <c r="BA353" s="278" t="s">
        <v>4267</v>
      </c>
      <c r="BB353" s="280" t="s">
        <v>4268</v>
      </c>
      <c r="BC353"/>
    </row>
    <row r="354" spans="1:55" s="187" customFormat="1" ht="15.75">
      <c r="A354" s="23" t="s">
        <v>456</v>
      </c>
      <c r="B354" s="24" t="s">
        <v>699</v>
      </c>
      <c r="C354" s="24"/>
      <c r="D354" s="3" t="s">
        <v>1905</v>
      </c>
      <c r="E354" s="24" t="s">
        <v>722</v>
      </c>
      <c r="F354" s="24" t="s">
        <v>2081</v>
      </c>
      <c r="G354" s="24"/>
      <c r="H354" s="24" t="s">
        <v>386</v>
      </c>
      <c r="I354" s="33">
        <v>42010000</v>
      </c>
      <c r="J354" s="1" t="s">
        <v>1804</v>
      </c>
      <c r="K354" s="1" t="s">
        <v>1804</v>
      </c>
      <c r="L354" s="3"/>
      <c r="M354" s="23" t="s">
        <v>317</v>
      </c>
      <c r="N354" s="23"/>
      <c r="O354" s="22" t="s">
        <v>1791</v>
      </c>
      <c r="P354" s="22">
        <v>73.5</v>
      </c>
      <c r="Q354" s="37">
        <f t="shared" si="18"/>
        <v>135.20000000000002</v>
      </c>
      <c r="R354" s="166">
        <v>169</v>
      </c>
      <c r="S354" s="33" t="s">
        <v>723</v>
      </c>
      <c r="T354" s="33"/>
      <c r="U354" s="103">
        <v>0.33</v>
      </c>
      <c r="V354" s="142">
        <v>5.0000000000000001E-3</v>
      </c>
      <c r="W354" s="103">
        <f t="shared" si="17"/>
        <v>0.33500000000000002</v>
      </c>
      <c r="X354" s="132">
        <v>50</v>
      </c>
      <c r="Y354" s="132">
        <v>560</v>
      </c>
      <c r="Z354" s="132">
        <v>140</v>
      </c>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412" t="s">
        <v>714</v>
      </c>
      <c r="AY354" s="3"/>
      <c r="AZ354" s="294" t="s">
        <v>4280</v>
      </c>
      <c r="BA354" s="278" t="s">
        <v>4267</v>
      </c>
      <c r="BB354" s="280" t="s">
        <v>4268</v>
      </c>
      <c r="BC354"/>
    </row>
    <row r="355" spans="1:55" s="187" customFormat="1" ht="15.75">
      <c r="A355" s="23" t="s">
        <v>456</v>
      </c>
      <c r="B355" s="24" t="s">
        <v>699</v>
      </c>
      <c r="C355" s="24"/>
      <c r="D355" s="3" t="s">
        <v>1905</v>
      </c>
      <c r="E355" s="24" t="s">
        <v>724</v>
      </c>
      <c r="F355" s="24" t="s">
        <v>2081</v>
      </c>
      <c r="G355" s="24"/>
      <c r="H355" s="24" t="s">
        <v>295</v>
      </c>
      <c r="I355" s="33">
        <v>42010000</v>
      </c>
      <c r="J355" s="1" t="s">
        <v>1804</v>
      </c>
      <c r="K355" s="1" t="s">
        <v>1804</v>
      </c>
      <c r="L355" s="3"/>
      <c r="M355" s="23" t="s">
        <v>317</v>
      </c>
      <c r="N355" s="23"/>
      <c r="O355" s="22" t="s">
        <v>1791</v>
      </c>
      <c r="P355" s="22">
        <v>73.5</v>
      </c>
      <c r="Q355" s="37">
        <f t="shared" si="18"/>
        <v>135.20000000000002</v>
      </c>
      <c r="R355" s="166">
        <v>169</v>
      </c>
      <c r="S355" s="33" t="s">
        <v>725</v>
      </c>
      <c r="T355" s="33"/>
      <c r="U355" s="103">
        <v>0.33</v>
      </c>
      <c r="V355" s="142">
        <v>5.0000000000000001E-3</v>
      </c>
      <c r="W355" s="103">
        <f t="shared" si="17"/>
        <v>0.33500000000000002</v>
      </c>
      <c r="X355" s="132">
        <v>50</v>
      </c>
      <c r="Y355" s="132">
        <v>560</v>
      </c>
      <c r="Z355" s="132">
        <v>140</v>
      </c>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412" t="s">
        <v>714</v>
      </c>
      <c r="AY355" s="3"/>
      <c r="AZ355" s="294" t="s">
        <v>4280</v>
      </c>
      <c r="BA355" s="278" t="s">
        <v>4267</v>
      </c>
      <c r="BB355" s="280" t="s">
        <v>4268</v>
      </c>
      <c r="BC355"/>
    </row>
    <row r="356" spans="1:55" s="187" customFormat="1" ht="15.75">
      <c r="A356" s="23" t="s">
        <v>456</v>
      </c>
      <c r="B356" s="24" t="s">
        <v>699</v>
      </c>
      <c r="C356" s="24"/>
      <c r="D356" s="3" t="s">
        <v>1905</v>
      </c>
      <c r="E356" s="24" t="s">
        <v>2180</v>
      </c>
      <c r="F356" s="24" t="s">
        <v>2081</v>
      </c>
      <c r="G356" s="24"/>
      <c r="H356" s="24" t="s">
        <v>409</v>
      </c>
      <c r="I356" s="33">
        <v>42010000</v>
      </c>
      <c r="J356" s="1" t="s">
        <v>1804</v>
      </c>
      <c r="K356" s="1" t="s">
        <v>1804</v>
      </c>
      <c r="L356" s="3"/>
      <c r="M356" s="23" t="s">
        <v>317</v>
      </c>
      <c r="N356" s="23"/>
      <c r="O356" s="22" t="s">
        <v>1791</v>
      </c>
      <c r="P356" s="22">
        <v>73.5</v>
      </c>
      <c r="Q356" s="37">
        <f t="shared" si="18"/>
        <v>135.20000000000002</v>
      </c>
      <c r="R356" s="166">
        <v>169</v>
      </c>
      <c r="S356" s="33">
        <v>5051771733562</v>
      </c>
      <c r="T356" s="33"/>
      <c r="U356" s="103">
        <v>0.33</v>
      </c>
      <c r="V356" s="142">
        <v>5.0000000000000001E-3</v>
      </c>
      <c r="W356" s="103">
        <f t="shared" si="17"/>
        <v>0.33500000000000002</v>
      </c>
      <c r="X356" s="132">
        <v>50</v>
      </c>
      <c r="Y356" s="132">
        <v>560</v>
      </c>
      <c r="Z356" s="132">
        <v>140</v>
      </c>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412" t="s">
        <v>714</v>
      </c>
      <c r="AY356" s="3"/>
      <c r="AZ356" s="294" t="s">
        <v>4280</v>
      </c>
      <c r="BA356" s="278" t="s">
        <v>4267</v>
      </c>
      <c r="BB356" s="280" t="s">
        <v>4268</v>
      </c>
      <c r="BC356"/>
    </row>
    <row r="357" spans="1:55" s="187" customFormat="1" ht="15.75">
      <c r="A357" s="23" t="s">
        <v>456</v>
      </c>
      <c r="B357" s="24" t="s">
        <v>699</v>
      </c>
      <c r="C357" s="24"/>
      <c r="D357" s="3" t="s">
        <v>1905</v>
      </c>
      <c r="E357" s="24" t="s">
        <v>2181</v>
      </c>
      <c r="F357" s="24" t="s">
        <v>2081</v>
      </c>
      <c r="G357" s="24"/>
      <c r="H357" s="24" t="s">
        <v>292</v>
      </c>
      <c r="I357" s="33">
        <v>42010000</v>
      </c>
      <c r="J357" s="1" t="s">
        <v>1804</v>
      </c>
      <c r="K357" s="1" t="s">
        <v>1804</v>
      </c>
      <c r="L357" s="3"/>
      <c r="M357" s="23" t="s">
        <v>317</v>
      </c>
      <c r="N357" s="23"/>
      <c r="O357" s="22" t="s">
        <v>1791</v>
      </c>
      <c r="P357" s="22">
        <v>73.5</v>
      </c>
      <c r="Q357" s="37">
        <f t="shared" si="18"/>
        <v>135.20000000000002</v>
      </c>
      <c r="R357" s="166">
        <v>169</v>
      </c>
      <c r="S357" s="33">
        <v>5051771733579</v>
      </c>
      <c r="T357" s="33"/>
      <c r="U357" s="103">
        <v>0.33</v>
      </c>
      <c r="V357" s="142">
        <v>5.0000000000000001E-3</v>
      </c>
      <c r="W357" s="103">
        <f t="shared" si="17"/>
        <v>0.33500000000000002</v>
      </c>
      <c r="X357" s="132">
        <v>50</v>
      </c>
      <c r="Y357" s="132">
        <v>560</v>
      </c>
      <c r="Z357" s="132">
        <v>140</v>
      </c>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412" t="s">
        <v>714</v>
      </c>
      <c r="AY357" s="3"/>
      <c r="AZ357" s="294" t="s">
        <v>4280</v>
      </c>
      <c r="BA357" s="278" t="s">
        <v>4267</v>
      </c>
      <c r="BB357" s="280" t="s">
        <v>4268</v>
      </c>
      <c r="BC357"/>
    </row>
    <row r="358" spans="1:55" s="187" customFormat="1" ht="15.75">
      <c r="A358" s="23" t="s">
        <v>456</v>
      </c>
      <c r="B358" s="24" t="s">
        <v>699</v>
      </c>
      <c r="C358" s="3"/>
      <c r="D358" s="3" t="s">
        <v>1905</v>
      </c>
      <c r="E358" s="24" t="s">
        <v>2286</v>
      </c>
      <c r="F358" s="24" t="s">
        <v>2081</v>
      </c>
      <c r="G358" s="24"/>
      <c r="H358" s="24" t="s">
        <v>279</v>
      </c>
      <c r="I358" s="33">
        <v>42010000</v>
      </c>
      <c r="J358" s="1" t="s">
        <v>1804</v>
      </c>
      <c r="K358" s="1" t="s">
        <v>1804</v>
      </c>
      <c r="L358" s="3"/>
      <c r="M358" s="23" t="s">
        <v>317</v>
      </c>
      <c r="N358" s="23"/>
      <c r="O358" s="22" t="s">
        <v>1791</v>
      </c>
      <c r="P358" s="22">
        <v>73.5</v>
      </c>
      <c r="Q358" s="37">
        <f t="shared" si="18"/>
        <v>135.20000000000002</v>
      </c>
      <c r="R358" s="166">
        <v>169</v>
      </c>
      <c r="S358" s="33">
        <v>5051771295169</v>
      </c>
      <c r="T358" s="33"/>
      <c r="U358" s="103">
        <v>0.33</v>
      </c>
      <c r="V358" s="142">
        <v>5.0000000000000001E-3</v>
      </c>
      <c r="W358" s="103">
        <f t="shared" si="17"/>
        <v>0.33500000000000002</v>
      </c>
      <c r="X358" s="132">
        <v>50</v>
      </c>
      <c r="Y358" s="132">
        <v>560</v>
      </c>
      <c r="Z358" s="132">
        <v>140</v>
      </c>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412" t="s">
        <v>714</v>
      </c>
      <c r="AY358" s="3"/>
      <c r="AZ358" s="294" t="s">
        <v>4280</v>
      </c>
      <c r="BA358" s="278" t="s">
        <v>4267</v>
      </c>
      <c r="BB358" s="280" t="s">
        <v>4268</v>
      </c>
      <c r="BC358"/>
    </row>
    <row r="359" spans="1:55" s="187" customFormat="1" ht="15.75">
      <c r="A359" s="3" t="s">
        <v>428</v>
      </c>
      <c r="B359" s="3" t="s">
        <v>699</v>
      </c>
      <c r="C359" s="3"/>
      <c r="D359" s="3" t="s">
        <v>2196</v>
      </c>
      <c r="E359" s="3" t="s">
        <v>2195</v>
      </c>
      <c r="F359" s="3" t="s">
        <v>2083</v>
      </c>
      <c r="G359" s="24"/>
      <c r="H359" s="3" t="s">
        <v>1453</v>
      </c>
      <c r="I359" s="33">
        <v>42010000</v>
      </c>
      <c r="J359" s="1" t="s">
        <v>1804</v>
      </c>
      <c r="K359" s="1" t="s">
        <v>1804</v>
      </c>
      <c r="L359" s="3"/>
      <c r="M359" s="23" t="s">
        <v>317</v>
      </c>
      <c r="N359" s="23"/>
      <c r="O359" s="22" t="s">
        <v>1791</v>
      </c>
      <c r="P359" s="22">
        <v>120</v>
      </c>
      <c r="Q359" s="37">
        <f t="shared" si="18"/>
        <v>220</v>
      </c>
      <c r="R359" s="166">
        <v>275</v>
      </c>
      <c r="S359" s="33">
        <v>5038083357914</v>
      </c>
      <c r="T359" s="33"/>
      <c r="U359" s="103">
        <v>0.21</v>
      </c>
      <c r="V359" s="103">
        <v>5.0000000000000001E-3</v>
      </c>
      <c r="W359" s="103">
        <f t="shared" si="17"/>
        <v>0.215</v>
      </c>
      <c r="X359" s="132"/>
      <c r="Y359" s="132"/>
      <c r="Z359" s="132"/>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289" t="s">
        <v>2123</v>
      </c>
      <c r="AY359" s="3"/>
      <c r="AZ359" s="294" t="s">
        <v>4280</v>
      </c>
      <c r="BA359" s="278" t="s">
        <v>4267</v>
      </c>
      <c r="BB359" s="280" t="s">
        <v>4268</v>
      </c>
      <c r="BC359" s="32"/>
    </row>
    <row r="360" spans="1:55" s="187" customFormat="1" ht="15.75">
      <c r="A360" s="3" t="s">
        <v>428</v>
      </c>
      <c r="B360" s="3" t="s">
        <v>699</v>
      </c>
      <c r="C360" s="3"/>
      <c r="D360" s="3" t="s">
        <v>2182</v>
      </c>
      <c r="E360" s="3" t="s">
        <v>1554</v>
      </c>
      <c r="F360" s="3" t="s">
        <v>2082</v>
      </c>
      <c r="G360" s="24"/>
      <c r="H360" s="3" t="s">
        <v>1453</v>
      </c>
      <c r="I360" s="33">
        <v>42010000</v>
      </c>
      <c r="J360" s="1" t="s">
        <v>1804</v>
      </c>
      <c r="K360" s="1" t="s">
        <v>1804</v>
      </c>
      <c r="L360" s="3"/>
      <c r="M360" s="23" t="s">
        <v>317</v>
      </c>
      <c r="N360" s="23"/>
      <c r="O360" s="22" t="s">
        <v>1791</v>
      </c>
      <c r="P360" s="22">
        <v>151.5</v>
      </c>
      <c r="Q360" s="37">
        <f t="shared" si="18"/>
        <v>279.2</v>
      </c>
      <c r="R360" s="166">
        <v>349</v>
      </c>
      <c r="S360" s="33" t="s">
        <v>1553</v>
      </c>
      <c r="T360" s="33"/>
      <c r="U360" s="103">
        <v>0.23</v>
      </c>
      <c r="V360" s="103">
        <v>0.08</v>
      </c>
      <c r="W360" s="103">
        <f t="shared" si="17"/>
        <v>0.31</v>
      </c>
      <c r="X360" s="132">
        <v>30</v>
      </c>
      <c r="Y360" s="132">
        <v>515</v>
      </c>
      <c r="Z360" s="132">
        <v>150</v>
      </c>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289" t="s">
        <v>1609</v>
      </c>
      <c r="AY360" s="3"/>
      <c r="AZ360" s="294" t="s">
        <v>4280</v>
      </c>
      <c r="BA360" s="278" t="s">
        <v>4267</v>
      </c>
      <c r="BB360" s="280" t="s">
        <v>4268</v>
      </c>
      <c r="BC360" s="32"/>
    </row>
    <row r="361" spans="1:55" s="187" customFormat="1" ht="15.75">
      <c r="A361" s="3" t="s">
        <v>428</v>
      </c>
      <c r="B361" s="3" t="s">
        <v>699</v>
      </c>
      <c r="C361" s="3"/>
      <c r="D361" s="3" t="s">
        <v>2052</v>
      </c>
      <c r="E361" s="3" t="s">
        <v>2049</v>
      </c>
      <c r="F361" s="3" t="s">
        <v>3480</v>
      </c>
      <c r="G361" s="24"/>
      <c r="H361" s="3" t="s">
        <v>1454</v>
      </c>
      <c r="I361" s="33">
        <v>42010000</v>
      </c>
      <c r="J361" s="1" t="s">
        <v>1804</v>
      </c>
      <c r="K361" s="1" t="s">
        <v>1804</v>
      </c>
      <c r="L361" s="3"/>
      <c r="M361" s="35" t="s">
        <v>435</v>
      </c>
      <c r="N361" s="35"/>
      <c r="O361" s="22" t="s">
        <v>1791</v>
      </c>
      <c r="P361" s="22">
        <v>194</v>
      </c>
      <c r="Q361" s="37">
        <f t="shared" si="18"/>
        <v>356</v>
      </c>
      <c r="R361" s="166">
        <v>445</v>
      </c>
      <c r="S361" s="33">
        <v>5051771420516</v>
      </c>
      <c r="T361" s="33"/>
      <c r="U361" s="103">
        <v>0.75</v>
      </c>
      <c r="V361" s="103">
        <v>0.08</v>
      </c>
      <c r="W361" s="103">
        <f t="shared" si="17"/>
        <v>0.83</v>
      </c>
      <c r="X361" s="132">
        <v>30</v>
      </c>
      <c r="Y361" s="132">
        <v>515</v>
      </c>
      <c r="Z361" s="132">
        <v>150</v>
      </c>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289" t="s">
        <v>2124</v>
      </c>
      <c r="AY361" s="3"/>
      <c r="AZ361" s="294" t="s">
        <v>4280</v>
      </c>
      <c r="BA361" s="278" t="s">
        <v>4267</v>
      </c>
      <c r="BB361" s="280" t="s">
        <v>4268</v>
      </c>
      <c r="BC361" s="32"/>
    </row>
    <row r="362" spans="1:55" s="187" customFormat="1" ht="15.75">
      <c r="A362" s="3" t="s">
        <v>428</v>
      </c>
      <c r="B362" s="3" t="s">
        <v>699</v>
      </c>
      <c r="C362" s="3"/>
      <c r="D362" s="3" t="s">
        <v>2052</v>
      </c>
      <c r="E362" s="3" t="s">
        <v>2050</v>
      </c>
      <c r="F362" s="3" t="s">
        <v>3480</v>
      </c>
      <c r="G362" s="24"/>
      <c r="H362" s="3" t="s">
        <v>1454</v>
      </c>
      <c r="I362" s="33">
        <v>42010000</v>
      </c>
      <c r="J362" s="1" t="s">
        <v>1804</v>
      </c>
      <c r="K362" s="1" t="s">
        <v>1804</v>
      </c>
      <c r="L362" s="3"/>
      <c r="M362" s="35" t="s">
        <v>437</v>
      </c>
      <c r="N362" s="35"/>
      <c r="O362" s="22" t="s">
        <v>1791</v>
      </c>
      <c r="P362" s="22">
        <v>194</v>
      </c>
      <c r="Q362" s="37">
        <f t="shared" si="18"/>
        <v>356</v>
      </c>
      <c r="R362" s="166">
        <v>445</v>
      </c>
      <c r="S362" s="33">
        <v>5051771420493</v>
      </c>
      <c r="T362" s="33"/>
      <c r="U362" s="103">
        <v>0.6</v>
      </c>
      <c r="V362" s="103">
        <v>0.08</v>
      </c>
      <c r="W362" s="103">
        <f t="shared" si="17"/>
        <v>0.67999999999999994</v>
      </c>
      <c r="X362" s="132">
        <v>100</v>
      </c>
      <c r="Y362" s="132">
        <v>760</v>
      </c>
      <c r="Z362" s="132">
        <v>300</v>
      </c>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289" t="s">
        <v>2124</v>
      </c>
      <c r="AY362" s="3"/>
      <c r="AZ362" s="294" t="s">
        <v>4280</v>
      </c>
      <c r="BA362" s="278" t="s">
        <v>4267</v>
      </c>
      <c r="BB362" s="280" t="s">
        <v>4268</v>
      </c>
      <c r="BC362" s="32"/>
    </row>
    <row r="363" spans="1:55" s="187" customFormat="1" ht="15.75">
      <c r="A363" s="3" t="s">
        <v>428</v>
      </c>
      <c r="B363" s="3" t="s">
        <v>699</v>
      </c>
      <c r="C363" s="3"/>
      <c r="D363" s="3" t="s">
        <v>2052</v>
      </c>
      <c r="E363" s="3" t="s">
        <v>2051</v>
      </c>
      <c r="F363" s="3" t="s">
        <v>3480</v>
      </c>
      <c r="G363" s="24"/>
      <c r="H363" s="3" t="s">
        <v>1454</v>
      </c>
      <c r="I363" s="33">
        <v>42010000</v>
      </c>
      <c r="J363" s="1" t="s">
        <v>1804</v>
      </c>
      <c r="K363" s="1" t="s">
        <v>1804</v>
      </c>
      <c r="L363" s="3"/>
      <c r="M363" s="35" t="s">
        <v>439</v>
      </c>
      <c r="N363" s="35"/>
      <c r="O363" s="22" t="s">
        <v>1791</v>
      </c>
      <c r="P363" s="22">
        <v>194</v>
      </c>
      <c r="Q363" s="37">
        <f t="shared" si="18"/>
        <v>356</v>
      </c>
      <c r="R363" s="166">
        <v>445</v>
      </c>
      <c r="S363" s="33">
        <v>5051771420509</v>
      </c>
      <c r="T363" s="33"/>
      <c r="U363" s="103">
        <v>1</v>
      </c>
      <c r="V363" s="103">
        <v>0.08</v>
      </c>
      <c r="W363" s="103">
        <f t="shared" si="17"/>
        <v>1.08</v>
      </c>
      <c r="X363" s="132">
        <v>130</v>
      </c>
      <c r="Y363" s="132">
        <v>760</v>
      </c>
      <c r="Z363" s="132">
        <v>300</v>
      </c>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289" t="s">
        <v>2124</v>
      </c>
      <c r="AY363" s="3"/>
      <c r="AZ363" s="294" t="s">
        <v>4280</v>
      </c>
      <c r="BA363" s="278" t="s">
        <v>4267</v>
      </c>
      <c r="BB363" s="280" t="s">
        <v>4268</v>
      </c>
      <c r="BC363" s="32"/>
    </row>
    <row r="364" spans="1:55" s="187" customFormat="1" ht="15.75">
      <c r="A364" s="23" t="s">
        <v>428</v>
      </c>
      <c r="B364" s="24" t="s">
        <v>429</v>
      </c>
      <c r="C364" s="24"/>
      <c r="D364" s="3" t="s">
        <v>1880</v>
      </c>
      <c r="E364" s="24" t="s">
        <v>4800</v>
      </c>
      <c r="F364" s="24" t="s">
        <v>4830</v>
      </c>
      <c r="G364" s="24"/>
      <c r="H364" s="24" t="s">
        <v>402</v>
      </c>
      <c r="I364" s="33">
        <v>42010000</v>
      </c>
      <c r="J364" s="1" t="s">
        <v>1804</v>
      </c>
      <c r="K364" s="1" t="s">
        <v>1804</v>
      </c>
      <c r="L364" s="3"/>
      <c r="M364" s="23" t="s">
        <v>430</v>
      </c>
      <c r="N364" s="23"/>
      <c r="O364" s="22" t="s">
        <v>1791</v>
      </c>
      <c r="P364" s="22">
        <v>154</v>
      </c>
      <c r="Q364" s="37">
        <f t="shared" si="18"/>
        <v>260</v>
      </c>
      <c r="R364" s="166">
        <v>325</v>
      </c>
      <c r="S364" s="143">
        <v>5051771966083</v>
      </c>
      <c r="T364" s="33"/>
      <c r="U364" s="103">
        <v>0.27</v>
      </c>
      <c r="V364" s="142">
        <v>0.11</v>
      </c>
      <c r="W364" s="103">
        <f t="shared" si="17"/>
        <v>0.38</v>
      </c>
      <c r="X364" s="201">
        <v>70</v>
      </c>
      <c r="Y364" s="139">
        <v>270</v>
      </c>
      <c r="Z364" s="139">
        <v>200</v>
      </c>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412" t="s">
        <v>3101</v>
      </c>
      <c r="AY364" s="3"/>
      <c r="AZ364" s="294" t="s">
        <v>4280</v>
      </c>
      <c r="BA364" s="278" t="s">
        <v>4267</v>
      </c>
      <c r="BB364" s="280" t="s">
        <v>4268</v>
      </c>
    </row>
    <row r="365" spans="1:55" s="187" customFormat="1" ht="15.75">
      <c r="A365" s="23" t="s">
        <v>428</v>
      </c>
      <c r="B365" s="24" t="s">
        <v>429</v>
      </c>
      <c r="C365" s="24"/>
      <c r="D365" s="3" t="s">
        <v>1880</v>
      </c>
      <c r="E365" s="24" t="s">
        <v>4801</v>
      </c>
      <c r="F365" s="24" t="s">
        <v>4830</v>
      </c>
      <c r="G365" s="24"/>
      <c r="H365" s="24" t="s">
        <v>402</v>
      </c>
      <c r="I365" s="33">
        <v>42010000</v>
      </c>
      <c r="J365" s="1" t="s">
        <v>1804</v>
      </c>
      <c r="K365" s="1" t="s">
        <v>1804</v>
      </c>
      <c r="L365" s="3"/>
      <c r="M365" s="23" t="s">
        <v>431</v>
      </c>
      <c r="N365" s="23"/>
      <c r="O365" s="22" t="s">
        <v>1791</v>
      </c>
      <c r="P365" s="22">
        <v>154</v>
      </c>
      <c r="Q365" s="37">
        <f t="shared" si="18"/>
        <v>260</v>
      </c>
      <c r="R365" s="166">
        <v>325</v>
      </c>
      <c r="S365" s="143">
        <v>5051771966090</v>
      </c>
      <c r="T365" s="33"/>
      <c r="U365" s="103">
        <v>0.27</v>
      </c>
      <c r="V365" s="142">
        <v>0.11</v>
      </c>
      <c r="W365" s="103">
        <f t="shared" si="17"/>
        <v>0.38</v>
      </c>
      <c r="X365" s="201">
        <v>70</v>
      </c>
      <c r="Y365" s="201">
        <v>270</v>
      </c>
      <c r="Z365" s="139">
        <v>200</v>
      </c>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412" t="s">
        <v>3101</v>
      </c>
      <c r="AY365" s="3"/>
      <c r="AZ365" s="294" t="s">
        <v>4280</v>
      </c>
      <c r="BA365" s="278" t="s">
        <v>4267</v>
      </c>
      <c r="BB365" s="280" t="s">
        <v>4268</v>
      </c>
    </row>
    <row r="366" spans="1:55" s="187" customFormat="1" ht="15.75">
      <c r="A366" s="23" t="s">
        <v>428</v>
      </c>
      <c r="B366" s="24" t="s">
        <v>429</v>
      </c>
      <c r="C366" s="24"/>
      <c r="D366" s="3" t="s">
        <v>1880</v>
      </c>
      <c r="E366" s="24" t="s">
        <v>4802</v>
      </c>
      <c r="F366" s="24" t="s">
        <v>4830</v>
      </c>
      <c r="G366" s="24"/>
      <c r="H366" s="24" t="s">
        <v>402</v>
      </c>
      <c r="I366" s="33">
        <v>42010000</v>
      </c>
      <c r="J366" s="1" t="s">
        <v>1804</v>
      </c>
      <c r="K366" s="1" t="s">
        <v>1804</v>
      </c>
      <c r="L366" s="3"/>
      <c r="M366" s="23" t="s">
        <v>432</v>
      </c>
      <c r="N366" s="23"/>
      <c r="O366" s="22" t="s">
        <v>1791</v>
      </c>
      <c r="P366" s="22">
        <v>154</v>
      </c>
      <c r="Q366" s="37">
        <f t="shared" si="18"/>
        <v>260</v>
      </c>
      <c r="R366" s="166">
        <v>325</v>
      </c>
      <c r="S366" s="143">
        <v>5051771966106</v>
      </c>
      <c r="T366" s="33"/>
      <c r="U366" s="103">
        <v>0.27</v>
      </c>
      <c r="V366" s="142">
        <v>0.11</v>
      </c>
      <c r="W366" s="103">
        <f t="shared" si="17"/>
        <v>0.38</v>
      </c>
      <c r="X366" s="201">
        <v>70</v>
      </c>
      <c r="Y366" s="201">
        <v>270</v>
      </c>
      <c r="Z366" s="139">
        <v>200</v>
      </c>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412" t="s">
        <v>3101</v>
      </c>
      <c r="AY366" s="3"/>
      <c r="AZ366" s="294" t="s">
        <v>4280</v>
      </c>
      <c r="BA366" s="278" t="s">
        <v>4267</v>
      </c>
      <c r="BB366" s="280" t="s">
        <v>4268</v>
      </c>
    </row>
    <row r="367" spans="1:55" s="187" customFormat="1" ht="15.75">
      <c r="A367" s="23" t="s">
        <v>428</v>
      </c>
      <c r="B367" s="24" t="s">
        <v>429</v>
      </c>
      <c r="C367" s="24"/>
      <c r="D367" s="3" t="s">
        <v>1880</v>
      </c>
      <c r="E367" s="24" t="s">
        <v>4803</v>
      </c>
      <c r="F367" s="24" t="s">
        <v>4830</v>
      </c>
      <c r="G367" s="24"/>
      <c r="H367" s="24" t="s">
        <v>402</v>
      </c>
      <c r="I367" s="33">
        <v>42010000</v>
      </c>
      <c r="J367" s="1" t="s">
        <v>1804</v>
      </c>
      <c r="K367" s="1" t="s">
        <v>1804</v>
      </c>
      <c r="L367" s="3"/>
      <c r="M367" s="23" t="s">
        <v>433</v>
      </c>
      <c r="N367" s="23"/>
      <c r="O367" s="22" t="s">
        <v>1791</v>
      </c>
      <c r="P367" s="22">
        <v>154</v>
      </c>
      <c r="Q367" s="37">
        <f t="shared" si="18"/>
        <v>260</v>
      </c>
      <c r="R367" s="166">
        <v>325</v>
      </c>
      <c r="S367" s="143">
        <v>5051771966113</v>
      </c>
      <c r="T367" s="33"/>
      <c r="U367" s="103">
        <v>0.27</v>
      </c>
      <c r="V367" s="142">
        <v>0.11</v>
      </c>
      <c r="W367" s="103">
        <f t="shared" si="17"/>
        <v>0.38</v>
      </c>
      <c r="X367" s="201">
        <v>70</v>
      </c>
      <c r="Y367" s="201">
        <v>270</v>
      </c>
      <c r="Z367" s="139">
        <v>200</v>
      </c>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412" t="s">
        <v>3101</v>
      </c>
      <c r="AY367" s="3"/>
      <c r="AZ367" s="294" t="s">
        <v>4280</v>
      </c>
      <c r="BA367" s="278" t="s">
        <v>4267</v>
      </c>
      <c r="BB367" s="280" t="s">
        <v>4268</v>
      </c>
    </row>
    <row r="368" spans="1:55" s="187" customFormat="1" ht="15.75">
      <c r="A368" s="23" t="s">
        <v>428</v>
      </c>
      <c r="B368" s="24" t="s">
        <v>429</v>
      </c>
      <c r="C368" s="24"/>
      <c r="D368" s="3" t="s">
        <v>1880</v>
      </c>
      <c r="E368" s="24" t="s">
        <v>4804</v>
      </c>
      <c r="F368" s="24" t="s">
        <v>4830</v>
      </c>
      <c r="G368" s="24"/>
      <c r="H368" s="24" t="s">
        <v>402</v>
      </c>
      <c r="I368" s="33">
        <v>42010000</v>
      </c>
      <c r="J368" s="1" t="s">
        <v>1804</v>
      </c>
      <c r="K368" s="1" t="s">
        <v>1804</v>
      </c>
      <c r="L368" s="3"/>
      <c r="M368" s="23" t="s">
        <v>434</v>
      </c>
      <c r="N368" s="23"/>
      <c r="O368" s="22" t="s">
        <v>1791</v>
      </c>
      <c r="P368" s="22">
        <v>154</v>
      </c>
      <c r="Q368" s="37">
        <f t="shared" si="18"/>
        <v>260</v>
      </c>
      <c r="R368" s="166">
        <v>325</v>
      </c>
      <c r="S368" s="143">
        <v>5051771966120</v>
      </c>
      <c r="T368" s="33"/>
      <c r="U368" s="103">
        <v>0.27</v>
      </c>
      <c r="V368" s="142">
        <v>0.11</v>
      </c>
      <c r="W368" s="103">
        <f t="shared" si="17"/>
        <v>0.38</v>
      </c>
      <c r="X368" s="201">
        <v>70</v>
      </c>
      <c r="Y368" s="201">
        <v>270</v>
      </c>
      <c r="Z368" s="139">
        <v>200</v>
      </c>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412" t="s">
        <v>3101</v>
      </c>
      <c r="AY368" s="3"/>
      <c r="AZ368" s="294" t="s">
        <v>4280</v>
      </c>
      <c r="BA368" s="278" t="s">
        <v>4267</v>
      </c>
      <c r="BB368" s="280" t="s">
        <v>4268</v>
      </c>
    </row>
    <row r="369" spans="1:55" s="187" customFormat="1" ht="15.75">
      <c r="A369" s="23" t="s">
        <v>428</v>
      </c>
      <c r="B369" s="24" t="s">
        <v>429</v>
      </c>
      <c r="C369" s="24"/>
      <c r="D369" s="3" t="s">
        <v>4839</v>
      </c>
      <c r="E369" s="24" t="s">
        <v>4840</v>
      </c>
      <c r="F369" s="24" t="s">
        <v>4838</v>
      </c>
      <c r="G369" s="24" t="s">
        <v>5693</v>
      </c>
      <c r="H369" s="24" t="s">
        <v>4865</v>
      </c>
      <c r="I369" s="33">
        <v>42010000</v>
      </c>
      <c r="J369" s="1" t="s">
        <v>1804</v>
      </c>
      <c r="K369" s="1" t="s">
        <v>1804</v>
      </c>
      <c r="L369" s="3"/>
      <c r="M369" s="23" t="s">
        <v>430</v>
      </c>
      <c r="N369" s="23"/>
      <c r="O369" s="22" t="s">
        <v>1791</v>
      </c>
      <c r="P369" s="22">
        <v>162</v>
      </c>
      <c r="Q369" s="37">
        <f t="shared" si="18"/>
        <v>268</v>
      </c>
      <c r="R369" s="166">
        <v>335</v>
      </c>
      <c r="S369" s="143" t="s">
        <v>4988</v>
      </c>
      <c r="T369" s="33"/>
      <c r="U369" s="103">
        <v>0.27</v>
      </c>
      <c r="V369" s="142">
        <v>0.11</v>
      </c>
      <c r="W369" s="103">
        <f t="shared" si="17"/>
        <v>0.38</v>
      </c>
      <c r="X369" s="201">
        <v>70</v>
      </c>
      <c r="Y369" s="201">
        <v>270</v>
      </c>
      <c r="Z369" s="139">
        <v>200</v>
      </c>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412" t="s">
        <v>3102</v>
      </c>
      <c r="AY369" s="3"/>
      <c r="AZ369" s="294" t="s">
        <v>4280</v>
      </c>
      <c r="BA369" s="278" t="s">
        <v>4267</v>
      </c>
      <c r="BB369" s="280" t="s">
        <v>4268</v>
      </c>
    </row>
    <row r="370" spans="1:55" s="187" customFormat="1" ht="15.75">
      <c r="A370" s="23" t="s">
        <v>428</v>
      </c>
      <c r="B370" s="24" t="s">
        <v>429</v>
      </c>
      <c r="C370" s="24"/>
      <c r="D370" s="3" t="s">
        <v>4839</v>
      </c>
      <c r="E370" s="24" t="s">
        <v>4841</v>
      </c>
      <c r="F370" s="24" t="s">
        <v>4838</v>
      </c>
      <c r="G370" s="24" t="s">
        <v>5693</v>
      </c>
      <c r="H370" s="24" t="s">
        <v>4865</v>
      </c>
      <c r="I370" s="33">
        <v>42010000</v>
      </c>
      <c r="J370" s="1" t="s">
        <v>1804</v>
      </c>
      <c r="K370" s="1" t="s">
        <v>1804</v>
      </c>
      <c r="L370" s="3"/>
      <c r="M370" s="23" t="s">
        <v>431</v>
      </c>
      <c r="N370" s="23"/>
      <c r="O370" s="22" t="s">
        <v>1791</v>
      </c>
      <c r="P370" s="22">
        <v>162</v>
      </c>
      <c r="Q370" s="37">
        <f t="shared" si="18"/>
        <v>268</v>
      </c>
      <c r="R370" s="166">
        <v>335</v>
      </c>
      <c r="S370" s="143" t="s">
        <v>4989</v>
      </c>
      <c r="T370" s="33"/>
      <c r="U370" s="103">
        <v>0.27</v>
      </c>
      <c r="V370" s="142">
        <v>0.11</v>
      </c>
      <c r="W370" s="103">
        <f t="shared" si="17"/>
        <v>0.38</v>
      </c>
      <c r="X370" s="201">
        <v>70</v>
      </c>
      <c r="Y370" s="201">
        <v>270</v>
      </c>
      <c r="Z370" s="139">
        <v>200</v>
      </c>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412" t="s">
        <v>3102</v>
      </c>
      <c r="AY370" s="3"/>
      <c r="AZ370" s="294" t="s">
        <v>4280</v>
      </c>
      <c r="BA370" s="278" t="s">
        <v>4267</v>
      </c>
      <c r="BB370" s="280" t="s">
        <v>4268</v>
      </c>
    </row>
    <row r="371" spans="1:55" s="187" customFormat="1" ht="15.75">
      <c r="A371" s="23" t="s">
        <v>428</v>
      </c>
      <c r="B371" s="24" t="s">
        <v>429</v>
      </c>
      <c r="C371" s="24"/>
      <c r="D371" s="3" t="s">
        <v>4839</v>
      </c>
      <c r="E371" s="24" t="s">
        <v>4842</v>
      </c>
      <c r="F371" s="24" t="s">
        <v>4838</v>
      </c>
      <c r="G371" s="24" t="s">
        <v>5693</v>
      </c>
      <c r="H371" s="24" t="s">
        <v>4865</v>
      </c>
      <c r="I371" s="33">
        <v>42010000</v>
      </c>
      <c r="J371" s="1" t="s">
        <v>1804</v>
      </c>
      <c r="K371" s="1" t="s">
        <v>1804</v>
      </c>
      <c r="L371" s="3"/>
      <c r="M371" s="23" t="s">
        <v>432</v>
      </c>
      <c r="N371" s="23"/>
      <c r="O371" s="22" t="s">
        <v>1791</v>
      </c>
      <c r="P371" s="22">
        <v>162</v>
      </c>
      <c r="Q371" s="37">
        <f t="shared" si="18"/>
        <v>268</v>
      </c>
      <c r="R371" s="166">
        <v>335</v>
      </c>
      <c r="S371" s="143" t="s">
        <v>4990</v>
      </c>
      <c r="T371" s="33"/>
      <c r="U371" s="103">
        <v>0.27</v>
      </c>
      <c r="V371" s="142">
        <v>0.11</v>
      </c>
      <c r="W371" s="103">
        <f t="shared" si="17"/>
        <v>0.38</v>
      </c>
      <c r="X371" s="201">
        <v>70</v>
      </c>
      <c r="Y371" s="201">
        <v>270</v>
      </c>
      <c r="Z371" s="139">
        <v>200</v>
      </c>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412" t="s">
        <v>3102</v>
      </c>
      <c r="AY371" s="3"/>
      <c r="AZ371" s="294" t="s">
        <v>4280</v>
      </c>
      <c r="BA371" s="278" t="s">
        <v>4267</v>
      </c>
      <c r="BB371" s="280" t="s">
        <v>4268</v>
      </c>
    </row>
    <row r="372" spans="1:55" s="187" customFormat="1" ht="15.75">
      <c r="A372" s="23" t="s">
        <v>428</v>
      </c>
      <c r="B372" s="24" t="s">
        <v>429</v>
      </c>
      <c r="C372" s="24"/>
      <c r="D372" s="3" t="s">
        <v>4839</v>
      </c>
      <c r="E372" s="24" t="s">
        <v>4843</v>
      </c>
      <c r="F372" s="24" t="s">
        <v>4838</v>
      </c>
      <c r="G372" s="24" t="s">
        <v>5693</v>
      </c>
      <c r="H372" s="24" t="s">
        <v>4865</v>
      </c>
      <c r="I372" s="33">
        <v>42010000</v>
      </c>
      <c r="J372" s="1" t="s">
        <v>1804</v>
      </c>
      <c r="K372" s="1" t="s">
        <v>1804</v>
      </c>
      <c r="L372" s="3"/>
      <c r="M372" s="23" t="s">
        <v>433</v>
      </c>
      <c r="N372" s="23"/>
      <c r="O372" s="22" t="s">
        <v>1791</v>
      </c>
      <c r="P372" s="22">
        <v>162</v>
      </c>
      <c r="Q372" s="37">
        <f t="shared" si="18"/>
        <v>268</v>
      </c>
      <c r="R372" s="166">
        <v>335</v>
      </c>
      <c r="S372" s="143" t="s">
        <v>4991</v>
      </c>
      <c r="T372" s="33"/>
      <c r="U372" s="103">
        <v>0.27</v>
      </c>
      <c r="V372" s="142">
        <v>0.11</v>
      </c>
      <c r="W372" s="103">
        <f t="shared" si="17"/>
        <v>0.38</v>
      </c>
      <c r="X372" s="201">
        <v>70</v>
      </c>
      <c r="Y372" s="201">
        <v>270</v>
      </c>
      <c r="Z372" s="139">
        <v>200</v>
      </c>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412" t="s">
        <v>3102</v>
      </c>
      <c r="AY372" s="3"/>
      <c r="AZ372" s="294" t="s">
        <v>4280</v>
      </c>
      <c r="BA372" s="278" t="s">
        <v>4267</v>
      </c>
      <c r="BB372" s="280" t="s">
        <v>4268</v>
      </c>
    </row>
    <row r="373" spans="1:55" s="187" customFormat="1" ht="15.75">
      <c r="A373" s="23" t="s">
        <v>428</v>
      </c>
      <c r="B373" s="24" t="s">
        <v>429</v>
      </c>
      <c r="C373" s="24"/>
      <c r="D373" s="3" t="s">
        <v>4839</v>
      </c>
      <c r="E373" s="24" t="s">
        <v>4844</v>
      </c>
      <c r="F373" s="24" t="s">
        <v>4838</v>
      </c>
      <c r="G373" s="24" t="s">
        <v>5693</v>
      </c>
      <c r="H373" s="24" t="s">
        <v>4865</v>
      </c>
      <c r="I373" s="33">
        <v>42010000</v>
      </c>
      <c r="J373" s="1" t="s">
        <v>1804</v>
      </c>
      <c r="K373" s="1" t="s">
        <v>1804</v>
      </c>
      <c r="L373" s="3"/>
      <c r="M373" s="23" t="s">
        <v>434</v>
      </c>
      <c r="N373" s="23"/>
      <c r="O373" s="22" t="s">
        <v>1791</v>
      </c>
      <c r="P373" s="22">
        <v>162</v>
      </c>
      <c r="Q373" s="37">
        <f t="shared" si="18"/>
        <v>268</v>
      </c>
      <c r="R373" s="166">
        <v>335</v>
      </c>
      <c r="S373" s="143" t="s">
        <v>4992</v>
      </c>
      <c r="T373" s="33"/>
      <c r="U373" s="103">
        <v>0.27</v>
      </c>
      <c r="V373" s="142">
        <v>0.11</v>
      </c>
      <c r="W373" s="103">
        <f t="shared" si="17"/>
        <v>0.38</v>
      </c>
      <c r="X373" s="201">
        <v>70</v>
      </c>
      <c r="Y373" s="201">
        <v>270</v>
      </c>
      <c r="Z373" s="139">
        <v>200</v>
      </c>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412" t="s">
        <v>3102</v>
      </c>
      <c r="AY373" s="3"/>
      <c r="AZ373" s="294" t="s">
        <v>4280</v>
      </c>
      <c r="BA373" s="278" t="s">
        <v>4267</v>
      </c>
      <c r="BB373" s="280" t="s">
        <v>4268</v>
      </c>
    </row>
    <row r="374" spans="1:55" ht="15.75">
      <c r="A374" s="23" t="s">
        <v>428</v>
      </c>
      <c r="B374" s="24" t="s">
        <v>429</v>
      </c>
      <c r="C374" s="24"/>
      <c r="D374" s="3" t="s">
        <v>1881</v>
      </c>
      <c r="E374" s="24" t="s">
        <v>4846</v>
      </c>
      <c r="F374" t="s">
        <v>4845</v>
      </c>
      <c r="G374" s="24" t="s">
        <v>5697</v>
      </c>
      <c r="H374" s="24" t="s">
        <v>4865</v>
      </c>
      <c r="I374" s="33">
        <v>42010000</v>
      </c>
      <c r="J374" s="1" t="s">
        <v>1804</v>
      </c>
      <c r="K374" s="1" t="s">
        <v>1804</v>
      </c>
      <c r="L374" s="3"/>
      <c r="M374" s="23" t="s">
        <v>430</v>
      </c>
      <c r="N374" s="23"/>
      <c r="O374" s="22" t="s">
        <v>1791</v>
      </c>
      <c r="P374" s="22">
        <v>142</v>
      </c>
      <c r="Q374" s="37">
        <f t="shared" si="18"/>
        <v>239.20000000000002</v>
      </c>
      <c r="R374" s="166">
        <v>299</v>
      </c>
      <c r="S374" s="143">
        <v>5051771965963</v>
      </c>
      <c r="T374" s="33">
        <v>5051771506456</v>
      </c>
      <c r="U374" s="103">
        <v>0.22</v>
      </c>
      <c r="V374" s="142">
        <v>0.11</v>
      </c>
      <c r="W374" s="103">
        <f t="shared" si="17"/>
        <v>0.33</v>
      </c>
      <c r="X374" s="201">
        <v>70</v>
      </c>
      <c r="Y374" s="201">
        <v>270</v>
      </c>
      <c r="Z374" s="139">
        <v>200</v>
      </c>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412" t="s">
        <v>3103</v>
      </c>
      <c r="AY374" s="3"/>
      <c r="AZ374" s="294" t="s">
        <v>4280</v>
      </c>
      <c r="BA374" s="278" t="s">
        <v>4267</v>
      </c>
      <c r="BB374" s="280" t="s">
        <v>4268</v>
      </c>
      <c r="BC374" s="187"/>
    </row>
    <row r="375" spans="1:55" ht="15.75">
      <c r="A375" s="23" t="s">
        <v>428</v>
      </c>
      <c r="B375" s="24" t="s">
        <v>429</v>
      </c>
      <c r="C375" s="24"/>
      <c r="D375" s="3" t="s">
        <v>1881</v>
      </c>
      <c r="E375" s="24" t="s">
        <v>4847</v>
      </c>
      <c r="F375" t="s">
        <v>4845</v>
      </c>
      <c r="G375" s="24" t="s">
        <v>5697</v>
      </c>
      <c r="H375" s="24" t="s">
        <v>4865</v>
      </c>
      <c r="I375" s="33">
        <v>42010000</v>
      </c>
      <c r="J375" s="1" t="s">
        <v>1804</v>
      </c>
      <c r="K375" s="1" t="s">
        <v>1804</v>
      </c>
      <c r="L375" s="3"/>
      <c r="M375" s="23" t="s">
        <v>431</v>
      </c>
      <c r="N375" s="23"/>
      <c r="O375" s="22" t="s">
        <v>1791</v>
      </c>
      <c r="P375" s="22">
        <v>142</v>
      </c>
      <c r="Q375" s="37">
        <f t="shared" si="18"/>
        <v>239.20000000000002</v>
      </c>
      <c r="R375" s="166">
        <v>299</v>
      </c>
      <c r="S375" s="143">
        <v>5051771965970</v>
      </c>
      <c r="T375" s="33">
        <v>5051771506463</v>
      </c>
      <c r="U375" s="103">
        <v>0.22</v>
      </c>
      <c r="V375" s="142">
        <v>0.11</v>
      </c>
      <c r="W375" s="103">
        <f t="shared" si="17"/>
        <v>0.33</v>
      </c>
      <c r="X375" s="201">
        <v>70</v>
      </c>
      <c r="Y375" s="201">
        <v>270</v>
      </c>
      <c r="Z375" s="139">
        <v>200</v>
      </c>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412" t="s">
        <v>3103</v>
      </c>
      <c r="AY375" s="3"/>
      <c r="AZ375" s="294" t="s">
        <v>4280</v>
      </c>
      <c r="BA375" s="278" t="s">
        <v>4267</v>
      </c>
      <c r="BB375" s="280" t="s">
        <v>4268</v>
      </c>
      <c r="BC375" s="187"/>
    </row>
    <row r="376" spans="1:55" s="237" customFormat="1" ht="15.75">
      <c r="A376" s="23" t="s">
        <v>428</v>
      </c>
      <c r="B376" s="24" t="s">
        <v>429</v>
      </c>
      <c r="C376" s="24"/>
      <c r="D376" s="3" t="s">
        <v>1881</v>
      </c>
      <c r="E376" s="24" t="s">
        <v>4848</v>
      </c>
      <c r="F376" t="s">
        <v>4845</v>
      </c>
      <c r="G376" s="24" t="s">
        <v>5697</v>
      </c>
      <c r="H376" s="24" t="s">
        <v>4865</v>
      </c>
      <c r="I376" s="33">
        <v>42010000</v>
      </c>
      <c r="J376" s="1" t="s">
        <v>1804</v>
      </c>
      <c r="K376" s="1" t="s">
        <v>1804</v>
      </c>
      <c r="L376" s="3"/>
      <c r="M376" s="23" t="s">
        <v>432</v>
      </c>
      <c r="N376" s="23"/>
      <c r="O376" s="22" t="s">
        <v>1791</v>
      </c>
      <c r="P376" s="22">
        <v>142</v>
      </c>
      <c r="Q376" s="37">
        <f t="shared" si="18"/>
        <v>239.20000000000002</v>
      </c>
      <c r="R376" s="166">
        <v>299</v>
      </c>
      <c r="S376" s="143">
        <v>5051771965987</v>
      </c>
      <c r="T376" s="33">
        <v>5051771506470</v>
      </c>
      <c r="U376" s="103">
        <v>0.22</v>
      </c>
      <c r="V376" s="142">
        <v>0.11</v>
      </c>
      <c r="W376" s="103">
        <f t="shared" ref="W376:W407" si="19">U376+V376</f>
        <v>0.33</v>
      </c>
      <c r="X376" s="201">
        <v>70</v>
      </c>
      <c r="Y376" s="201">
        <v>270</v>
      </c>
      <c r="Z376" s="139">
        <v>200</v>
      </c>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412" t="s">
        <v>3103</v>
      </c>
      <c r="AY376" s="3"/>
      <c r="AZ376" s="294" t="s">
        <v>4280</v>
      </c>
      <c r="BA376" s="278" t="s">
        <v>4267</v>
      </c>
      <c r="BB376" s="280" t="s">
        <v>4268</v>
      </c>
      <c r="BC376" s="187"/>
    </row>
    <row r="377" spans="1:55" ht="15.75">
      <c r="A377" s="23" t="s">
        <v>428</v>
      </c>
      <c r="B377" s="24" t="s">
        <v>429</v>
      </c>
      <c r="C377" s="24"/>
      <c r="D377" s="3" t="s">
        <v>1881</v>
      </c>
      <c r="E377" s="24" t="s">
        <v>4849</v>
      </c>
      <c r="F377" t="s">
        <v>4845</v>
      </c>
      <c r="G377" s="24" t="s">
        <v>5697</v>
      </c>
      <c r="H377" s="24" t="s">
        <v>4865</v>
      </c>
      <c r="I377" s="33">
        <v>42010000</v>
      </c>
      <c r="J377" s="1" t="s">
        <v>1804</v>
      </c>
      <c r="K377" s="1" t="s">
        <v>1804</v>
      </c>
      <c r="L377" s="3"/>
      <c r="M377" s="23" t="s">
        <v>433</v>
      </c>
      <c r="N377" s="23"/>
      <c r="O377" s="22" t="s">
        <v>1791</v>
      </c>
      <c r="P377" s="22">
        <v>142</v>
      </c>
      <c r="Q377" s="37">
        <f t="shared" si="18"/>
        <v>239.20000000000002</v>
      </c>
      <c r="R377" s="166">
        <v>299</v>
      </c>
      <c r="S377" s="143">
        <v>5051771965994</v>
      </c>
      <c r="T377" s="33">
        <v>5051771506487</v>
      </c>
      <c r="U377" s="103">
        <v>0.22</v>
      </c>
      <c r="V377" s="142">
        <v>0.11</v>
      </c>
      <c r="W377" s="103">
        <f t="shared" si="19"/>
        <v>0.33</v>
      </c>
      <c r="X377" s="201">
        <v>70</v>
      </c>
      <c r="Y377" s="201">
        <v>270</v>
      </c>
      <c r="Z377" s="139">
        <v>200</v>
      </c>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412" t="s">
        <v>3103</v>
      </c>
      <c r="AY377" s="3"/>
      <c r="AZ377" s="294" t="s">
        <v>4280</v>
      </c>
      <c r="BA377" s="278" t="s">
        <v>4267</v>
      </c>
      <c r="BB377" s="280" t="s">
        <v>4268</v>
      </c>
      <c r="BC377" s="187"/>
    </row>
    <row r="378" spans="1:55" ht="15.75">
      <c r="A378" s="23" t="s">
        <v>428</v>
      </c>
      <c r="B378" s="24" t="s">
        <v>429</v>
      </c>
      <c r="C378" s="24"/>
      <c r="D378" s="3" t="s">
        <v>1881</v>
      </c>
      <c r="E378" s="24" t="s">
        <v>4850</v>
      </c>
      <c r="F378" t="s">
        <v>4845</v>
      </c>
      <c r="G378" s="24" t="s">
        <v>5697</v>
      </c>
      <c r="H378" s="24" t="s">
        <v>4865</v>
      </c>
      <c r="I378" s="33">
        <v>42010000</v>
      </c>
      <c r="J378" s="1" t="s">
        <v>1804</v>
      </c>
      <c r="K378" s="1" t="s">
        <v>1804</v>
      </c>
      <c r="L378" s="3"/>
      <c r="M378" s="23" t="s">
        <v>434</v>
      </c>
      <c r="N378" s="23"/>
      <c r="O378" s="22" t="s">
        <v>1791</v>
      </c>
      <c r="P378" s="22">
        <v>142</v>
      </c>
      <c r="Q378" s="37">
        <f t="shared" si="18"/>
        <v>239.20000000000002</v>
      </c>
      <c r="R378" s="166">
        <v>299</v>
      </c>
      <c r="S378" s="143">
        <v>5051771966007</v>
      </c>
      <c r="T378" s="33">
        <v>5051771506494</v>
      </c>
      <c r="U378" s="103">
        <v>0.22</v>
      </c>
      <c r="V378" s="142">
        <v>0.11</v>
      </c>
      <c r="W378" s="103">
        <f t="shared" si="19"/>
        <v>0.33</v>
      </c>
      <c r="X378" s="201">
        <v>70</v>
      </c>
      <c r="Y378" s="201">
        <v>270</v>
      </c>
      <c r="Z378" s="139">
        <v>200</v>
      </c>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412" t="s">
        <v>3103</v>
      </c>
      <c r="AY378" s="3"/>
      <c r="AZ378" s="294" t="s">
        <v>4280</v>
      </c>
      <c r="BA378" s="278" t="s">
        <v>4267</v>
      </c>
      <c r="BB378" s="280" t="s">
        <v>4268</v>
      </c>
      <c r="BC378" s="187"/>
    </row>
    <row r="379" spans="1:55" s="187" customFormat="1" ht="15.75">
      <c r="A379" s="23" t="s">
        <v>428</v>
      </c>
      <c r="B379" s="24" t="s">
        <v>429</v>
      </c>
      <c r="C379" s="24"/>
      <c r="D379" s="3" t="s">
        <v>1882</v>
      </c>
      <c r="E379" s="24" t="s">
        <v>4805</v>
      </c>
      <c r="F379" s="24" t="s">
        <v>4829</v>
      </c>
      <c r="G379" s="24"/>
      <c r="H379" s="24" t="s">
        <v>402</v>
      </c>
      <c r="I379" s="33">
        <v>42010000</v>
      </c>
      <c r="J379" s="1" t="s">
        <v>1804</v>
      </c>
      <c r="K379" s="1" t="s">
        <v>1804</v>
      </c>
      <c r="L379" s="3"/>
      <c r="M379" s="23" t="s">
        <v>430</v>
      </c>
      <c r="N379" s="23"/>
      <c r="O379" s="22" t="s">
        <v>1791</v>
      </c>
      <c r="P379" s="22">
        <v>150</v>
      </c>
      <c r="Q379" s="37">
        <f t="shared" si="18"/>
        <v>248</v>
      </c>
      <c r="R379" s="166">
        <v>310</v>
      </c>
      <c r="S379" s="143">
        <v>5051771611563</v>
      </c>
      <c r="T379" s="33"/>
      <c r="U379" s="103">
        <v>0.25</v>
      </c>
      <c r="V379" s="142">
        <v>0.11</v>
      </c>
      <c r="W379" s="103">
        <f t="shared" si="19"/>
        <v>0.36</v>
      </c>
      <c r="X379" s="201">
        <v>70</v>
      </c>
      <c r="Y379" s="201">
        <v>270</v>
      </c>
      <c r="Z379" s="139">
        <v>200</v>
      </c>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412" t="s">
        <v>3104</v>
      </c>
      <c r="AY379" s="3"/>
      <c r="AZ379" s="294" t="s">
        <v>4280</v>
      </c>
      <c r="BA379" s="278" t="s">
        <v>4267</v>
      </c>
      <c r="BB379" s="280" t="s">
        <v>4268</v>
      </c>
    </row>
    <row r="380" spans="1:55" s="187" customFormat="1" ht="15.75">
      <c r="A380" s="23" t="s">
        <v>428</v>
      </c>
      <c r="B380" s="24" t="s">
        <v>429</v>
      </c>
      <c r="C380" s="24"/>
      <c r="D380" s="3" t="s">
        <v>1882</v>
      </c>
      <c r="E380" s="24" t="s">
        <v>4806</v>
      </c>
      <c r="F380" s="24" t="s">
        <v>4829</v>
      </c>
      <c r="G380" s="24"/>
      <c r="H380" s="24" t="s">
        <v>402</v>
      </c>
      <c r="I380" s="33">
        <v>42010000</v>
      </c>
      <c r="J380" s="1" t="s">
        <v>1804</v>
      </c>
      <c r="K380" s="1" t="s">
        <v>1804</v>
      </c>
      <c r="L380" s="3"/>
      <c r="M380" s="23" t="s">
        <v>431</v>
      </c>
      <c r="N380" s="23"/>
      <c r="O380" s="22" t="s">
        <v>1791</v>
      </c>
      <c r="P380" s="22">
        <v>150</v>
      </c>
      <c r="Q380" s="37">
        <f t="shared" si="18"/>
        <v>248</v>
      </c>
      <c r="R380" s="166">
        <v>310</v>
      </c>
      <c r="S380" s="143">
        <v>5051771966281</v>
      </c>
      <c r="T380" s="33"/>
      <c r="U380" s="103">
        <v>0.25</v>
      </c>
      <c r="V380" s="142">
        <v>0.11</v>
      </c>
      <c r="W380" s="103">
        <f t="shared" si="19"/>
        <v>0.36</v>
      </c>
      <c r="X380" s="201">
        <v>70</v>
      </c>
      <c r="Y380" s="201">
        <v>270</v>
      </c>
      <c r="Z380" s="139">
        <v>200</v>
      </c>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412" t="s">
        <v>3104</v>
      </c>
      <c r="AY380" s="3"/>
      <c r="AZ380" s="294" t="s">
        <v>4280</v>
      </c>
      <c r="BA380" s="278" t="s">
        <v>4267</v>
      </c>
      <c r="BB380" s="280" t="s">
        <v>4268</v>
      </c>
    </row>
    <row r="381" spans="1:55" s="187" customFormat="1" ht="15.75">
      <c r="A381" s="23" t="s">
        <v>428</v>
      </c>
      <c r="B381" s="24" t="s">
        <v>429</v>
      </c>
      <c r="C381" s="24"/>
      <c r="D381" s="3" t="s">
        <v>1882</v>
      </c>
      <c r="E381" s="24" t="s">
        <v>4807</v>
      </c>
      <c r="F381" s="24" t="s">
        <v>4829</v>
      </c>
      <c r="G381" s="24"/>
      <c r="H381" s="24" t="s">
        <v>402</v>
      </c>
      <c r="I381" s="33">
        <v>42010000</v>
      </c>
      <c r="J381" s="1" t="s">
        <v>1804</v>
      </c>
      <c r="K381" s="1" t="s">
        <v>1804</v>
      </c>
      <c r="L381" s="3"/>
      <c r="M381" s="23" t="s">
        <v>432</v>
      </c>
      <c r="N381" s="23"/>
      <c r="O381" s="22" t="s">
        <v>1791</v>
      </c>
      <c r="P381" s="22">
        <v>150</v>
      </c>
      <c r="Q381" s="37">
        <f t="shared" si="18"/>
        <v>248</v>
      </c>
      <c r="R381" s="166">
        <v>310</v>
      </c>
      <c r="S381" s="143">
        <v>5051771966298</v>
      </c>
      <c r="T381" s="33"/>
      <c r="U381" s="103">
        <v>0.25</v>
      </c>
      <c r="V381" s="142">
        <v>0.11</v>
      </c>
      <c r="W381" s="103">
        <f t="shared" si="19"/>
        <v>0.36</v>
      </c>
      <c r="X381" s="201">
        <v>70</v>
      </c>
      <c r="Y381" s="201">
        <v>270</v>
      </c>
      <c r="Z381" s="139">
        <v>200</v>
      </c>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412" t="s">
        <v>3104</v>
      </c>
      <c r="AY381" s="3"/>
      <c r="AZ381" s="294" t="s">
        <v>4280</v>
      </c>
      <c r="BA381" s="278" t="s">
        <v>4267</v>
      </c>
      <c r="BB381" s="280" t="s">
        <v>4268</v>
      </c>
    </row>
    <row r="382" spans="1:55" s="187" customFormat="1" ht="15.75">
      <c r="A382" s="23" t="s">
        <v>428</v>
      </c>
      <c r="B382" s="24" t="s">
        <v>429</v>
      </c>
      <c r="C382" s="24"/>
      <c r="D382" s="3" t="s">
        <v>1882</v>
      </c>
      <c r="E382" s="24" t="s">
        <v>4808</v>
      </c>
      <c r="F382" s="24" t="s">
        <v>4829</v>
      </c>
      <c r="G382" s="24"/>
      <c r="H382" s="24" t="s">
        <v>402</v>
      </c>
      <c r="I382" s="33">
        <v>42010000</v>
      </c>
      <c r="J382" s="1" t="s">
        <v>1804</v>
      </c>
      <c r="K382" s="1" t="s">
        <v>1804</v>
      </c>
      <c r="L382" s="3"/>
      <c r="M382" s="23" t="s">
        <v>433</v>
      </c>
      <c r="N382" s="23"/>
      <c r="O382" s="22" t="s">
        <v>1791</v>
      </c>
      <c r="P382" s="22">
        <v>150</v>
      </c>
      <c r="Q382" s="37">
        <f t="shared" si="18"/>
        <v>248</v>
      </c>
      <c r="R382" s="166">
        <v>310</v>
      </c>
      <c r="S382" s="143">
        <v>5051771966304</v>
      </c>
      <c r="T382" s="33"/>
      <c r="U382" s="103">
        <v>0.25</v>
      </c>
      <c r="V382" s="142">
        <v>0.11</v>
      </c>
      <c r="W382" s="103">
        <f t="shared" si="19"/>
        <v>0.36</v>
      </c>
      <c r="X382" s="201">
        <v>70</v>
      </c>
      <c r="Y382" s="201">
        <v>270</v>
      </c>
      <c r="Z382" s="139">
        <v>200</v>
      </c>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412" t="s">
        <v>3104</v>
      </c>
      <c r="AY382" s="3"/>
      <c r="AZ382" s="294" t="s">
        <v>4280</v>
      </c>
      <c r="BA382" s="278" t="s">
        <v>4267</v>
      </c>
      <c r="BB382" s="280" t="s">
        <v>4268</v>
      </c>
    </row>
    <row r="383" spans="1:55" s="187" customFormat="1" ht="15.75">
      <c r="A383" s="23" t="s">
        <v>428</v>
      </c>
      <c r="B383" s="24" t="s">
        <v>429</v>
      </c>
      <c r="C383" s="24"/>
      <c r="D383" s="3" t="s">
        <v>1882</v>
      </c>
      <c r="E383" s="24" t="s">
        <v>4809</v>
      </c>
      <c r="F383" s="24" t="s">
        <v>4829</v>
      </c>
      <c r="G383" s="24"/>
      <c r="H383" s="24" t="s">
        <v>402</v>
      </c>
      <c r="I383" s="33">
        <v>42010000</v>
      </c>
      <c r="J383" s="1" t="s">
        <v>1804</v>
      </c>
      <c r="K383" s="1" t="s">
        <v>1804</v>
      </c>
      <c r="L383" s="3"/>
      <c r="M383" s="23" t="s">
        <v>434</v>
      </c>
      <c r="N383" s="23"/>
      <c r="O383" s="22" t="s">
        <v>1791</v>
      </c>
      <c r="P383" s="22">
        <v>150</v>
      </c>
      <c r="Q383" s="37">
        <f t="shared" si="18"/>
        <v>248</v>
      </c>
      <c r="R383" s="166">
        <v>310</v>
      </c>
      <c r="S383" s="143">
        <v>5051771966311</v>
      </c>
      <c r="T383" s="33"/>
      <c r="U383" s="103">
        <v>0.25</v>
      </c>
      <c r="V383" s="142">
        <v>0.11</v>
      </c>
      <c r="W383" s="103">
        <f t="shared" si="19"/>
        <v>0.36</v>
      </c>
      <c r="X383" s="201">
        <v>70</v>
      </c>
      <c r="Y383" s="201">
        <v>270</v>
      </c>
      <c r="Z383" s="139">
        <v>200</v>
      </c>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412" t="s">
        <v>3104</v>
      </c>
      <c r="AY383" s="3"/>
      <c r="AZ383" s="294" t="s">
        <v>4280</v>
      </c>
      <c r="BA383" s="278" t="s">
        <v>4267</v>
      </c>
      <c r="BB383" s="280" t="s">
        <v>4268</v>
      </c>
    </row>
    <row r="384" spans="1:55" s="187" customFormat="1" ht="15.75">
      <c r="A384" t="s">
        <v>428</v>
      </c>
      <c r="B384" s="24" t="s">
        <v>429</v>
      </c>
      <c r="C384" s="237"/>
      <c r="D384" t="s">
        <v>3866</v>
      </c>
      <c r="E384" s="20" t="s">
        <v>4812</v>
      </c>
      <c r="F384" t="s">
        <v>4828</v>
      </c>
      <c r="G384" s="24"/>
      <c r="H384" s="24" t="s">
        <v>402</v>
      </c>
      <c r="I384" s="33">
        <v>42010000</v>
      </c>
      <c r="J384" s="1" t="s">
        <v>1804</v>
      </c>
      <c r="K384" s="1" t="s">
        <v>1804</v>
      </c>
      <c r="L384" s="237"/>
      <c r="M384" s="23" t="s">
        <v>430</v>
      </c>
      <c r="N384" s="23"/>
      <c r="O384" s="22" t="s">
        <v>1791</v>
      </c>
      <c r="P384" s="22">
        <v>165</v>
      </c>
      <c r="Q384" s="37">
        <f t="shared" si="18"/>
        <v>284</v>
      </c>
      <c r="R384" s="166">
        <v>355</v>
      </c>
      <c r="S384" s="143">
        <v>5051771966380</v>
      </c>
      <c r="T384" s="237"/>
      <c r="U384" s="103">
        <v>0.28000000000000003</v>
      </c>
      <c r="V384" s="142">
        <v>0.11</v>
      </c>
      <c r="W384" s="103">
        <f t="shared" si="19"/>
        <v>0.39</v>
      </c>
      <c r="X384" s="201">
        <v>70</v>
      </c>
      <c r="Y384" s="201">
        <v>270</v>
      </c>
      <c r="Z384" s="139">
        <v>200</v>
      </c>
      <c r="AA384" s="237"/>
      <c r="AB384" s="237"/>
      <c r="AC384" s="237"/>
      <c r="AD384" s="237"/>
      <c r="AE384" s="237"/>
      <c r="AF384" s="237"/>
      <c r="AG384" s="237"/>
      <c r="AH384" s="237"/>
      <c r="AI384" s="237"/>
      <c r="AJ384" s="237"/>
      <c r="AK384" s="237"/>
      <c r="AL384" s="237"/>
      <c r="AM384" s="237"/>
      <c r="AN384" s="237"/>
      <c r="AO384" s="237"/>
      <c r="AP384" s="237"/>
      <c r="AQ384" s="237"/>
      <c r="AR384" s="237"/>
      <c r="AS384" s="237"/>
      <c r="AT384" s="237"/>
      <c r="AU384" s="237"/>
      <c r="AV384" s="237"/>
      <c r="AW384" s="237"/>
      <c r="AX384" s="412" t="s">
        <v>3819</v>
      </c>
      <c r="AY384" s="237"/>
      <c r="AZ384" s="294" t="s">
        <v>4280</v>
      </c>
      <c r="BA384" s="278" t="s">
        <v>4267</v>
      </c>
      <c r="BB384" s="280" t="s">
        <v>4268</v>
      </c>
      <c r="BC384" s="237"/>
    </row>
    <row r="385" spans="1:55" s="187" customFormat="1" ht="15.75">
      <c r="A385" t="s">
        <v>428</v>
      </c>
      <c r="B385" s="24" t="s">
        <v>429</v>
      </c>
      <c r="C385"/>
      <c r="D385" t="s">
        <v>3866</v>
      </c>
      <c r="E385" s="20" t="s">
        <v>4813</v>
      </c>
      <c r="F385" t="s">
        <v>4828</v>
      </c>
      <c r="G385" s="24"/>
      <c r="H385" s="24" t="s">
        <v>402</v>
      </c>
      <c r="I385" s="33">
        <v>42010000</v>
      </c>
      <c r="J385" s="1" t="s">
        <v>1804</v>
      </c>
      <c r="K385" s="1" t="s">
        <v>1804</v>
      </c>
      <c r="L385" s="236"/>
      <c r="M385" s="23" t="s">
        <v>431</v>
      </c>
      <c r="N385" s="23"/>
      <c r="O385" s="22" t="s">
        <v>1791</v>
      </c>
      <c r="P385" s="22">
        <v>165</v>
      </c>
      <c r="Q385" s="37">
        <f t="shared" si="18"/>
        <v>284</v>
      </c>
      <c r="R385" s="166">
        <v>355</v>
      </c>
      <c r="S385" s="143">
        <v>5051771966397</v>
      </c>
      <c r="T385"/>
      <c r="U385" s="103">
        <v>0.28000000000000003</v>
      </c>
      <c r="V385" s="142">
        <v>0.11</v>
      </c>
      <c r="W385" s="103">
        <f t="shared" si="19"/>
        <v>0.39</v>
      </c>
      <c r="X385" s="201">
        <v>70</v>
      </c>
      <c r="Y385" s="201">
        <v>270</v>
      </c>
      <c r="Z385" s="139">
        <v>200</v>
      </c>
      <c r="AA385"/>
      <c r="AB385"/>
      <c r="AC385"/>
      <c r="AD385"/>
      <c r="AE385"/>
      <c r="AF385"/>
      <c r="AG385"/>
      <c r="AH385"/>
      <c r="AI385"/>
      <c r="AJ385"/>
      <c r="AK385"/>
      <c r="AL385"/>
      <c r="AM385"/>
      <c r="AN385"/>
      <c r="AO385"/>
      <c r="AP385"/>
      <c r="AQ385"/>
      <c r="AR385"/>
      <c r="AS385"/>
      <c r="AT385"/>
      <c r="AU385"/>
      <c r="AV385"/>
      <c r="AW385"/>
      <c r="AX385" s="412" t="s">
        <v>3819</v>
      </c>
      <c r="AY385"/>
      <c r="AZ385" s="294" t="s">
        <v>4280</v>
      </c>
      <c r="BA385" s="278" t="s">
        <v>4267</v>
      </c>
      <c r="BB385" s="280" t="s">
        <v>4268</v>
      </c>
      <c r="BC385"/>
    </row>
    <row r="386" spans="1:55" s="187" customFormat="1" ht="15.75">
      <c r="A386" t="s">
        <v>428</v>
      </c>
      <c r="B386" s="24" t="s">
        <v>429</v>
      </c>
      <c r="C386" s="235"/>
      <c r="D386" t="s">
        <v>3866</v>
      </c>
      <c r="E386" s="20" t="s">
        <v>4811</v>
      </c>
      <c r="F386" t="s">
        <v>4828</v>
      </c>
      <c r="G386" s="24"/>
      <c r="H386" s="24" t="s">
        <v>402</v>
      </c>
      <c r="I386" s="33">
        <v>42010000</v>
      </c>
      <c r="J386" s="1" t="s">
        <v>1804</v>
      </c>
      <c r="K386" s="1" t="s">
        <v>1804</v>
      </c>
      <c r="L386"/>
      <c r="M386" s="23" t="s">
        <v>432</v>
      </c>
      <c r="N386" s="23"/>
      <c r="O386" s="22" t="s">
        <v>1791</v>
      </c>
      <c r="P386" s="22">
        <v>165</v>
      </c>
      <c r="Q386" s="37">
        <f t="shared" si="18"/>
        <v>284</v>
      </c>
      <c r="R386" s="166">
        <v>355</v>
      </c>
      <c r="S386" s="143">
        <v>5051771966403</v>
      </c>
      <c r="T386"/>
      <c r="U386" s="103">
        <v>0.28000000000000003</v>
      </c>
      <c r="V386" s="142">
        <v>0.11</v>
      </c>
      <c r="W386" s="103">
        <f t="shared" si="19"/>
        <v>0.39</v>
      </c>
      <c r="X386" s="201">
        <v>70</v>
      </c>
      <c r="Y386" s="201">
        <v>270</v>
      </c>
      <c r="Z386" s="139">
        <v>200</v>
      </c>
      <c r="AA386"/>
      <c r="AB386"/>
      <c r="AC386"/>
      <c r="AD386"/>
      <c r="AE386"/>
      <c r="AF386"/>
      <c r="AG386"/>
      <c r="AH386"/>
      <c r="AI386"/>
      <c r="AJ386"/>
      <c r="AK386"/>
      <c r="AL386"/>
      <c r="AM386"/>
      <c r="AN386"/>
      <c r="AO386"/>
      <c r="AP386"/>
      <c r="AQ386"/>
      <c r="AR386"/>
      <c r="AS386"/>
      <c r="AT386"/>
      <c r="AU386"/>
      <c r="AV386"/>
      <c r="AW386"/>
      <c r="AX386" s="412" t="s">
        <v>3819</v>
      </c>
      <c r="AY386"/>
      <c r="AZ386" s="294" t="s">
        <v>4280</v>
      </c>
      <c r="BA386" s="278" t="s">
        <v>4267</v>
      </c>
      <c r="BB386" s="280" t="s">
        <v>4268</v>
      </c>
      <c r="BC386"/>
    </row>
    <row r="387" spans="1:55" s="187" customFormat="1" ht="15.75">
      <c r="A387" t="s">
        <v>428</v>
      </c>
      <c r="B387" s="24" t="s">
        <v>429</v>
      </c>
      <c r="C387"/>
      <c r="D387" t="s">
        <v>3866</v>
      </c>
      <c r="E387" s="20" t="s">
        <v>4810</v>
      </c>
      <c r="F387" t="s">
        <v>4828</v>
      </c>
      <c r="G387" s="24"/>
      <c r="H387" s="24" t="s">
        <v>402</v>
      </c>
      <c r="I387" s="33">
        <v>42010000</v>
      </c>
      <c r="J387" s="1" t="s">
        <v>1804</v>
      </c>
      <c r="K387" s="1" t="s">
        <v>1804</v>
      </c>
      <c r="L387"/>
      <c r="M387" s="23" t="s">
        <v>433</v>
      </c>
      <c r="N387" s="23"/>
      <c r="O387" s="22" t="s">
        <v>1791</v>
      </c>
      <c r="P387" s="22">
        <v>165</v>
      </c>
      <c r="Q387" s="37">
        <f t="shared" si="18"/>
        <v>284</v>
      </c>
      <c r="R387" s="166">
        <v>355</v>
      </c>
      <c r="S387" s="143">
        <v>5051771966410</v>
      </c>
      <c r="T387"/>
      <c r="U387" s="103">
        <v>0.28000000000000003</v>
      </c>
      <c r="V387" s="142">
        <v>0.11</v>
      </c>
      <c r="W387" s="103">
        <f t="shared" si="19"/>
        <v>0.39</v>
      </c>
      <c r="X387" s="201">
        <v>70</v>
      </c>
      <c r="Y387" s="201">
        <v>270</v>
      </c>
      <c r="Z387" s="139">
        <v>200</v>
      </c>
      <c r="AA387"/>
      <c r="AB387"/>
      <c r="AC387"/>
      <c r="AD387"/>
      <c r="AE387"/>
      <c r="AF387"/>
      <c r="AG387"/>
      <c r="AH387"/>
      <c r="AI387"/>
      <c r="AJ387"/>
      <c r="AK387"/>
      <c r="AL387"/>
      <c r="AM387"/>
      <c r="AN387"/>
      <c r="AO387"/>
      <c r="AP387"/>
      <c r="AQ387"/>
      <c r="AR387"/>
      <c r="AS387"/>
      <c r="AT387"/>
      <c r="AU387"/>
      <c r="AV387"/>
      <c r="AW387"/>
      <c r="AX387" s="412" t="s">
        <v>3819</v>
      </c>
      <c r="AY387"/>
      <c r="AZ387" s="294" t="s">
        <v>4280</v>
      </c>
      <c r="BA387" s="278" t="s">
        <v>4267</v>
      </c>
      <c r="BB387" s="280" t="s">
        <v>4268</v>
      </c>
      <c r="BC387"/>
    </row>
    <row r="388" spans="1:55" s="187" customFormat="1" ht="15.75">
      <c r="A388" t="s">
        <v>428</v>
      </c>
      <c r="B388" s="24" t="s">
        <v>429</v>
      </c>
      <c r="C388"/>
      <c r="D388" t="s">
        <v>3866</v>
      </c>
      <c r="E388" s="20" t="s">
        <v>4814</v>
      </c>
      <c r="F388" t="s">
        <v>4828</v>
      </c>
      <c r="G388" s="24"/>
      <c r="H388" s="24" t="s">
        <v>402</v>
      </c>
      <c r="I388" s="33">
        <v>42010000</v>
      </c>
      <c r="J388" s="1" t="s">
        <v>1804</v>
      </c>
      <c r="K388" s="1" t="s">
        <v>1804</v>
      </c>
      <c r="L388" s="236"/>
      <c r="M388" s="23" t="s">
        <v>434</v>
      </c>
      <c r="N388" s="23"/>
      <c r="O388" s="22" t="s">
        <v>1791</v>
      </c>
      <c r="P388" s="22">
        <v>165</v>
      </c>
      <c r="Q388" s="37">
        <f t="shared" si="18"/>
        <v>284</v>
      </c>
      <c r="R388" s="166">
        <v>355</v>
      </c>
      <c r="S388" s="143">
        <v>5051771966427</v>
      </c>
      <c r="T388"/>
      <c r="U388" s="103">
        <v>0.28000000000000003</v>
      </c>
      <c r="V388" s="142">
        <v>0.11</v>
      </c>
      <c r="W388" s="103">
        <f t="shared" si="19"/>
        <v>0.39</v>
      </c>
      <c r="X388" s="201">
        <v>70</v>
      </c>
      <c r="Y388" s="201">
        <v>270</v>
      </c>
      <c r="Z388" s="139">
        <v>200</v>
      </c>
      <c r="AA388"/>
      <c r="AB388"/>
      <c r="AC388"/>
      <c r="AD388"/>
      <c r="AE388"/>
      <c r="AF388"/>
      <c r="AG388"/>
      <c r="AH388"/>
      <c r="AI388"/>
      <c r="AJ388"/>
      <c r="AK388"/>
      <c r="AL388"/>
      <c r="AM388"/>
      <c r="AN388"/>
      <c r="AO388"/>
      <c r="AP388"/>
      <c r="AQ388"/>
      <c r="AR388"/>
      <c r="AS388"/>
      <c r="AT388"/>
      <c r="AU388"/>
      <c r="AV388"/>
      <c r="AW388"/>
      <c r="AX388" s="412" t="s">
        <v>3819</v>
      </c>
      <c r="AY388"/>
      <c r="AZ388" s="294" t="s">
        <v>4280</v>
      </c>
      <c r="BA388" s="278" t="s">
        <v>4267</v>
      </c>
      <c r="BB388" s="280" t="s">
        <v>4268</v>
      </c>
      <c r="BC388"/>
    </row>
    <row r="389" spans="1:55" s="187" customFormat="1" ht="15.75">
      <c r="A389" s="23" t="s">
        <v>428</v>
      </c>
      <c r="B389" s="24" t="s">
        <v>429</v>
      </c>
      <c r="C389" s="24"/>
      <c r="D389" s="3" t="s">
        <v>1883</v>
      </c>
      <c r="E389" s="24" t="s">
        <v>4815</v>
      </c>
      <c r="F389" s="24" t="s">
        <v>4827</v>
      </c>
      <c r="G389" s="24"/>
      <c r="H389" s="24" t="s">
        <v>402</v>
      </c>
      <c r="I389" s="33">
        <v>42010000</v>
      </c>
      <c r="J389" s="1" t="s">
        <v>1804</v>
      </c>
      <c r="K389" s="1" t="s">
        <v>1804</v>
      </c>
      <c r="L389" s="3"/>
      <c r="M389" s="23" t="s">
        <v>430</v>
      </c>
      <c r="N389" s="23"/>
      <c r="O389" s="22" t="s">
        <v>1791</v>
      </c>
      <c r="P389" s="22">
        <v>166</v>
      </c>
      <c r="Q389" s="37">
        <f t="shared" si="18"/>
        <v>276</v>
      </c>
      <c r="R389" s="166">
        <v>345</v>
      </c>
      <c r="S389" s="143">
        <v>5051771966519</v>
      </c>
      <c r="T389" s="33"/>
      <c r="U389" s="103">
        <v>0.28000000000000003</v>
      </c>
      <c r="V389" s="142">
        <v>0.11</v>
      </c>
      <c r="W389" s="103">
        <f t="shared" si="19"/>
        <v>0.39</v>
      </c>
      <c r="X389" s="201">
        <v>70</v>
      </c>
      <c r="Y389" s="201">
        <v>270</v>
      </c>
      <c r="Z389" s="139">
        <v>200</v>
      </c>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412" t="s">
        <v>3105</v>
      </c>
      <c r="AY389" s="3"/>
      <c r="AZ389" s="294" t="s">
        <v>4280</v>
      </c>
      <c r="BA389" s="278" t="s">
        <v>4267</v>
      </c>
      <c r="BB389" s="280" t="s">
        <v>4268</v>
      </c>
    </row>
    <row r="390" spans="1:55" s="187" customFormat="1" ht="15.75">
      <c r="A390" s="23" t="s">
        <v>428</v>
      </c>
      <c r="B390" s="24" t="s">
        <v>429</v>
      </c>
      <c r="C390" s="24"/>
      <c r="D390" s="3" t="s">
        <v>1883</v>
      </c>
      <c r="E390" s="24" t="s">
        <v>4816</v>
      </c>
      <c r="F390" s="24" t="s">
        <v>4827</v>
      </c>
      <c r="G390" s="24"/>
      <c r="H390" s="24" t="s">
        <v>402</v>
      </c>
      <c r="I390" s="33">
        <v>42010000</v>
      </c>
      <c r="J390" s="1" t="s">
        <v>1804</v>
      </c>
      <c r="K390" s="1" t="s">
        <v>1804</v>
      </c>
      <c r="L390" s="3"/>
      <c r="M390" s="23" t="s">
        <v>431</v>
      </c>
      <c r="N390" s="23"/>
      <c r="O390" s="22" t="s">
        <v>1791</v>
      </c>
      <c r="P390" s="22">
        <v>166</v>
      </c>
      <c r="Q390" s="37">
        <f t="shared" si="18"/>
        <v>276</v>
      </c>
      <c r="R390" s="166">
        <v>345</v>
      </c>
      <c r="S390" s="143">
        <v>5051771966526</v>
      </c>
      <c r="T390" s="33"/>
      <c r="U390" s="103">
        <v>0.28000000000000003</v>
      </c>
      <c r="V390" s="142">
        <v>0.11</v>
      </c>
      <c r="W390" s="103">
        <f t="shared" si="19"/>
        <v>0.39</v>
      </c>
      <c r="X390" s="201">
        <v>70</v>
      </c>
      <c r="Y390" s="201">
        <v>270</v>
      </c>
      <c r="Z390" s="139">
        <v>200</v>
      </c>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412" t="s">
        <v>3105</v>
      </c>
      <c r="AY390" s="3"/>
      <c r="AZ390" s="294" t="s">
        <v>4280</v>
      </c>
      <c r="BA390" s="278" t="s">
        <v>4267</v>
      </c>
      <c r="BB390" s="280" t="s">
        <v>4268</v>
      </c>
    </row>
    <row r="391" spans="1:55" s="187" customFormat="1" ht="15.75">
      <c r="A391" s="23" t="s">
        <v>428</v>
      </c>
      <c r="B391" s="24" t="s">
        <v>429</v>
      </c>
      <c r="C391" s="24"/>
      <c r="D391" s="3" t="s">
        <v>1883</v>
      </c>
      <c r="E391" s="24" t="s">
        <v>4817</v>
      </c>
      <c r="F391" s="24" t="s">
        <v>4827</v>
      </c>
      <c r="G391" s="24"/>
      <c r="H391" s="24" t="s">
        <v>402</v>
      </c>
      <c r="I391" s="33">
        <v>42010000</v>
      </c>
      <c r="J391" s="1" t="s">
        <v>1804</v>
      </c>
      <c r="K391" s="1" t="s">
        <v>1804</v>
      </c>
      <c r="L391" s="3"/>
      <c r="M391" s="23" t="s">
        <v>432</v>
      </c>
      <c r="N391" s="23"/>
      <c r="O391" s="22" t="s">
        <v>1791</v>
      </c>
      <c r="P391" s="22">
        <v>166</v>
      </c>
      <c r="Q391" s="37">
        <f t="shared" si="18"/>
        <v>276</v>
      </c>
      <c r="R391" s="166">
        <v>345</v>
      </c>
      <c r="S391" s="143">
        <v>5051771966533</v>
      </c>
      <c r="T391" s="33"/>
      <c r="U391" s="103">
        <v>0.28000000000000003</v>
      </c>
      <c r="V391" s="142">
        <v>0.11</v>
      </c>
      <c r="W391" s="103">
        <f t="shared" si="19"/>
        <v>0.39</v>
      </c>
      <c r="X391" s="201">
        <v>70</v>
      </c>
      <c r="Y391" s="201">
        <v>270</v>
      </c>
      <c r="Z391" s="139">
        <v>200</v>
      </c>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412" t="s">
        <v>3105</v>
      </c>
      <c r="AY391" s="3"/>
      <c r="AZ391" s="294" t="s">
        <v>4280</v>
      </c>
      <c r="BA391" s="278" t="s">
        <v>4267</v>
      </c>
      <c r="BB391" s="280" t="s">
        <v>4268</v>
      </c>
    </row>
    <row r="392" spans="1:55" s="187" customFormat="1" ht="15.75">
      <c r="A392" s="23" t="s">
        <v>428</v>
      </c>
      <c r="B392" s="24" t="s">
        <v>429</v>
      </c>
      <c r="C392" s="24"/>
      <c r="D392" s="3" t="s">
        <v>1883</v>
      </c>
      <c r="E392" s="24" t="s">
        <v>4818</v>
      </c>
      <c r="F392" s="24" t="s">
        <v>4827</v>
      </c>
      <c r="G392" s="24"/>
      <c r="H392" s="24" t="s">
        <v>402</v>
      </c>
      <c r="I392" s="33">
        <v>42010000</v>
      </c>
      <c r="J392" s="1" t="s">
        <v>1804</v>
      </c>
      <c r="K392" s="1" t="s">
        <v>1804</v>
      </c>
      <c r="L392" s="3"/>
      <c r="M392" s="23" t="s">
        <v>433</v>
      </c>
      <c r="N392" s="23"/>
      <c r="O392" s="22" t="s">
        <v>1791</v>
      </c>
      <c r="P392" s="22">
        <v>166</v>
      </c>
      <c r="Q392" s="37">
        <f t="shared" si="18"/>
        <v>276</v>
      </c>
      <c r="R392" s="166">
        <v>345</v>
      </c>
      <c r="S392" s="143">
        <v>5051771966540</v>
      </c>
      <c r="T392" s="33"/>
      <c r="U392" s="103">
        <v>0.28000000000000003</v>
      </c>
      <c r="V392" s="142">
        <v>0.11</v>
      </c>
      <c r="W392" s="103">
        <f t="shared" si="19"/>
        <v>0.39</v>
      </c>
      <c r="X392" s="201">
        <v>70</v>
      </c>
      <c r="Y392" s="201">
        <v>270</v>
      </c>
      <c r="Z392" s="139">
        <v>200</v>
      </c>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412" t="s">
        <v>3105</v>
      </c>
      <c r="AY392" s="3"/>
      <c r="AZ392" s="294" t="s">
        <v>4280</v>
      </c>
      <c r="BA392" s="278" t="s">
        <v>4267</v>
      </c>
      <c r="BB392" s="280" t="s">
        <v>4268</v>
      </c>
    </row>
    <row r="393" spans="1:55" s="187" customFormat="1" ht="18" customHeight="1">
      <c r="A393" s="23" t="s">
        <v>428</v>
      </c>
      <c r="B393" s="24" t="s">
        <v>429</v>
      </c>
      <c r="C393" s="24"/>
      <c r="D393" s="3" t="s">
        <v>1883</v>
      </c>
      <c r="E393" s="24" t="s">
        <v>4819</v>
      </c>
      <c r="F393" s="24" t="s">
        <v>4827</v>
      </c>
      <c r="G393" s="24"/>
      <c r="H393" s="24" t="s">
        <v>402</v>
      </c>
      <c r="I393" s="33">
        <v>42010000</v>
      </c>
      <c r="J393" s="1" t="s">
        <v>1804</v>
      </c>
      <c r="K393" s="1" t="s">
        <v>1804</v>
      </c>
      <c r="L393" s="3"/>
      <c r="M393" s="23" t="s">
        <v>434</v>
      </c>
      <c r="N393" s="23"/>
      <c r="O393" s="22" t="s">
        <v>1791</v>
      </c>
      <c r="P393" s="22">
        <v>166</v>
      </c>
      <c r="Q393" s="37">
        <f t="shared" si="18"/>
        <v>276</v>
      </c>
      <c r="R393" s="166">
        <v>345</v>
      </c>
      <c r="S393" s="143">
        <v>5051771966557</v>
      </c>
      <c r="T393" s="33"/>
      <c r="U393" s="103">
        <v>0.28000000000000003</v>
      </c>
      <c r="V393" s="142">
        <v>0.11</v>
      </c>
      <c r="W393" s="103">
        <f t="shared" si="19"/>
        <v>0.39</v>
      </c>
      <c r="X393" s="201">
        <v>70</v>
      </c>
      <c r="Y393" s="201">
        <v>270</v>
      </c>
      <c r="Z393" s="139">
        <v>200</v>
      </c>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412" t="s">
        <v>3105</v>
      </c>
      <c r="AY393" s="3"/>
      <c r="AZ393" s="294" t="s">
        <v>4280</v>
      </c>
      <c r="BA393" s="278" t="s">
        <v>4267</v>
      </c>
      <c r="BB393" s="280" t="s">
        <v>4268</v>
      </c>
    </row>
    <row r="394" spans="1:55" s="187" customFormat="1" ht="18" customHeight="1">
      <c r="A394" s="23" t="s">
        <v>428</v>
      </c>
      <c r="B394" s="24" t="s">
        <v>429</v>
      </c>
      <c r="C394" s="24"/>
      <c r="D394" s="3" t="s">
        <v>4820</v>
      </c>
      <c r="E394" s="24" t="s">
        <v>4822</v>
      </c>
      <c r="F394" s="24" t="s">
        <v>4826</v>
      </c>
      <c r="G394" s="24"/>
      <c r="H394" s="24" t="s">
        <v>402</v>
      </c>
      <c r="I394" s="33">
        <v>42010000</v>
      </c>
      <c r="J394" s="1" t="s">
        <v>1804</v>
      </c>
      <c r="K394" s="1" t="s">
        <v>1804</v>
      </c>
      <c r="L394" s="3"/>
      <c r="M394" s="23" t="s">
        <v>430</v>
      </c>
      <c r="N394" s="23"/>
      <c r="O394" s="22" t="s">
        <v>1791</v>
      </c>
      <c r="P394" s="22">
        <v>166</v>
      </c>
      <c r="Q394" s="37">
        <f t="shared" si="18"/>
        <v>276</v>
      </c>
      <c r="R394" s="166">
        <v>345</v>
      </c>
      <c r="S394" s="143">
        <v>5051771966700</v>
      </c>
      <c r="T394" s="33"/>
      <c r="U394" s="103">
        <v>0.28000000000000003</v>
      </c>
      <c r="V394" s="142">
        <v>0.11</v>
      </c>
      <c r="W394" s="103">
        <f t="shared" si="19"/>
        <v>0.39</v>
      </c>
      <c r="X394" s="201">
        <v>70</v>
      </c>
      <c r="Y394" s="201">
        <v>270</v>
      </c>
      <c r="Z394" s="139">
        <v>200</v>
      </c>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412"/>
      <c r="AY394" s="3"/>
      <c r="AZ394" s="294" t="s">
        <v>4280</v>
      </c>
      <c r="BA394" s="278" t="s">
        <v>4267</v>
      </c>
      <c r="BB394" s="280" t="s">
        <v>4268</v>
      </c>
    </row>
    <row r="395" spans="1:55" s="187" customFormat="1" ht="18" customHeight="1">
      <c r="A395" s="23" t="s">
        <v>428</v>
      </c>
      <c r="B395" s="24" t="s">
        <v>429</v>
      </c>
      <c r="C395" s="24"/>
      <c r="D395" s="3" t="s">
        <v>4820</v>
      </c>
      <c r="E395" s="24" t="s">
        <v>4823</v>
      </c>
      <c r="F395" s="24" t="s">
        <v>4826</v>
      </c>
      <c r="G395" s="24"/>
      <c r="H395" s="24" t="s">
        <v>402</v>
      </c>
      <c r="I395" s="33">
        <v>42010000</v>
      </c>
      <c r="J395" s="1" t="s">
        <v>1804</v>
      </c>
      <c r="K395" s="1" t="s">
        <v>1804</v>
      </c>
      <c r="L395" s="3"/>
      <c r="M395" s="23" t="s">
        <v>431</v>
      </c>
      <c r="N395" s="23"/>
      <c r="O395" s="22" t="s">
        <v>1791</v>
      </c>
      <c r="P395" s="22">
        <v>166</v>
      </c>
      <c r="Q395" s="37">
        <f t="shared" si="18"/>
        <v>276</v>
      </c>
      <c r="R395" s="166">
        <v>345</v>
      </c>
      <c r="S395" s="143">
        <v>5051771966717</v>
      </c>
      <c r="T395" s="33"/>
      <c r="U395" s="103">
        <v>0.28000000000000003</v>
      </c>
      <c r="V395" s="142">
        <v>0.11</v>
      </c>
      <c r="W395" s="103">
        <f t="shared" si="19"/>
        <v>0.39</v>
      </c>
      <c r="X395" s="201">
        <v>70</v>
      </c>
      <c r="Y395" s="201">
        <v>270</v>
      </c>
      <c r="Z395" s="139">
        <v>200</v>
      </c>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412"/>
      <c r="AY395" s="3"/>
      <c r="AZ395" s="294" t="s">
        <v>4280</v>
      </c>
      <c r="BA395" s="278" t="s">
        <v>4267</v>
      </c>
      <c r="BB395" s="280" t="s">
        <v>4268</v>
      </c>
    </row>
    <row r="396" spans="1:55" s="187" customFormat="1" ht="18" customHeight="1">
      <c r="A396" s="23" t="s">
        <v>428</v>
      </c>
      <c r="B396" s="24" t="s">
        <v>429</v>
      </c>
      <c r="C396" s="24"/>
      <c r="D396" s="3" t="s">
        <v>4820</v>
      </c>
      <c r="E396" s="24" t="s">
        <v>4824</v>
      </c>
      <c r="F396" s="24" t="s">
        <v>4826</v>
      </c>
      <c r="G396" s="24"/>
      <c r="H396" s="24" t="s">
        <v>402</v>
      </c>
      <c r="I396" s="33">
        <v>42010000</v>
      </c>
      <c r="J396" s="1" t="s">
        <v>1804</v>
      </c>
      <c r="K396" s="1" t="s">
        <v>1804</v>
      </c>
      <c r="L396" s="3"/>
      <c r="M396" s="23" t="s">
        <v>432</v>
      </c>
      <c r="N396" s="23"/>
      <c r="O396" s="22" t="s">
        <v>1791</v>
      </c>
      <c r="P396" s="22">
        <v>166</v>
      </c>
      <c r="Q396" s="37">
        <f t="shared" si="18"/>
        <v>276</v>
      </c>
      <c r="R396" s="166">
        <v>345</v>
      </c>
      <c r="S396" s="143">
        <v>5051771966724</v>
      </c>
      <c r="T396" s="33"/>
      <c r="U396" s="103">
        <v>0.28000000000000003</v>
      </c>
      <c r="V396" s="142">
        <v>0.11</v>
      </c>
      <c r="W396" s="103">
        <f t="shared" si="19"/>
        <v>0.39</v>
      </c>
      <c r="X396" s="201">
        <v>70</v>
      </c>
      <c r="Y396" s="201">
        <v>270</v>
      </c>
      <c r="Z396" s="139">
        <v>200</v>
      </c>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412"/>
      <c r="AY396" s="3"/>
      <c r="AZ396" s="294" t="s">
        <v>4280</v>
      </c>
      <c r="BA396" s="278" t="s">
        <v>4267</v>
      </c>
      <c r="BB396" s="280" t="s">
        <v>4268</v>
      </c>
    </row>
    <row r="397" spans="1:55" s="187" customFormat="1" ht="18" customHeight="1">
      <c r="A397" s="23" t="s">
        <v>428</v>
      </c>
      <c r="B397" s="24" t="s">
        <v>429</v>
      </c>
      <c r="C397" s="24"/>
      <c r="D397" s="3" t="s">
        <v>4820</v>
      </c>
      <c r="E397" s="24" t="s">
        <v>4825</v>
      </c>
      <c r="F397" s="24" t="s">
        <v>4826</v>
      </c>
      <c r="G397" s="24"/>
      <c r="H397" s="24" t="s">
        <v>402</v>
      </c>
      <c r="I397" s="33">
        <v>42010000</v>
      </c>
      <c r="J397" s="1" t="s">
        <v>1804</v>
      </c>
      <c r="K397" s="1" t="s">
        <v>1804</v>
      </c>
      <c r="L397" s="3"/>
      <c r="M397" s="23" t="s">
        <v>433</v>
      </c>
      <c r="N397" s="23"/>
      <c r="O397" s="22" t="s">
        <v>1791</v>
      </c>
      <c r="P397" s="22">
        <v>166</v>
      </c>
      <c r="Q397" s="37">
        <f t="shared" si="18"/>
        <v>276</v>
      </c>
      <c r="R397" s="166">
        <v>345</v>
      </c>
      <c r="S397" s="143">
        <v>5051771966731</v>
      </c>
      <c r="T397" s="33"/>
      <c r="U397" s="103">
        <v>0.28000000000000003</v>
      </c>
      <c r="V397" s="142">
        <v>0.11</v>
      </c>
      <c r="W397" s="103">
        <f t="shared" si="19"/>
        <v>0.39</v>
      </c>
      <c r="X397" s="201">
        <v>70</v>
      </c>
      <c r="Y397" s="201">
        <v>270</v>
      </c>
      <c r="Z397" s="139">
        <v>200</v>
      </c>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412"/>
      <c r="AY397" s="3"/>
      <c r="AZ397" s="294" t="s">
        <v>4280</v>
      </c>
      <c r="BA397" s="278" t="s">
        <v>4267</v>
      </c>
      <c r="BB397" s="280" t="s">
        <v>4268</v>
      </c>
    </row>
    <row r="398" spans="1:55" s="187" customFormat="1" ht="18" customHeight="1">
      <c r="A398" s="23" t="s">
        <v>428</v>
      </c>
      <c r="B398" s="24" t="s">
        <v>429</v>
      </c>
      <c r="C398" s="24"/>
      <c r="D398" s="3" t="s">
        <v>4820</v>
      </c>
      <c r="E398" s="24" t="s">
        <v>4821</v>
      </c>
      <c r="F398" s="24" t="s">
        <v>4826</v>
      </c>
      <c r="G398" s="24"/>
      <c r="H398" s="24" t="s">
        <v>402</v>
      </c>
      <c r="I398" s="33">
        <v>42010000</v>
      </c>
      <c r="J398" s="1" t="s">
        <v>1804</v>
      </c>
      <c r="K398" s="1" t="s">
        <v>1804</v>
      </c>
      <c r="L398" s="3"/>
      <c r="M398" s="23" t="s">
        <v>434</v>
      </c>
      <c r="N398" s="23"/>
      <c r="O398" s="22" t="s">
        <v>1791</v>
      </c>
      <c r="P398" s="22">
        <v>166</v>
      </c>
      <c r="Q398" s="37">
        <f t="shared" si="18"/>
        <v>276</v>
      </c>
      <c r="R398" s="166">
        <v>345</v>
      </c>
      <c r="S398" s="143">
        <v>5051771966748</v>
      </c>
      <c r="T398" s="33"/>
      <c r="U398" s="103">
        <v>0.28000000000000003</v>
      </c>
      <c r="V398" s="142">
        <v>0.11</v>
      </c>
      <c r="W398" s="103">
        <f t="shared" si="19"/>
        <v>0.39</v>
      </c>
      <c r="X398" s="201">
        <v>70</v>
      </c>
      <c r="Y398" s="201">
        <v>270</v>
      </c>
      <c r="Z398" s="139">
        <v>200</v>
      </c>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412"/>
      <c r="AY398" s="3"/>
      <c r="AZ398" s="294" t="s">
        <v>4280</v>
      </c>
      <c r="BA398" s="278" t="s">
        <v>4267</v>
      </c>
      <c r="BB398" s="280" t="s">
        <v>4268</v>
      </c>
    </row>
    <row r="399" spans="1:55" s="187" customFormat="1" ht="18" customHeight="1">
      <c r="A399" s="23" t="s">
        <v>428</v>
      </c>
      <c r="B399" s="24" t="s">
        <v>429</v>
      </c>
      <c r="C399" s="24"/>
      <c r="D399" s="3" t="s">
        <v>4831</v>
      </c>
      <c r="E399" s="24" t="s">
        <v>4832</v>
      </c>
      <c r="F399" s="24" t="s">
        <v>4837</v>
      </c>
      <c r="G399" s="24"/>
      <c r="H399" s="24" t="s">
        <v>402</v>
      </c>
      <c r="I399" s="33">
        <v>42010000</v>
      </c>
      <c r="J399" s="1" t="s">
        <v>1804</v>
      </c>
      <c r="K399" s="1" t="s">
        <v>1804</v>
      </c>
      <c r="L399" s="3"/>
      <c r="M399" s="23" t="s">
        <v>430</v>
      </c>
      <c r="N399" s="23"/>
      <c r="O399" s="22" t="s">
        <v>1791</v>
      </c>
      <c r="P399" s="22">
        <v>168</v>
      </c>
      <c r="Q399" s="37">
        <f t="shared" si="18"/>
        <v>279.2</v>
      </c>
      <c r="R399" s="166">
        <v>349</v>
      </c>
      <c r="S399" s="143">
        <v>5051771967257</v>
      </c>
      <c r="T399" s="33"/>
      <c r="U399" s="103">
        <v>0.28000000000000003</v>
      </c>
      <c r="V399" s="142">
        <v>0.11</v>
      </c>
      <c r="W399" s="103">
        <f t="shared" si="19"/>
        <v>0.39</v>
      </c>
      <c r="X399" s="201">
        <v>70</v>
      </c>
      <c r="Y399" s="201">
        <v>270</v>
      </c>
      <c r="Z399" s="139">
        <v>200</v>
      </c>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412"/>
      <c r="AY399" s="3"/>
      <c r="AZ399" s="294" t="s">
        <v>4280</v>
      </c>
      <c r="BA399" s="278" t="s">
        <v>4267</v>
      </c>
      <c r="BB399" s="280" t="s">
        <v>4268</v>
      </c>
    </row>
    <row r="400" spans="1:55" s="187" customFormat="1" ht="18" customHeight="1">
      <c r="A400" s="23" t="s">
        <v>428</v>
      </c>
      <c r="B400" s="24" t="s">
        <v>429</v>
      </c>
      <c r="C400" s="24"/>
      <c r="D400" s="3" t="s">
        <v>4831</v>
      </c>
      <c r="E400" s="24" t="s">
        <v>4833</v>
      </c>
      <c r="F400" s="24" t="s">
        <v>4837</v>
      </c>
      <c r="G400" s="24"/>
      <c r="H400" s="24" t="s">
        <v>402</v>
      </c>
      <c r="I400" s="33">
        <v>42010000</v>
      </c>
      <c r="J400" s="1" t="s">
        <v>1804</v>
      </c>
      <c r="K400" s="1" t="s">
        <v>1804</v>
      </c>
      <c r="L400" s="3"/>
      <c r="M400" s="23" t="s">
        <v>431</v>
      </c>
      <c r="N400" s="23"/>
      <c r="O400" s="22" t="s">
        <v>1791</v>
      </c>
      <c r="P400" s="22">
        <v>168</v>
      </c>
      <c r="Q400" s="37">
        <f t="shared" si="18"/>
        <v>279.2</v>
      </c>
      <c r="R400" s="166">
        <v>349</v>
      </c>
      <c r="S400" s="143">
        <v>5051771967264</v>
      </c>
      <c r="T400" s="33"/>
      <c r="U400" s="103">
        <v>0.28000000000000003</v>
      </c>
      <c r="V400" s="142">
        <v>0.11</v>
      </c>
      <c r="W400" s="103">
        <f t="shared" si="19"/>
        <v>0.39</v>
      </c>
      <c r="X400" s="201">
        <v>70</v>
      </c>
      <c r="Y400" s="201">
        <v>270</v>
      </c>
      <c r="Z400" s="139">
        <v>200</v>
      </c>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412"/>
      <c r="AY400" s="3"/>
      <c r="AZ400" s="294" t="s">
        <v>4280</v>
      </c>
      <c r="BA400" s="278" t="s">
        <v>4267</v>
      </c>
      <c r="BB400" s="280" t="s">
        <v>4268</v>
      </c>
    </row>
    <row r="401" spans="1:54" s="187" customFormat="1" ht="18" customHeight="1">
      <c r="A401" s="23" t="s">
        <v>428</v>
      </c>
      <c r="B401" s="24" t="s">
        <v>429</v>
      </c>
      <c r="C401" s="24"/>
      <c r="D401" s="3" t="s">
        <v>4831</v>
      </c>
      <c r="E401" s="24" t="s">
        <v>4834</v>
      </c>
      <c r="F401" s="24" t="s">
        <v>4837</v>
      </c>
      <c r="G401" s="24"/>
      <c r="H401" s="24" t="s">
        <v>402</v>
      </c>
      <c r="I401" s="33">
        <v>42010000</v>
      </c>
      <c r="J401" s="1" t="s">
        <v>1804</v>
      </c>
      <c r="K401" s="1" t="s">
        <v>1804</v>
      </c>
      <c r="L401" s="3"/>
      <c r="M401" s="23" t="s">
        <v>432</v>
      </c>
      <c r="N401" s="23"/>
      <c r="O401" s="22" t="s">
        <v>1791</v>
      </c>
      <c r="P401" s="22">
        <v>168</v>
      </c>
      <c r="Q401" s="37">
        <f t="shared" si="18"/>
        <v>279.2</v>
      </c>
      <c r="R401" s="166">
        <v>349</v>
      </c>
      <c r="S401" s="143">
        <v>5051771967271</v>
      </c>
      <c r="T401" s="33"/>
      <c r="U401" s="103">
        <v>0.28000000000000003</v>
      </c>
      <c r="V401" s="142">
        <v>0.11</v>
      </c>
      <c r="W401" s="103">
        <f t="shared" si="19"/>
        <v>0.39</v>
      </c>
      <c r="X401" s="201">
        <v>70</v>
      </c>
      <c r="Y401" s="201">
        <v>270</v>
      </c>
      <c r="Z401" s="139">
        <v>200</v>
      </c>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412"/>
      <c r="AY401" s="3"/>
      <c r="AZ401" s="294" t="s">
        <v>4280</v>
      </c>
      <c r="BA401" s="278" t="s">
        <v>4267</v>
      </c>
      <c r="BB401" s="280" t="s">
        <v>4268</v>
      </c>
    </row>
    <row r="402" spans="1:54" s="187" customFormat="1" ht="18" customHeight="1">
      <c r="A402" s="23" t="s">
        <v>428</v>
      </c>
      <c r="B402" s="24" t="s">
        <v>429</v>
      </c>
      <c r="C402" s="24"/>
      <c r="D402" s="3" t="s">
        <v>4831</v>
      </c>
      <c r="E402" s="24" t="s">
        <v>4835</v>
      </c>
      <c r="F402" s="24" t="s">
        <v>4837</v>
      </c>
      <c r="G402" s="24"/>
      <c r="H402" s="24" t="s">
        <v>402</v>
      </c>
      <c r="I402" s="33">
        <v>42010000</v>
      </c>
      <c r="J402" s="1" t="s">
        <v>1804</v>
      </c>
      <c r="K402" s="1" t="s">
        <v>1804</v>
      </c>
      <c r="L402" s="3"/>
      <c r="M402" s="23" t="s">
        <v>433</v>
      </c>
      <c r="N402" s="23"/>
      <c r="O402" s="22" t="s">
        <v>1791</v>
      </c>
      <c r="P402" s="22">
        <v>168</v>
      </c>
      <c r="Q402" s="37">
        <f t="shared" si="18"/>
        <v>279.2</v>
      </c>
      <c r="R402" s="166">
        <v>349</v>
      </c>
      <c r="S402" s="143">
        <v>5051771967288</v>
      </c>
      <c r="T402" s="33"/>
      <c r="U402" s="103">
        <v>0.28000000000000003</v>
      </c>
      <c r="V402" s="142">
        <v>0.11</v>
      </c>
      <c r="W402" s="103">
        <f t="shared" si="19"/>
        <v>0.39</v>
      </c>
      <c r="X402" s="201">
        <v>70</v>
      </c>
      <c r="Y402" s="201">
        <v>270</v>
      </c>
      <c r="Z402" s="139">
        <v>200</v>
      </c>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412"/>
      <c r="AY402" s="3"/>
      <c r="AZ402" s="294" t="s">
        <v>4280</v>
      </c>
      <c r="BA402" s="278" t="s">
        <v>4267</v>
      </c>
      <c r="BB402" s="280" t="s">
        <v>4268</v>
      </c>
    </row>
    <row r="403" spans="1:54" s="187" customFormat="1" ht="18" customHeight="1">
      <c r="A403" s="23" t="s">
        <v>428</v>
      </c>
      <c r="B403" s="24" t="s">
        <v>429</v>
      </c>
      <c r="C403" s="24"/>
      <c r="D403" s="3" t="s">
        <v>4831</v>
      </c>
      <c r="E403" s="24" t="s">
        <v>4836</v>
      </c>
      <c r="F403" s="24" t="s">
        <v>4837</v>
      </c>
      <c r="G403" s="24"/>
      <c r="H403" s="24" t="s">
        <v>402</v>
      </c>
      <c r="I403" s="33">
        <v>42010000</v>
      </c>
      <c r="J403" s="1" t="s">
        <v>1804</v>
      </c>
      <c r="K403" s="1" t="s">
        <v>1804</v>
      </c>
      <c r="L403" s="3"/>
      <c r="M403" s="23" t="s">
        <v>434</v>
      </c>
      <c r="N403" s="23"/>
      <c r="O403" s="22" t="s">
        <v>1791</v>
      </c>
      <c r="P403" s="22">
        <v>168</v>
      </c>
      <c r="Q403" s="37">
        <f t="shared" si="18"/>
        <v>279.2</v>
      </c>
      <c r="R403" s="166">
        <v>349</v>
      </c>
      <c r="S403" s="143">
        <v>5051771967295</v>
      </c>
      <c r="T403" s="33"/>
      <c r="U403" s="103">
        <v>0.28000000000000003</v>
      </c>
      <c r="V403" s="142">
        <v>0.11</v>
      </c>
      <c r="W403" s="103">
        <f t="shared" si="19"/>
        <v>0.39</v>
      </c>
      <c r="X403" s="201">
        <v>70</v>
      </c>
      <c r="Y403" s="201">
        <v>270</v>
      </c>
      <c r="Z403" s="139">
        <v>200</v>
      </c>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412"/>
      <c r="AY403" s="3"/>
      <c r="AZ403" s="294" t="s">
        <v>4280</v>
      </c>
      <c r="BA403" s="278" t="s">
        <v>4267</v>
      </c>
      <c r="BB403" s="280" t="s">
        <v>4268</v>
      </c>
    </row>
    <row r="404" spans="1:54" s="187" customFormat="1" ht="18" customHeight="1">
      <c r="A404" s="23" t="s">
        <v>428</v>
      </c>
      <c r="B404" s="24" t="s">
        <v>429</v>
      </c>
      <c r="C404" s="24"/>
      <c r="D404" s="3" t="s">
        <v>4851</v>
      </c>
      <c r="E404" s="24" t="s">
        <v>4853</v>
      </c>
      <c r="F404" s="24" t="s">
        <v>4863</v>
      </c>
      <c r="G404" s="24"/>
      <c r="H404" s="24" t="s">
        <v>4865</v>
      </c>
      <c r="I404" s="33">
        <v>42010000</v>
      </c>
      <c r="J404" s="1" t="s">
        <v>1804</v>
      </c>
      <c r="K404" s="1" t="s">
        <v>1804</v>
      </c>
      <c r="L404" s="3"/>
      <c r="M404" s="23" t="s">
        <v>430</v>
      </c>
      <c r="N404" s="23"/>
      <c r="O404" s="22" t="s">
        <v>1791</v>
      </c>
      <c r="P404" s="22">
        <v>162</v>
      </c>
      <c r="Q404" s="37">
        <f t="shared" si="18"/>
        <v>272</v>
      </c>
      <c r="R404" s="166">
        <v>340</v>
      </c>
      <c r="S404" s="143">
        <v>5051771966908</v>
      </c>
      <c r="T404" s="33"/>
      <c r="U404" s="103">
        <v>0.28000000000000003</v>
      </c>
      <c r="V404" s="142">
        <v>0.11</v>
      </c>
      <c r="W404" s="103">
        <f t="shared" si="19"/>
        <v>0.39</v>
      </c>
      <c r="X404" s="201">
        <v>70</v>
      </c>
      <c r="Y404" s="201">
        <v>270</v>
      </c>
      <c r="Z404" s="139">
        <v>200</v>
      </c>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412"/>
      <c r="AY404" s="3"/>
      <c r="AZ404" s="294" t="s">
        <v>4280</v>
      </c>
      <c r="BA404" s="278" t="s">
        <v>4267</v>
      </c>
      <c r="BB404" s="280" t="s">
        <v>4268</v>
      </c>
    </row>
    <row r="405" spans="1:54" s="187" customFormat="1" ht="18" customHeight="1">
      <c r="A405" s="23" t="s">
        <v>428</v>
      </c>
      <c r="B405" s="24" t="s">
        <v>429</v>
      </c>
      <c r="C405" s="24"/>
      <c r="D405" s="3" t="s">
        <v>4851</v>
      </c>
      <c r="E405" s="24" t="s">
        <v>4854</v>
      </c>
      <c r="F405" s="24" t="s">
        <v>4863</v>
      </c>
      <c r="G405" s="24"/>
      <c r="H405" s="24" t="s">
        <v>4865</v>
      </c>
      <c r="I405" s="33">
        <v>42010000</v>
      </c>
      <c r="J405" s="1" t="s">
        <v>1804</v>
      </c>
      <c r="K405" s="1" t="s">
        <v>1804</v>
      </c>
      <c r="L405" s="3"/>
      <c r="M405" s="23" t="s">
        <v>431</v>
      </c>
      <c r="N405" s="23"/>
      <c r="O405" s="22" t="s">
        <v>1791</v>
      </c>
      <c r="P405" s="22">
        <v>162</v>
      </c>
      <c r="Q405" s="37">
        <f t="shared" si="18"/>
        <v>272</v>
      </c>
      <c r="R405" s="166">
        <v>340</v>
      </c>
      <c r="S405" s="143">
        <v>5051771966915</v>
      </c>
      <c r="T405" s="33"/>
      <c r="U405" s="103">
        <v>0.28000000000000003</v>
      </c>
      <c r="V405" s="142">
        <v>0.11</v>
      </c>
      <c r="W405" s="103">
        <f t="shared" si="19"/>
        <v>0.39</v>
      </c>
      <c r="X405" s="201">
        <v>70</v>
      </c>
      <c r="Y405" s="201">
        <v>270</v>
      </c>
      <c r="Z405" s="139">
        <v>200</v>
      </c>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412"/>
      <c r="AY405" s="3"/>
      <c r="AZ405" s="294" t="s">
        <v>4280</v>
      </c>
      <c r="BA405" s="278" t="s">
        <v>4267</v>
      </c>
      <c r="BB405" s="280" t="s">
        <v>4268</v>
      </c>
    </row>
    <row r="406" spans="1:54" s="187" customFormat="1" ht="18" customHeight="1">
      <c r="A406" s="23" t="s">
        <v>428</v>
      </c>
      <c r="B406" s="24" t="s">
        <v>429</v>
      </c>
      <c r="C406" s="24"/>
      <c r="D406" s="3" t="s">
        <v>4851</v>
      </c>
      <c r="E406" s="24" t="s">
        <v>4855</v>
      </c>
      <c r="F406" s="24" t="s">
        <v>4863</v>
      </c>
      <c r="G406" s="24"/>
      <c r="H406" s="24" t="s">
        <v>4865</v>
      </c>
      <c r="I406" s="33">
        <v>42010000</v>
      </c>
      <c r="J406" s="1" t="s">
        <v>1804</v>
      </c>
      <c r="K406" s="1" t="s">
        <v>1804</v>
      </c>
      <c r="L406" s="3"/>
      <c r="M406" s="23" t="s">
        <v>432</v>
      </c>
      <c r="N406" s="23"/>
      <c r="O406" s="22" t="s">
        <v>1791</v>
      </c>
      <c r="P406" s="22">
        <v>162</v>
      </c>
      <c r="Q406" s="37">
        <f t="shared" si="18"/>
        <v>272</v>
      </c>
      <c r="R406" s="166">
        <v>340</v>
      </c>
      <c r="S406" s="143">
        <v>5051771966922</v>
      </c>
      <c r="T406" s="33"/>
      <c r="U406" s="103">
        <v>0.28000000000000003</v>
      </c>
      <c r="V406" s="142">
        <v>0.11</v>
      </c>
      <c r="W406" s="103">
        <f t="shared" si="19"/>
        <v>0.39</v>
      </c>
      <c r="X406" s="201">
        <v>70</v>
      </c>
      <c r="Y406" s="201">
        <v>270</v>
      </c>
      <c r="Z406" s="139">
        <v>200</v>
      </c>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412"/>
      <c r="AY406" s="3"/>
      <c r="AZ406" s="294" t="s">
        <v>4280</v>
      </c>
      <c r="BA406" s="278" t="s">
        <v>4267</v>
      </c>
      <c r="BB406" s="280" t="s">
        <v>4268</v>
      </c>
    </row>
    <row r="407" spans="1:54" s="187" customFormat="1" ht="18" customHeight="1">
      <c r="A407" s="23" t="s">
        <v>428</v>
      </c>
      <c r="B407" s="24" t="s">
        <v>429</v>
      </c>
      <c r="C407" s="24"/>
      <c r="D407" s="3" t="s">
        <v>4851</v>
      </c>
      <c r="E407" s="24" t="s">
        <v>4856</v>
      </c>
      <c r="F407" s="24" t="s">
        <v>4863</v>
      </c>
      <c r="G407" s="24"/>
      <c r="H407" s="24" t="s">
        <v>4865</v>
      </c>
      <c r="I407" s="33">
        <v>42010000</v>
      </c>
      <c r="J407" s="1" t="s">
        <v>1804</v>
      </c>
      <c r="K407" s="1" t="s">
        <v>1804</v>
      </c>
      <c r="L407" s="3"/>
      <c r="M407" s="23" t="s">
        <v>433</v>
      </c>
      <c r="N407" s="23"/>
      <c r="O407" s="22" t="s">
        <v>1791</v>
      </c>
      <c r="P407" s="22">
        <v>162</v>
      </c>
      <c r="Q407" s="37">
        <f t="shared" si="18"/>
        <v>272</v>
      </c>
      <c r="R407" s="166">
        <v>340</v>
      </c>
      <c r="S407" s="143">
        <v>5051771966939</v>
      </c>
      <c r="T407" s="33"/>
      <c r="U407" s="103">
        <v>0.28000000000000003</v>
      </c>
      <c r="V407" s="142">
        <v>0.11</v>
      </c>
      <c r="W407" s="103">
        <f t="shared" si="19"/>
        <v>0.39</v>
      </c>
      <c r="X407" s="201">
        <v>70</v>
      </c>
      <c r="Y407" s="201">
        <v>270</v>
      </c>
      <c r="Z407" s="139">
        <v>200</v>
      </c>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412"/>
      <c r="AY407" s="3"/>
      <c r="AZ407" s="294" t="s">
        <v>4280</v>
      </c>
      <c r="BA407" s="278" t="s">
        <v>4267</v>
      </c>
      <c r="BB407" s="280" t="s">
        <v>4268</v>
      </c>
    </row>
    <row r="408" spans="1:54" s="187" customFormat="1" ht="18" customHeight="1">
      <c r="A408" s="23" t="s">
        <v>428</v>
      </c>
      <c r="B408" s="24" t="s">
        <v>429</v>
      </c>
      <c r="C408" s="24"/>
      <c r="D408" s="3" t="s">
        <v>4851</v>
      </c>
      <c r="E408" s="24" t="s">
        <v>4857</v>
      </c>
      <c r="F408" s="24" t="s">
        <v>4863</v>
      </c>
      <c r="G408" s="24"/>
      <c r="H408" s="24" t="s">
        <v>4865</v>
      </c>
      <c r="I408" s="33">
        <v>42010000</v>
      </c>
      <c r="J408" s="1" t="s">
        <v>1804</v>
      </c>
      <c r="K408" s="1" t="s">
        <v>1804</v>
      </c>
      <c r="L408" s="3"/>
      <c r="M408" s="23" t="s">
        <v>434</v>
      </c>
      <c r="N408" s="23"/>
      <c r="O408" s="22" t="s">
        <v>1791</v>
      </c>
      <c r="P408" s="22">
        <v>162</v>
      </c>
      <c r="Q408" s="37">
        <f t="shared" si="18"/>
        <v>272</v>
      </c>
      <c r="R408" s="166">
        <v>340</v>
      </c>
      <c r="S408" s="143">
        <v>5051771966946</v>
      </c>
      <c r="T408" s="33"/>
      <c r="U408" s="103">
        <v>0.28000000000000003</v>
      </c>
      <c r="V408" s="142">
        <v>0.11</v>
      </c>
      <c r="W408" s="103">
        <f t="shared" ref="W408:W439" si="20">U408+V408</f>
        <v>0.39</v>
      </c>
      <c r="X408" s="201">
        <v>70</v>
      </c>
      <c r="Y408" s="201">
        <v>270</v>
      </c>
      <c r="Z408" s="139">
        <v>200</v>
      </c>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412"/>
      <c r="AY408" s="3"/>
      <c r="AZ408" s="294" t="s">
        <v>4280</v>
      </c>
      <c r="BA408" s="278" t="s">
        <v>4267</v>
      </c>
      <c r="BB408" s="280" t="s">
        <v>4268</v>
      </c>
    </row>
    <row r="409" spans="1:54" s="187" customFormat="1" ht="18" customHeight="1">
      <c r="A409" s="23" t="s">
        <v>428</v>
      </c>
      <c r="B409" s="24" t="s">
        <v>429</v>
      </c>
      <c r="C409" s="24"/>
      <c r="D409" s="3" t="s">
        <v>4852</v>
      </c>
      <c r="E409" s="24" t="s">
        <v>4858</v>
      </c>
      <c r="F409" s="24" t="s">
        <v>4864</v>
      </c>
      <c r="G409" s="24"/>
      <c r="H409" s="24" t="s">
        <v>4865</v>
      </c>
      <c r="I409" s="33">
        <v>42010000</v>
      </c>
      <c r="J409" s="1" t="s">
        <v>1804</v>
      </c>
      <c r="K409" s="1" t="s">
        <v>1804</v>
      </c>
      <c r="L409" s="3"/>
      <c r="M409" s="23" t="s">
        <v>430</v>
      </c>
      <c r="N409" s="23"/>
      <c r="O409" s="22" t="s">
        <v>1791</v>
      </c>
      <c r="P409" s="22">
        <v>166</v>
      </c>
      <c r="Q409" s="37">
        <f t="shared" si="18"/>
        <v>276</v>
      </c>
      <c r="R409" s="166">
        <v>345</v>
      </c>
      <c r="S409" s="143">
        <v>5051771967103</v>
      </c>
      <c r="T409" s="33"/>
      <c r="U409" s="103">
        <v>0.28000000000000003</v>
      </c>
      <c r="V409" s="142">
        <v>0.11</v>
      </c>
      <c r="W409" s="103">
        <f t="shared" si="20"/>
        <v>0.39</v>
      </c>
      <c r="X409" s="201">
        <v>70</v>
      </c>
      <c r="Y409" s="201">
        <v>270</v>
      </c>
      <c r="Z409" s="139">
        <v>200</v>
      </c>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412"/>
      <c r="AY409" s="3"/>
      <c r="AZ409" s="294" t="s">
        <v>4280</v>
      </c>
      <c r="BA409" s="278" t="s">
        <v>4267</v>
      </c>
      <c r="BB409" s="280" t="s">
        <v>4268</v>
      </c>
    </row>
    <row r="410" spans="1:54" s="187" customFormat="1" ht="18" customHeight="1">
      <c r="A410" s="23" t="s">
        <v>428</v>
      </c>
      <c r="B410" s="24" t="s">
        <v>429</v>
      </c>
      <c r="C410" s="24"/>
      <c r="D410" s="3" t="s">
        <v>4852</v>
      </c>
      <c r="E410" s="24" t="s">
        <v>4859</v>
      </c>
      <c r="F410" s="24" t="s">
        <v>4864</v>
      </c>
      <c r="G410" s="24"/>
      <c r="H410" s="24" t="s">
        <v>4865</v>
      </c>
      <c r="I410" s="33">
        <v>42010000</v>
      </c>
      <c r="J410" s="1" t="s">
        <v>1804</v>
      </c>
      <c r="K410" s="1" t="s">
        <v>1804</v>
      </c>
      <c r="L410" s="3"/>
      <c r="M410" s="23" t="s">
        <v>431</v>
      </c>
      <c r="N410" s="23"/>
      <c r="O410" s="22" t="s">
        <v>1791</v>
      </c>
      <c r="P410" s="22">
        <v>166</v>
      </c>
      <c r="Q410" s="37">
        <f t="shared" si="18"/>
        <v>276</v>
      </c>
      <c r="R410" s="166">
        <v>345</v>
      </c>
      <c r="S410" s="143">
        <v>5051771967110</v>
      </c>
      <c r="T410" s="33"/>
      <c r="U410" s="103">
        <v>0.28000000000000003</v>
      </c>
      <c r="V410" s="142">
        <v>0.11</v>
      </c>
      <c r="W410" s="103">
        <f t="shared" si="20"/>
        <v>0.39</v>
      </c>
      <c r="X410" s="201">
        <v>70</v>
      </c>
      <c r="Y410" s="201">
        <v>270</v>
      </c>
      <c r="Z410" s="139">
        <v>200</v>
      </c>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412"/>
      <c r="AY410" s="3"/>
      <c r="AZ410" s="294" t="s">
        <v>4280</v>
      </c>
      <c r="BA410" s="278" t="s">
        <v>4267</v>
      </c>
      <c r="BB410" s="280" t="s">
        <v>4268</v>
      </c>
    </row>
    <row r="411" spans="1:54" s="187" customFormat="1" ht="18" customHeight="1">
      <c r="A411" s="23" t="s">
        <v>428</v>
      </c>
      <c r="B411" s="24" t="s">
        <v>429</v>
      </c>
      <c r="C411" s="24"/>
      <c r="D411" s="3" t="s">
        <v>4852</v>
      </c>
      <c r="E411" s="24" t="s">
        <v>4860</v>
      </c>
      <c r="F411" s="24" t="s">
        <v>4864</v>
      </c>
      <c r="G411" s="24"/>
      <c r="H411" s="24" t="s">
        <v>4865</v>
      </c>
      <c r="I411" s="33">
        <v>42010000</v>
      </c>
      <c r="J411" s="1" t="s">
        <v>1804</v>
      </c>
      <c r="K411" s="1" t="s">
        <v>1804</v>
      </c>
      <c r="L411" s="3"/>
      <c r="M411" s="23" t="s">
        <v>432</v>
      </c>
      <c r="N411" s="23"/>
      <c r="O411" s="22" t="s">
        <v>1791</v>
      </c>
      <c r="P411" s="22">
        <v>166</v>
      </c>
      <c r="Q411" s="37">
        <f t="shared" si="18"/>
        <v>276</v>
      </c>
      <c r="R411" s="166">
        <v>345</v>
      </c>
      <c r="S411" s="143">
        <v>5051771967127</v>
      </c>
      <c r="T411" s="33"/>
      <c r="U411" s="103">
        <v>0.28000000000000003</v>
      </c>
      <c r="V411" s="142">
        <v>0.11</v>
      </c>
      <c r="W411" s="103">
        <f t="shared" si="20"/>
        <v>0.39</v>
      </c>
      <c r="X411" s="201">
        <v>70</v>
      </c>
      <c r="Y411" s="201">
        <v>270</v>
      </c>
      <c r="Z411" s="139">
        <v>200</v>
      </c>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412"/>
      <c r="AY411" s="3"/>
      <c r="AZ411" s="294" t="s">
        <v>4280</v>
      </c>
      <c r="BA411" s="278" t="s">
        <v>4267</v>
      </c>
      <c r="BB411" s="280" t="s">
        <v>4268</v>
      </c>
    </row>
    <row r="412" spans="1:54" s="187" customFormat="1" ht="18" customHeight="1">
      <c r="A412" s="23" t="s">
        <v>428</v>
      </c>
      <c r="B412" s="24" t="s">
        <v>429</v>
      </c>
      <c r="C412" s="24"/>
      <c r="D412" s="3" t="s">
        <v>4852</v>
      </c>
      <c r="E412" s="24" t="s">
        <v>4861</v>
      </c>
      <c r="F412" s="24" t="s">
        <v>4864</v>
      </c>
      <c r="G412" s="24"/>
      <c r="H412" s="24" t="s">
        <v>4865</v>
      </c>
      <c r="I412" s="33">
        <v>42010000</v>
      </c>
      <c r="J412" s="1" t="s">
        <v>1804</v>
      </c>
      <c r="K412" s="1" t="s">
        <v>1804</v>
      </c>
      <c r="L412" s="3"/>
      <c r="M412" s="23" t="s">
        <v>433</v>
      </c>
      <c r="N412" s="23"/>
      <c r="O412" s="22" t="s">
        <v>1791</v>
      </c>
      <c r="P412" s="22">
        <v>166</v>
      </c>
      <c r="Q412" s="37">
        <f t="shared" si="18"/>
        <v>276</v>
      </c>
      <c r="R412" s="166">
        <v>345</v>
      </c>
      <c r="S412" s="143">
        <v>5051771967134</v>
      </c>
      <c r="T412" s="33"/>
      <c r="U412" s="103">
        <v>0.28000000000000003</v>
      </c>
      <c r="V412" s="142">
        <v>0.11</v>
      </c>
      <c r="W412" s="103">
        <f t="shared" si="20"/>
        <v>0.39</v>
      </c>
      <c r="X412" s="201">
        <v>70</v>
      </c>
      <c r="Y412" s="201">
        <v>270</v>
      </c>
      <c r="Z412" s="139">
        <v>200</v>
      </c>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412"/>
      <c r="AY412" s="3"/>
      <c r="AZ412" s="294" t="s">
        <v>4280</v>
      </c>
      <c r="BA412" s="278" t="s">
        <v>4267</v>
      </c>
      <c r="BB412" s="280" t="s">
        <v>4268</v>
      </c>
    </row>
    <row r="413" spans="1:54" s="187" customFormat="1" ht="18" customHeight="1">
      <c r="A413" s="23" t="s">
        <v>428</v>
      </c>
      <c r="B413" s="24" t="s">
        <v>429</v>
      </c>
      <c r="C413" s="24"/>
      <c r="D413" s="3" t="s">
        <v>4852</v>
      </c>
      <c r="E413" s="24" t="s">
        <v>4862</v>
      </c>
      <c r="F413" s="24" t="s">
        <v>4864</v>
      </c>
      <c r="G413" s="24"/>
      <c r="H413" s="24" t="s">
        <v>4865</v>
      </c>
      <c r="I413" s="33">
        <v>42010000</v>
      </c>
      <c r="J413" s="1" t="s">
        <v>1804</v>
      </c>
      <c r="K413" s="1" t="s">
        <v>1804</v>
      </c>
      <c r="L413" s="3"/>
      <c r="M413" s="23" t="s">
        <v>434</v>
      </c>
      <c r="N413" s="23"/>
      <c r="O413" s="22" t="s">
        <v>1791</v>
      </c>
      <c r="P413" s="22">
        <v>166</v>
      </c>
      <c r="Q413" s="37">
        <f t="shared" si="18"/>
        <v>276</v>
      </c>
      <c r="R413" s="166">
        <v>345</v>
      </c>
      <c r="S413" s="143">
        <v>5051771967141</v>
      </c>
      <c r="T413" s="33"/>
      <c r="U413" s="103">
        <v>0.28000000000000003</v>
      </c>
      <c r="V413" s="142">
        <v>0.11</v>
      </c>
      <c r="W413" s="103">
        <f t="shared" si="20"/>
        <v>0.39</v>
      </c>
      <c r="X413" s="201">
        <v>70</v>
      </c>
      <c r="Y413" s="201">
        <v>270</v>
      </c>
      <c r="Z413" s="139">
        <v>200</v>
      </c>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412"/>
      <c r="AY413" s="3"/>
      <c r="AZ413" s="294" t="s">
        <v>4280</v>
      </c>
      <c r="BA413" s="278" t="s">
        <v>4267</v>
      </c>
      <c r="BB413" s="280" t="s">
        <v>4268</v>
      </c>
    </row>
    <row r="414" spans="1:54" s="187" customFormat="1" ht="15.75">
      <c r="A414" s="23" t="s">
        <v>428</v>
      </c>
      <c r="B414" s="24" t="s">
        <v>429</v>
      </c>
      <c r="C414" s="24"/>
      <c r="D414" s="3" t="s">
        <v>4866</v>
      </c>
      <c r="E414" s="24" t="s">
        <v>4870</v>
      </c>
      <c r="F414" s="24" t="s">
        <v>4875</v>
      </c>
      <c r="G414" s="24" t="s">
        <v>5694</v>
      </c>
      <c r="H414" s="24" t="s">
        <v>4360</v>
      </c>
      <c r="I414" s="33">
        <v>42010000</v>
      </c>
      <c r="J414" s="1" t="s">
        <v>1804</v>
      </c>
      <c r="K414" s="1" t="s">
        <v>1804</v>
      </c>
      <c r="L414" s="3"/>
      <c r="M414" s="23" t="s">
        <v>430</v>
      </c>
      <c r="N414" s="23"/>
      <c r="O414" s="22" t="s">
        <v>1791</v>
      </c>
      <c r="P414" s="22">
        <v>176</v>
      </c>
      <c r="Q414" s="37">
        <f t="shared" si="18"/>
        <v>303.2</v>
      </c>
      <c r="R414" s="166">
        <v>379</v>
      </c>
      <c r="S414" s="143">
        <v>5051771967707</v>
      </c>
      <c r="T414" s="33">
        <v>5051771750668</v>
      </c>
      <c r="U414" s="103">
        <v>0.25</v>
      </c>
      <c r="V414" s="142">
        <v>0.15</v>
      </c>
      <c r="W414" s="103">
        <f t="shared" si="20"/>
        <v>0.4</v>
      </c>
      <c r="X414" s="132">
        <v>90</v>
      </c>
      <c r="Y414" s="132">
        <v>310</v>
      </c>
      <c r="Z414" s="139">
        <v>200</v>
      </c>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412" t="s">
        <v>3107</v>
      </c>
      <c r="AY414" s="3"/>
      <c r="AZ414" s="294" t="s">
        <v>4280</v>
      </c>
      <c r="BA414" s="278" t="s">
        <v>4267</v>
      </c>
      <c r="BB414" s="280" t="s">
        <v>4268</v>
      </c>
    </row>
    <row r="415" spans="1:54" s="187" customFormat="1" ht="15.75">
      <c r="A415" s="23" t="s">
        <v>428</v>
      </c>
      <c r="B415" s="24" t="s">
        <v>429</v>
      </c>
      <c r="C415" s="24"/>
      <c r="D415" s="3" t="s">
        <v>4866</v>
      </c>
      <c r="E415" s="24" t="s">
        <v>4871</v>
      </c>
      <c r="F415" s="24" t="s">
        <v>4875</v>
      </c>
      <c r="G415" s="24" t="s">
        <v>5694</v>
      </c>
      <c r="H415" s="24" t="s">
        <v>4360</v>
      </c>
      <c r="I415" s="33">
        <v>42010000</v>
      </c>
      <c r="J415" s="1" t="s">
        <v>1804</v>
      </c>
      <c r="K415" s="1" t="s">
        <v>1804</v>
      </c>
      <c r="L415" s="3"/>
      <c r="M415" s="23" t="s">
        <v>431</v>
      </c>
      <c r="N415" s="23"/>
      <c r="O415" s="22" t="s">
        <v>1791</v>
      </c>
      <c r="P415" s="22">
        <v>176</v>
      </c>
      <c r="Q415" s="37">
        <f t="shared" ref="Q415:Q478" si="21">R415*0.8</f>
        <v>303.2</v>
      </c>
      <c r="R415" s="166">
        <v>379</v>
      </c>
      <c r="S415" s="143">
        <v>5051771967714</v>
      </c>
      <c r="T415" s="33">
        <v>5051771750675</v>
      </c>
      <c r="U415" s="103">
        <v>0.25</v>
      </c>
      <c r="V415" s="142">
        <v>0.15</v>
      </c>
      <c r="W415" s="103">
        <f t="shared" si="20"/>
        <v>0.4</v>
      </c>
      <c r="X415" s="132">
        <v>90</v>
      </c>
      <c r="Y415" s="132">
        <v>310</v>
      </c>
      <c r="Z415" s="139">
        <v>200</v>
      </c>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412" t="s">
        <v>3107</v>
      </c>
      <c r="AY415" s="3"/>
      <c r="AZ415" s="294" t="s">
        <v>4280</v>
      </c>
      <c r="BA415" s="278" t="s">
        <v>4267</v>
      </c>
      <c r="BB415" s="280" t="s">
        <v>4268</v>
      </c>
    </row>
    <row r="416" spans="1:54" s="187" customFormat="1" ht="15.75">
      <c r="A416" s="23" t="s">
        <v>428</v>
      </c>
      <c r="B416" s="24" t="s">
        <v>429</v>
      </c>
      <c r="C416" s="24"/>
      <c r="D416" s="3" t="s">
        <v>4866</v>
      </c>
      <c r="E416" s="24" t="s">
        <v>4872</v>
      </c>
      <c r="F416" s="24" t="s">
        <v>4875</v>
      </c>
      <c r="G416" s="24" t="s">
        <v>5694</v>
      </c>
      <c r="H416" s="24" t="s">
        <v>4360</v>
      </c>
      <c r="I416" s="33">
        <v>42010000</v>
      </c>
      <c r="J416" s="1" t="s">
        <v>1804</v>
      </c>
      <c r="K416" s="1" t="s">
        <v>1804</v>
      </c>
      <c r="L416" s="3"/>
      <c r="M416" s="23" t="s">
        <v>432</v>
      </c>
      <c r="N416" s="23"/>
      <c r="O416" s="22" t="s">
        <v>1791</v>
      </c>
      <c r="P416" s="22">
        <v>176</v>
      </c>
      <c r="Q416" s="37">
        <f t="shared" si="21"/>
        <v>303.2</v>
      </c>
      <c r="R416" s="166">
        <v>379</v>
      </c>
      <c r="S416" s="143">
        <v>5051771967721</v>
      </c>
      <c r="T416" s="33">
        <v>5051771750682</v>
      </c>
      <c r="U416" s="103">
        <v>0.25</v>
      </c>
      <c r="V416" s="142">
        <v>0.15</v>
      </c>
      <c r="W416" s="103">
        <f t="shared" si="20"/>
        <v>0.4</v>
      </c>
      <c r="X416" s="132">
        <v>90</v>
      </c>
      <c r="Y416" s="132">
        <v>310</v>
      </c>
      <c r="Z416" s="139">
        <v>200</v>
      </c>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412" t="s">
        <v>3107</v>
      </c>
      <c r="AY416" s="3"/>
      <c r="AZ416" s="294" t="s">
        <v>4280</v>
      </c>
      <c r="BA416" s="278" t="s">
        <v>4267</v>
      </c>
      <c r="BB416" s="280" t="s">
        <v>4268</v>
      </c>
    </row>
    <row r="417" spans="1:54" s="187" customFormat="1" ht="15.75">
      <c r="A417" s="23" t="s">
        <v>428</v>
      </c>
      <c r="B417" s="24" t="s">
        <v>429</v>
      </c>
      <c r="C417" s="24"/>
      <c r="D417" s="3" t="s">
        <v>4866</v>
      </c>
      <c r="E417" s="24" t="s">
        <v>4873</v>
      </c>
      <c r="F417" s="24" t="s">
        <v>4875</v>
      </c>
      <c r="G417" s="24" t="s">
        <v>5694</v>
      </c>
      <c r="H417" s="24" t="s">
        <v>4360</v>
      </c>
      <c r="I417" s="33">
        <v>42010000</v>
      </c>
      <c r="J417" s="1" t="s">
        <v>1804</v>
      </c>
      <c r="K417" s="1" t="s">
        <v>1804</v>
      </c>
      <c r="L417" s="3"/>
      <c r="M417" s="23" t="s">
        <v>433</v>
      </c>
      <c r="N417" s="23"/>
      <c r="O417" s="22" t="s">
        <v>1791</v>
      </c>
      <c r="P417" s="22">
        <v>176</v>
      </c>
      <c r="Q417" s="37">
        <f t="shared" si="21"/>
        <v>303.2</v>
      </c>
      <c r="R417" s="166">
        <v>379</v>
      </c>
      <c r="S417" s="143">
        <v>5051771967738</v>
      </c>
      <c r="T417" s="33">
        <v>5051771750699</v>
      </c>
      <c r="U417" s="103">
        <v>0.25</v>
      </c>
      <c r="V417" s="142">
        <v>0.15</v>
      </c>
      <c r="W417" s="103">
        <f t="shared" si="20"/>
        <v>0.4</v>
      </c>
      <c r="X417" s="132">
        <v>90</v>
      </c>
      <c r="Y417" s="132">
        <v>310</v>
      </c>
      <c r="Z417" s="139">
        <v>200</v>
      </c>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412" t="s">
        <v>3107</v>
      </c>
      <c r="AY417" s="3"/>
      <c r="AZ417" s="294" t="s">
        <v>4280</v>
      </c>
      <c r="BA417" s="278" t="s">
        <v>4267</v>
      </c>
      <c r="BB417" s="280" t="s">
        <v>4268</v>
      </c>
    </row>
    <row r="418" spans="1:54" s="187" customFormat="1" ht="15.75">
      <c r="A418" s="23" t="s">
        <v>428</v>
      </c>
      <c r="B418" s="24" t="s">
        <v>429</v>
      </c>
      <c r="C418" s="24"/>
      <c r="D418" s="3" t="s">
        <v>4866</v>
      </c>
      <c r="E418" s="24" t="s">
        <v>4874</v>
      </c>
      <c r="F418" s="24" t="s">
        <v>4875</v>
      </c>
      <c r="G418" s="24" t="s">
        <v>5694</v>
      </c>
      <c r="H418" s="24" t="s">
        <v>4360</v>
      </c>
      <c r="I418" s="33">
        <v>42010000</v>
      </c>
      <c r="J418" s="1" t="s">
        <v>1804</v>
      </c>
      <c r="K418" s="1" t="s">
        <v>1804</v>
      </c>
      <c r="L418" s="3"/>
      <c r="M418" s="23" t="s">
        <v>434</v>
      </c>
      <c r="N418" s="23"/>
      <c r="O418" s="22" t="s">
        <v>1791</v>
      </c>
      <c r="P418" s="22">
        <v>176</v>
      </c>
      <c r="Q418" s="37">
        <f t="shared" si="21"/>
        <v>303.2</v>
      </c>
      <c r="R418" s="166">
        <v>379</v>
      </c>
      <c r="S418" s="143">
        <v>5051771967745</v>
      </c>
      <c r="T418" s="33">
        <v>5051771750705</v>
      </c>
      <c r="U418" s="103">
        <v>0.25</v>
      </c>
      <c r="V418" s="142">
        <v>0.15</v>
      </c>
      <c r="W418" s="103">
        <f t="shared" si="20"/>
        <v>0.4</v>
      </c>
      <c r="X418" s="132">
        <v>90</v>
      </c>
      <c r="Y418" s="132">
        <v>310</v>
      </c>
      <c r="Z418" s="139">
        <v>200</v>
      </c>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412" t="s">
        <v>3107</v>
      </c>
      <c r="AY418" s="3"/>
      <c r="AZ418" s="294" t="s">
        <v>4280</v>
      </c>
      <c r="BA418" s="278" t="s">
        <v>4267</v>
      </c>
      <c r="BB418" s="280" t="s">
        <v>4268</v>
      </c>
    </row>
    <row r="419" spans="1:54" s="187" customFormat="1" ht="15.75">
      <c r="A419" s="23" t="s">
        <v>428</v>
      </c>
      <c r="B419" s="24" t="s">
        <v>429</v>
      </c>
      <c r="C419" s="24"/>
      <c r="D419" s="3" t="s">
        <v>4877</v>
      </c>
      <c r="E419" s="24" t="s">
        <v>4878</v>
      </c>
      <c r="F419" s="24" t="s">
        <v>4876</v>
      </c>
      <c r="G419" s="24" t="s">
        <v>5695</v>
      </c>
      <c r="H419" s="24" t="s">
        <v>4360</v>
      </c>
      <c r="I419" s="33">
        <v>42010000</v>
      </c>
      <c r="J419" s="1" t="s">
        <v>1804</v>
      </c>
      <c r="K419" s="1" t="s">
        <v>1804</v>
      </c>
      <c r="L419" s="3"/>
      <c r="M419" s="23" t="s">
        <v>430</v>
      </c>
      <c r="N419" s="23"/>
      <c r="O419" s="22" t="s">
        <v>1791</v>
      </c>
      <c r="P419" s="22">
        <v>199</v>
      </c>
      <c r="Q419" s="37">
        <f t="shared" si="21"/>
        <v>335.20000000000005</v>
      </c>
      <c r="R419" s="166">
        <v>419</v>
      </c>
      <c r="S419" s="143">
        <v>5051771967608</v>
      </c>
      <c r="T419" s="33">
        <v>5051771750767</v>
      </c>
      <c r="U419" s="103">
        <v>0.25</v>
      </c>
      <c r="V419" s="142">
        <v>0.15</v>
      </c>
      <c r="W419" s="103">
        <f t="shared" si="20"/>
        <v>0.4</v>
      </c>
      <c r="X419" s="132">
        <v>90</v>
      </c>
      <c r="Y419" s="132">
        <v>310</v>
      </c>
      <c r="Z419" s="139">
        <v>200</v>
      </c>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412" t="s">
        <v>3106</v>
      </c>
      <c r="AY419" s="3"/>
      <c r="AZ419" s="294" t="s">
        <v>4280</v>
      </c>
      <c r="BA419" s="278" t="s">
        <v>4267</v>
      </c>
      <c r="BB419" s="280" t="s">
        <v>4268</v>
      </c>
    </row>
    <row r="420" spans="1:54" s="187" customFormat="1" ht="15.75">
      <c r="A420" s="23" t="s">
        <v>428</v>
      </c>
      <c r="B420" s="24" t="s">
        <v>429</v>
      </c>
      <c r="C420" s="24"/>
      <c r="D420" s="3" t="s">
        <v>4877</v>
      </c>
      <c r="E420" s="24" t="s">
        <v>4879</v>
      </c>
      <c r="F420" s="24" t="s">
        <v>4876</v>
      </c>
      <c r="G420" s="24" t="s">
        <v>5695</v>
      </c>
      <c r="H420" s="24" t="s">
        <v>4360</v>
      </c>
      <c r="I420" s="33">
        <v>42010000</v>
      </c>
      <c r="J420" s="1" t="s">
        <v>1804</v>
      </c>
      <c r="K420" s="1" t="s">
        <v>1804</v>
      </c>
      <c r="L420" s="3"/>
      <c r="M420" s="23" t="s">
        <v>431</v>
      </c>
      <c r="N420" s="23"/>
      <c r="O420" s="22" t="s">
        <v>1791</v>
      </c>
      <c r="P420" s="22">
        <v>199</v>
      </c>
      <c r="Q420" s="37">
        <f t="shared" si="21"/>
        <v>335.20000000000005</v>
      </c>
      <c r="R420" s="166">
        <v>419</v>
      </c>
      <c r="S420" s="143">
        <v>5051771967615</v>
      </c>
      <c r="T420" s="33">
        <v>5051771750774</v>
      </c>
      <c r="U420" s="103">
        <v>0.25</v>
      </c>
      <c r="V420" s="142">
        <v>0.15</v>
      </c>
      <c r="W420" s="103">
        <f t="shared" si="20"/>
        <v>0.4</v>
      </c>
      <c r="X420" s="132">
        <v>90</v>
      </c>
      <c r="Y420" s="132">
        <v>310</v>
      </c>
      <c r="Z420" s="139">
        <v>200</v>
      </c>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412" t="s">
        <v>3106</v>
      </c>
      <c r="AY420" s="3"/>
      <c r="AZ420" s="294" t="s">
        <v>4280</v>
      </c>
      <c r="BA420" s="278" t="s">
        <v>4267</v>
      </c>
      <c r="BB420" s="280" t="s">
        <v>4268</v>
      </c>
    </row>
    <row r="421" spans="1:54" s="187" customFormat="1" ht="15.75">
      <c r="A421" s="23" t="s">
        <v>428</v>
      </c>
      <c r="B421" s="24" t="s">
        <v>429</v>
      </c>
      <c r="C421" s="24"/>
      <c r="D421" s="3" t="s">
        <v>4877</v>
      </c>
      <c r="E421" s="24" t="s">
        <v>4880</v>
      </c>
      <c r="F421" s="24" t="s">
        <v>4876</v>
      </c>
      <c r="G421" s="24" t="s">
        <v>5695</v>
      </c>
      <c r="H421" s="24" t="s">
        <v>4360</v>
      </c>
      <c r="I421" s="33">
        <v>42010000</v>
      </c>
      <c r="J421" s="1" t="s">
        <v>1804</v>
      </c>
      <c r="K421" s="1" t="s">
        <v>1804</v>
      </c>
      <c r="L421" s="3"/>
      <c r="M421" s="23" t="s">
        <v>432</v>
      </c>
      <c r="N421" s="23"/>
      <c r="O421" s="22" t="s">
        <v>1791</v>
      </c>
      <c r="P421" s="22">
        <v>199</v>
      </c>
      <c r="Q421" s="37">
        <f t="shared" si="21"/>
        <v>335.20000000000005</v>
      </c>
      <c r="R421" s="166">
        <v>419</v>
      </c>
      <c r="S421" s="143">
        <v>5051771967622</v>
      </c>
      <c r="T421" s="33">
        <v>5051771750781</v>
      </c>
      <c r="U421" s="103">
        <v>0.25</v>
      </c>
      <c r="V421" s="142">
        <v>0.15</v>
      </c>
      <c r="W421" s="103">
        <f t="shared" si="20"/>
        <v>0.4</v>
      </c>
      <c r="X421" s="132">
        <v>90</v>
      </c>
      <c r="Y421" s="132">
        <v>310</v>
      </c>
      <c r="Z421" s="139">
        <v>200</v>
      </c>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412" t="s">
        <v>3106</v>
      </c>
      <c r="AY421" s="3"/>
      <c r="AZ421" s="294" t="s">
        <v>4280</v>
      </c>
      <c r="BA421" s="278" t="s">
        <v>4267</v>
      </c>
      <c r="BB421" s="280" t="s">
        <v>4268</v>
      </c>
    </row>
    <row r="422" spans="1:54" s="187" customFormat="1" ht="15.75">
      <c r="A422" s="23" t="s">
        <v>428</v>
      </c>
      <c r="B422" s="24" t="s">
        <v>429</v>
      </c>
      <c r="C422" s="24"/>
      <c r="D422" s="3" t="s">
        <v>4877</v>
      </c>
      <c r="E422" s="24" t="s">
        <v>4881</v>
      </c>
      <c r="F422" s="24" t="s">
        <v>4876</v>
      </c>
      <c r="G422" s="24" t="s">
        <v>5695</v>
      </c>
      <c r="H422" s="24" t="s">
        <v>4360</v>
      </c>
      <c r="I422" s="33">
        <v>42010000</v>
      </c>
      <c r="J422" s="1" t="s">
        <v>1804</v>
      </c>
      <c r="K422" s="1" t="s">
        <v>1804</v>
      </c>
      <c r="L422" s="3"/>
      <c r="M422" s="23" t="s">
        <v>433</v>
      </c>
      <c r="N422" s="23"/>
      <c r="O422" s="22" t="s">
        <v>1791</v>
      </c>
      <c r="P422" s="22">
        <v>199</v>
      </c>
      <c r="Q422" s="37">
        <f t="shared" si="21"/>
        <v>335.20000000000005</v>
      </c>
      <c r="R422" s="166">
        <v>419</v>
      </c>
      <c r="S422" s="143">
        <v>5051771967639</v>
      </c>
      <c r="T422" s="33">
        <v>5051771750798</v>
      </c>
      <c r="U422" s="103">
        <v>0.25</v>
      </c>
      <c r="V422" s="142">
        <v>0.15</v>
      </c>
      <c r="W422" s="103">
        <f t="shared" si="20"/>
        <v>0.4</v>
      </c>
      <c r="X422" s="132">
        <v>90</v>
      </c>
      <c r="Y422" s="132">
        <v>310</v>
      </c>
      <c r="Z422" s="139">
        <v>200</v>
      </c>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412" t="s">
        <v>3106</v>
      </c>
      <c r="AY422" s="3"/>
      <c r="AZ422" s="294" t="s">
        <v>4280</v>
      </c>
      <c r="BA422" s="278" t="s">
        <v>4267</v>
      </c>
      <c r="BB422" s="280" t="s">
        <v>4268</v>
      </c>
    </row>
    <row r="423" spans="1:54" s="187" customFormat="1" ht="15.75">
      <c r="A423" s="23" t="s">
        <v>428</v>
      </c>
      <c r="B423" s="24" t="s">
        <v>429</v>
      </c>
      <c r="C423" s="24"/>
      <c r="D423" s="3" t="s">
        <v>4877</v>
      </c>
      <c r="E423" s="24" t="s">
        <v>4882</v>
      </c>
      <c r="F423" s="24" t="s">
        <v>4876</v>
      </c>
      <c r="G423" s="24" t="s">
        <v>5695</v>
      </c>
      <c r="H423" s="24" t="s">
        <v>4360</v>
      </c>
      <c r="I423" s="33">
        <v>42010000</v>
      </c>
      <c r="J423" s="1" t="s">
        <v>1804</v>
      </c>
      <c r="K423" s="1" t="s">
        <v>1804</v>
      </c>
      <c r="L423" s="3"/>
      <c r="M423" s="23" t="s">
        <v>434</v>
      </c>
      <c r="N423" s="23"/>
      <c r="O423" s="22" t="s">
        <v>1791</v>
      </c>
      <c r="P423" s="22">
        <v>199</v>
      </c>
      <c r="Q423" s="37">
        <f t="shared" si="21"/>
        <v>335.20000000000005</v>
      </c>
      <c r="R423" s="166">
        <v>419</v>
      </c>
      <c r="S423" s="143">
        <v>5051771967646</v>
      </c>
      <c r="T423" s="33">
        <v>5051771750804</v>
      </c>
      <c r="U423" s="103">
        <v>0.25</v>
      </c>
      <c r="V423" s="142">
        <v>0.15</v>
      </c>
      <c r="W423" s="103">
        <f t="shared" si="20"/>
        <v>0.4</v>
      </c>
      <c r="X423" s="132">
        <v>90</v>
      </c>
      <c r="Y423" s="132">
        <v>310</v>
      </c>
      <c r="Z423" s="139">
        <v>200</v>
      </c>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412" t="s">
        <v>3106</v>
      </c>
      <c r="AY423" s="3"/>
      <c r="AZ423" s="294" t="s">
        <v>4280</v>
      </c>
      <c r="BA423" s="278" t="s">
        <v>4267</v>
      </c>
      <c r="BB423" s="280" t="s">
        <v>4268</v>
      </c>
    </row>
    <row r="424" spans="1:54" s="187" customFormat="1" ht="15.75">
      <c r="A424" s="23" t="s">
        <v>428</v>
      </c>
      <c r="B424" s="24" t="s">
        <v>429</v>
      </c>
      <c r="C424" s="24"/>
      <c r="D424" s="3" t="s">
        <v>4867</v>
      </c>
      <c r="E424" s="24" t="s">
        <v>4883</v>
      </c>
      <c r="F424" s="24" t="s">
        <v>4898</v>
      </c>
      <c r="G424" s="24"/>
      <c r="H424" s="24" t="s">
        <v>4360</v>
      </c>
      <c r="I424" s="33">
        <v>42010000</v>
      </c>
      <c r="J424" s="1" t="s">
        <v>1804</v>
      </c>
      <c r="K424" s="1" t="s">
        <v>1804</v>
      </c>
      <c r="L424" s="3"/>
      <c r="M424" s="23" t="s">
        <v>430</v>
      </c>
      <c r="N424" s="23"/>
      <c r="O424" s="22" t="s">
        <v>1791</v>
      </c>
      <c r="P424" s="22">
        <v>199</v>
      </c>
      <c r="Q424" s="37">
        <f t="shared" si="21"/>
        <v>335.20000000000005</v>
      </c>
      <c r="R424" s="166">
        <v>419</v>
      </c>
      <c r="S424" s="143">
        <v>5051771967806</v>
      </c>
      <c r="T424" s="33"/>
      <c r="U424" s="103">
        <v>0.25</v>
      </c>
      <c r="V424" s="142">
        <v>0.15</v>
      </c>
      <c r="W424" s="103">
        <f t="shared" si="20"/>
        <v>0.4</v>
      </c>
      <c r="X424" s="132">
        <v>90</v>
      </c>
      <c r="Y424" s="132">
        <v>310</v>
      </c>
      <c r="Z424" s="139">
        <v>200</v>
      </c>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412" t="s">
        <v>4899</v>
      </c>
      <c r="AY424" s="3"/>
      <c r="AZ424" s="294" t="s">
        <v>4280</v>
      </c>
      <c r="BA424" s="278" t="s">
        <v>4267</v>
      </c>
      <c r="BB424" s="280" t="s">
        <v>4268</v>
      </c>
    </row>
    <row r="425" spans="1:54" s="187" customFormat="1" ht="15.75">
      <c r="A425" s="23" t="s">
        <v>428</v>
      </c>
      <c r="B425" s="24" t="s">
        <v>429</v>
      </c>
      <c r="C425" s="24"/>
      <c r="D425" s="3" t="s">
        <v>4867</v>
      </c>
      <c r="E425" s="24" t="s">
        <v>4884</v>
      </c>
      <c r="F425" s="24" t="s">
        <v>4898</v>
      </c>
      <c r="G425" s="24"/>
      <c r="H425" s="24" t="s">
        <v>4360</v>
      </c>
      <c r="I425" s="33">
        <v>42010000</v>
      </c>
      <c r="J425" s="1" t="s">
        <v>1804</v>
      </c>
      <c r="K425" s="1" t="s">
        <v>1804</v>
      </c>
      <c r="L425" s="3"/>
      <c r="M425" s="23" t="s">
        <v>431</v>
      </c>
      <c r="N425" s="23"/>
      <c r="O425" s="22" t="s">
        <v>1791</v>
      </c>
      <c r="P425" s="22">
        <v>199</v>
      </c>
      <c r="Q425" s="37">
        <f t="shared" si="21"/>
        <v>335.20000000000005</v>
      </c>
      <c r="R425" s="166">
        <v>419</v>
      </c>
      <c r="S425" s="143">
        <v>5051771967813</v>
      </c>
      <c r="T425" s="33"/>
      <c r="U425" s="103">
        <v>0.25</v>
      </c>
      <c r="V425" s="142">
        <v>0.15</v>
      </c>
      <c r="W425" s="103">
        <f t="shared" si="20"/>
        <v>0.4</v>
      </c>
      <c r="X425" s="132">
        <v>90</v>
      </c>
      <c r="Y425" s="132">
        <v>310</v>
      </c>
      <c r="Z425" s="139">
        <v>200</v>
      </c>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412" t="s">
        <v>4899</v>
      </c>
      <c r="AY425" s="3"/>
      <c r="AZ425" s="294" t="s">
        <v>4280</v>
      </c>
      <c r="BA425" s="278" t="s">
        <v>4267</v>
      </c>
      <c r="BB425" s="280" t="s">
        <v>4268</v>
      </c>
    </row>
    <row r="426" spans="1:54" s="187" customFormat="1" ht="15.75">
      <c r="A426" s="23" t="s">
        <v>428</v>
      </c>
      <c r="B426" s="24" t="s">
        <v>429</v>
      </c>
      <c r="C426" s="24"/>
      <c r="D426" s="3" t="s">
        <v>4867</v>
      </c>
      <c r="E426" s="24" t="s">
        <v>4885</v>
      </c>
      <c r="F426" s="24" t="s">
        <v>4898</v>
      </c>
      <c r="G426" s="24"/>
      <c r="H426" s="24" t="s">
        <v>4360</v>
      </c>
      <c r="I426" s="33">
        <v>42010000</v>
      </c>
      <c r="J426" s="1" t="s">
        <v>1804</v>
      </c>
      <c r="K426" s="1" t="s">
        <v>1804</v>
      </c>
      <c r="L426" s="3"/>
      <c r="M426" s="23" t="s">
        <v>432</v>
      </c>
      <c r="N426" s="23"/>
      <c r="O426" s="22" t="s">
        <v>1791</v>
      </c>
      <c r="P426" s="22">
        <v>199</v>
      </c>
      <c r="Q426" s="37">
        <f t="shared" si="21"/>
        <v>335.20000000000005</v>
      </c>
      <c r="R426" s="166">
        <v>419</v>
      </c>
      <c r="S426" s="143">
        <v>5051771967820</v>
      </c>
      <c r="T426" s="33"/>
      <c r="U426" s="103">
        <v>0.25</v>
      </c>
      <c r="V426" s="142">
        <v>0.15</v>
      </c>
      <c r="W426" s="103">
        <f t="shared" si="20"/>
        <v>0.4</v>
      </c>
      <c r="X426" s="132">
        <v>90</v>
      </c>
      <c r="Y426" s="132">
        <v>310</v>
      </c>
      <c r="Z426" s="139">
        <v>200</v>
      </c>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412" t="s">
        <v>4899</v>
      </c>
      <c r="AY426" s="3"/>
      <c r="AZ426" s="294" t="s">
        <v>4280</v>
      </c>
      <c r="BA426" s="278" t="s">
        <v>4267</v>
      </c>
      <c r="BB426" s="280" t="s">
        <v>4268</v>
      </c>
    </row>
    <row r="427" spans="1:54" s="187" customFormat="1" ht="15.75">
      <c r="A427" s="23" t="s">
        <v>428</v>
      </c>
      <c r="B427" s="24" t="s">
        <v>429</v>
      </c>
      <c r="C427" s="24"/>
      <c r="D427" s="3" t="s">
        <v>4867</v>
      </c>
      <c r="E427" s="24" t="s">
        <v>4886</v>
      </c>
      <c r="F427" s="24" t="s">
        <v>4898</v>
      </c>
      <c r="G427" s="24"/>
      <c r="H427" s="24" t="s">
        <v>4360</v>
      </c>
      <c r="I427" s="33">
        <v>42010000</v>
      </c>
      <c r="J427" s="1" t="s">
        <v>1804</v>
      </c>
      <c r="K427" s="1" t="s">
        <v>1804</v>
      </c>
      <c r="L427" s="3"/>
      <c r="M427" s="23" t="s">
        <v>433</v>
      </c>
      <c r="N427" s="23"/>
      <c r="O427" s="22" t="s">
        <v>1791</v>
      </c>
      <c r="P427" s="22">
        <v>199</v>
      </c>
      <c r="Q427" s="37">
        <f t="shared" si="21"/>
        <v>335.20000000000005</v>
      </c>
      <c r="R427" s="166">
        <v>419</v>
      </c>
      <c r="S427" s="143">
        <v>5051771967837</v>
      </c>
      <c r="T427" s="33"/>
      <c r="U427" s="103">
        <v>0.25</v>
      </c>
      <c r="V427" s="142">
        <v>0.15</v>
      </c>
      <c r="W427" s="103">
        <f t="shared" si="20"/>
        <v>0.4</v>
      </c>
      <c r="X427" s="132">
        <v>90</v>
      </c>
      <c r="Y427" s="132">
        <v>310</v>
      </c>
      <c r="Z427" s="139">
        <v>200</v>
      </c>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412" t="s">
        <v>4899</v>
      </c>
      <c r="AY427" s="3"/>
      <c r="AZ427" s="294" t="s">
        <v>4280</v>
      </c>
      <c r="BA427" s="278" t="s">
        <v>4267</v>
      </c>
      <c r="BB427" s="280" t="s">
        <v>4268</v>
      </c>
    </row>
    <row r="428" spans="1:54" s="187" customFormat="1" ht="15.75">
      <c r="A428" s="23" t="s">
        <v>428</v>
      </c>
      <c r="B428" s="24" t="s">
        <v>429</v>
      </c>
      <c r="C428" s="24"/>
      <c r="D428" s="3" t="s">
        <v>4867</v>
      </c>
      <c r="E428" s="24" t="s">
        <v>4887</v>
      </c>
      <c r="F428" s="24" t="s">
        <v>4898</v>
      </c>
      <c r="G428" s="24"/>
      <c r="H428" s="24" t="s">
        <v>4360</v>
      </c>
      <c r="I428" s="33">
        <v>42010000</v>
      </c>
      <c r="J428" s="1" t="s">
        <v>1804</v>
      </c>
      <c r="K428" s="1" t="s">
        <v>1804</v>
      </c>
      <c r="L428" s="3"/>
      <c r="M428" s="23" t="s">
        <v>434</v>
      </c>
      <c r="N428" s="23"/>
      <c r="O428" s="22" t="s">
        <v>1791</v>
      </c>
      <c r="P428" s="22">
        <v>199</v>
      </c>
      <c r="Q428" s="37">
        <f t="shared" si="21"/>
        <v>335.20000000000005</v>
      </c>
      <c r="R428" s="166">
        <v>419</v>
      </c>
      <c r="S428" s="143">
        <v>5051771967844</v>
      </c>
      <c r="T428" s="33"/>
      <c r="U428" s="103">
        <v>0.25</v>
      </c>
      <c r="V428" s="142">
        <v>0.15</v>
      </c>
      <c r="W428" s="103">
        <f t="shared" si="20"/>
        <v>0.4</v>
      </c>
      <c r="X428" s="132">
        <v>90</v>
      </c>
      <c r="Y428" s="132">
        <v>310</v>
      </c>
      <c r="Z428" s="139">
        <v>200</v>
      </c>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412" t="s">
        <v>4899</v>
      </c>
      <c r="AY428" s="3"/>
      <c r="AZ428" s="294" t="s">
        <v>4280</v>
      </c>
      <c r="BA428" s="278" t="s">
        <v>4267</v>
      </c>
      <c r="BB428" s="280" t="s">
        <v>4268</v>
      </c>
    </row>
    <row r="429" spans="1:54" s="187" customFormat="1" ht="15.75">
      <c r="A429" s="23" t="s">
        <v>428</v>
      </c>
      <c r="B429" s="24" t="s">
        <v>429</v>
      </c>
      <c r="C429" s="24"/>
      <c r="D429" s="3" t="s">
        <v>4868</v>
      </c>
      <c r="E429" s="24" t="s">
        <v>4890</v>
      </c>
      <c r="F429" s="24" t="s">
        <v>4900</v>
      </c>
      <c r="G429" s="24" t="s">
        <v>5696</v>
      </c>
      <c r="H429" s="24" t="s">
        <v>697</v>
      </c>
      <c r="I429" s="33">
        <v>42010000</v>
      </c>
      <c r="J429" s="1" t="s">
        <v>1804</v>
      </c>
      <c r="K429" s="1" t="s">
        <v>1804</v>
      </c>
      <c r="L429" s="3"/>
      <c r="M429" s="23" t="s">
        <v>437</v>
      </c>
      <c r="N429" s="23"/>
      <c r="O429" s="22" t="s">
        <v>1791</v>
      </c>
      <c r="P429" s="22">
        <v>235</v>
      </c>
      <c r="Q429" s="37">
        <f t="shared" si="21"/>
        <v>388</v>
      </c>
      <c r="R429" s="166">
        <v>485</v>
      </c>
      <c r="S429" s="143">
        <v>5051771967455</v>
      </c>
      <c r="T429" s="33" t="s">
        <v>438</v>
      </c>
      <c r="U429" s="103">
        <v>0.25</v>
      </c>
      <c r="V429" s="142">
        <v>0.15</v>
      </c>
      <c r="W429" s="103">
        <f t="shared" si="20"/>
        <v>0.4</v>
      </c>
      <c r="X429" s="132">
        <v>90</v>
      </c>
      <c r="Y429" s="132">
        <v>310</v>
      </c>
      <c r="Z429" s="139">
        <v>200</v>
      </c>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412" t="s">
        <v>3108</v>
      </c>
      <c r="AY429" s="3"/>
      <c r="AZ429" s="294" t="s">
        <v>4280</v>
      </c>
      <c r="BA429" s="278" t="s">
        <v>4267</v>
      </c>
      <c r="BB429" s="280" t="s">
        <v>4268</v>
      </c>
    </row>
    <row r="430" spans="1:54" s="187" customFormat="1" ht="15.75">
      <c r="A430" s="23" t="s">
        <v>428</v>
      </c>
      <c r="B430" s="24" t="s">
        <v>429</v>
      </c>
      <c r="C430" s="24"/>
      <c r="D430" s="3" t="s">
        <v>4868</v>
      </c>
      <c r="E430" s="24" t="s">
        <v>4891</v>
      </c>
      <c r="F430" s="24" t="s">
        <v>4900</v>
      </c>
      <c r="G430" s="24" t="s">
        <v>5696</v>
      </c>
      <c r="H430" s="24" t="s">
        <v>697</v>
      </c>
      <c r="I430" s="33">
        <v>42010000</v>
      </c>
      <c r="J430" s="1" t="s">
        <v>1804</v>
      </c>
      <c r="K430" s="1" t="s">
        <v>1804</v>
      </c>
      <c r="L430" s="3"/>
      <c r="M430" s="23" t="s">
        <v>439</v>
      </c>
      <c r="N430" s="23"/>
      <c r="O430" s="22" t="s">
        <v>1791</v>
      </c>
      <c r="P430" s="22">
        <v>235</v>
      </c>
      <c r="Q430" s="37">
        <f t="shared" si="21"/>
        <v>388</v>
      </c>
      <c r="R430" s="166">
        <v>485</v>
      </c>
      <c r="S430" s="143">
        <v>5051771967462</v>
      </c>
      <c r="T430" s="33" t="s">
        <v>440</v>
      </c>
      <c r="U430" s="103">
        <v>0.25</v>
      </c>
      <c r="V430" s="142">
        <v>0.15</v>
      </c>
      <c r="W430" s="103">
        <f t="shared" si="20"/>
        <v>0.4</v>
      </c>
      <c r="X430" s="132">
        <v>90</v>
      </c>
      <c r="Y430" s="132">
        <v>310</v>
      </c>
      <c r="Z430" s="139">
        <v>200</v>
      </c>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412" t="s">
        <v>3108</v>
      </c>
      <c r="AY430" s="3"/>
      <c r="AZ430" s="294" t="s">
        <v>4280</v>
      </c>
      <c r="BA430" s="278" t="s">
        <v>4267</v>
      </c>
      <c r="BB430" s="280" t="s">
        <v>4268</v>
      </c>
    </row>
    <row r="431" spans="1:54" s="187" customFormat="1" ht="15.75">
      <c r="A431" s="23" t="s">
        <v>428</v>
      </c>
      <c r="B431" s="24" t="s">
        <v>429</v>
      </c>
      <c r="C431" s="24"/>
      <c r="D431" s="3" t="s">
        <v>4868</v>
      </c>
      <c r="E431" s="24" t="s">
        <v>4889</v>
      </c>
      <c r="F431" s="24" t="s">
        <v>4900</v>
      </c>
      <c r="G431" s="24" t="s">
        <v>5696</v>
      </c>
      <c r="H431" s="24" t="s">
        <v>697</v>
      </c>
      <c r="I431" s="33">
        <v>42010000</v>
      </c>
      <c r="J431" s="1" t="s">
        <v>1804</v>
      </c>
      <c r="K431" s="1" t="s">
        <v>1804</v>
      </c>
      <c r="L431" s="3"/>
      <c r="M431" s="23" t="s">
        <v>435</v>
      </c>
      <c r="N431" s="23"/>
      <c r="O431" s="22" t="s">
        <v>1791</v>
      </c>
      <c r="P431" s="22">
        <v>235</v>
      </c>
      <c r="Q431" s="37">
        <f t="shared" si="21"/>
        <v>388</v>
      </c>
      <c r="R431" s="166">
        <v>485</v>
      </c>
      <c r="S431" s="143">
        <v>5051771967479</v>
      </c>
      <c r="T431" s="33" t="s">
        <v>436</v>
      </c>
      <c r="U431" s="103">
        <v>0.25</v>
      </c>
      <c r="V431" s="142">
        <v>0.15</v>
      </c>
      <c r="W431" s="103">
        <f t="shared" si="20"/>
        <v>0.4</v>
      </c>
      <c r="X431" s="132">
        <v>90</v>
      </c>
      <c r="Y431" s="132">
        <v>310</v>
      </c>
      <c r="Z431" s="139">
        <v>200</v>
      </c>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412" t="s">
        <v>3108</v>
      </c>
      <c r="AY431" s="3"/>
      <c r="AZ431" s="294" t="s">
        <v>4280</v>
      </c>
      <c r="BA431" s="278" t="s">
        <v>4267</v>
      </c>
      <c r="BB431" s="280" t="s">
        <v>4268</v>
      </c>
    </row>
    <row r="432" spans="1:54" s="187" customFormat="1" ht="15.75">
      <c r="A432" s="23" t="s">
        <v>428</v>
      </c>
      <c r="B432" s="24" t="s">
        <v>429</v>
      </c>
      <c r="C432" s="24"/>
      <c r="D432" s="3" t="s">
        <v>4868</v>
      </c>
      <c r="E432" s="24" t="s">
        <v>4888</v>
      </c>
      <c r="F432" s="24" t="s">
        <v>4900</v>
      </c>
      <c r="G432" s="24" t="s">
        <v>5696</v>
      </c>
      <c r="H432" s="24" t="s">
        <v>697</v>
      </c>
      <c r="I432" s="33">
        <v>42010000</v>
      </c>
      <c r="J432" s="1" t="s">
        <v>1804</v>
      </c>
      <c r="K432" s="1" t="s">
        <v>1804</v>
      </c>
      <c r="L432" s="3"/>
      <c r="M432" s="23" t="s">
        <v>433</v>
      </c>
      <c r="N432" s="23"/>
      <c r="O432" s="22" t="s">
        <v>1791</v>
      </c>
      <c r="P432" s="22">
        <v>235</v>
      </c>
      <c r="Q432" s="37">
        <f t="shared" si="21"/>
        <v>388</v>
      </c>
      <c r="R432" s="166">
        <v>485</v>
      </c>
      <c r="S432" s="143">
        <v>5051771967486</v>
      </c>
      <c r="T432" s="33">
        <v>5051771635811</v>
      </c>
      <c r="U432" s="103">
        <v>0.25</v>
      </c>
      <c r="V432" s="142">
        <v>0.15</v>
      </c>
      <c r="W432" s="103">
        <f t="shared" si="20"/>
        <v>0.4</v>
      </c>
      <c r="X432" s="132">
        <v>90</v>
      </c>
      <c r="Y432" s="132">
        <v>310</v>
      </c>
      <c r="Z432" s="139">
        <v>200</v>
      </c>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412" t="s">
        <v>3108</v>
      </c>
      <c r="AY432" s="3"/>
      <c r="AZ432" s="294" t="s">
        <v>4280</v>
      </c>
      <c r="BA432" s="278" t="s">
        <v>4267</v>
      </c>
      <c r="BB432" s="280" t="s">
        <v>4268</v>
      </c>
    </row>
    <row r="433" spans="1:55" s="187" customFormat="1" ht="15.75">
      <c r="A433" s="23" t="s">
        <v>428</v>
      </c>
      <c r="B433" s="24" t="s">
        <v>429</v>
      </c>
      <c r="C433" s="24"/>
      <c r="D433" s="3" t="s">
        <v>4868</v>
      </c>
      <c r="E433" s="24" t="s">
        <v>4892</v>
      </c>
      <c r="F433" s="24" t="s">
        <v>4900</v>
      </c>
      <c r="G433" s="24" t="s">
        <v>5696</v>
      </c>
      <c r="H433" s="24" t="s">
        <v>697</v>
      </c>
      <c r="I433" s="33">
        <v>42010000</v>
      </c>
      <c r="J433" s="1" t="s">
        <v>1804</v>
      </c>
      <c r="K433" s="1" t="s">
        <v>1804</v>
      </c>
      <c r="L433" s="3"/>
      <c r="M433" s="23" t="s">
        <v>441</v>
      </c>
      <c r="N433" s="23"/>
      <c r="O433" s="22" t="s">
        <v>1791</v>
      </c>
      <c r="P433" s="22">
        <v>235</v>
      </c>
      <c r="Q433" s="37">
        <f t="shared" si="21"/>
        <v>388</v>
      </c>
      <c r="R433" s="166">
        <v>485</v>
      </c>
      <c r="S433" s="143">
        <v>5051771967493</v>
      </c>
      <c r="T433" s="33" t="s">
        <v>442</v>
      </c>
      <c r="U433" s="103">
        <v>0.25</v>
      </c>
      <c r="V433" s="142">
        <v>0.15</v>
      </c>
      <c r="W433" s="103">
        <f t="shared" si="20"/>
        <v>0.4</v>
      </c>
      <c r="X433" s="132">
        <v>90</v>
      </c>
      <c r="Y433" s="132">
        <v>310</v>
      </c>
      <c r="Z433" s="139">
        <v>200</v>
      </c>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412" t="s">
        <v>3108</v>
      </c>
      <c r="AY433" s="3"/>
      <c r="AZ433" s="294" t="s">
        <v>4280</v>
      </c>
      <c r="BA433" s="278" t="s">
        <v>4267</v>
      </c>
      <c r="BB433" s="280" t="s">
        <v>4268</v>
      </c>
    </row>
    <row r="434" spans="1:55" s="187" customFormat="1" ht="15.75">
      <c r="A434" s="23" t="s">
        <v>428</v>
      </c>
      <c r="B434" s="24" t="s">
        <v>429</v>
      </c>
      <c r="C434" s="24"/>
      <c r="D434" s="3" t="s">
        <v>4869</v>
      </c>
      <c r="E434" s="24" t="s">
        <v>4893</v>
      </c>
      <c r="F434" s="24" t="s">
        <v>4901</v>
      </c>
      <c r="G434" s="24"/>
      <c r="H434" s="24" t="s">
        <v>697</v>
      </c>
      <c r="I434" s="33">
        <v>42010000</v>
      </c>
      <c r="J434" s="1" t="s">
        <v>1804</v>
      </c>
      <c r="K434" s="1" t="s">
        <v>1804</v>
      </c>
      <c r="L434" s="3"/>
      <c r="M434" s="23" t="s">
        <v>437</v>
      </c>
      <c r="N434" s="23"/>
      <c r="O434" s="22" t="s">
        <v>1791</v>
      </c>
      <c r="P434" s="22">
        <v>235</v>
      </c>
      <c r="Q434" s="37">
        <f t="shared" si="21"/>
        <v>388</v>
      </c>
      <c r="R434" s="166">
        <v>485</v>
      </c>
      <c r="S434" s="143">
        <v>5051771967509</v>
      </c>
      <c r="T434" s="33"/>
      <c r="U434" s="103">
        <v>0.25</v>
      </c>
      <c r="V434" s="142">
        <v>0.15</v>
      </c>
      <c r="W434" s="103">
        <f t="shared" si="20"/>
        <v>0.4</v>
      </c>
      <c r="X434" s="132">
        <v>90</v>
      </c>
      <c r="Y434" s="132">
        <v>310</v>
      </c>
      <c r="Z434" s="139">
        <v>200</v>
      </c>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412" t="s">
        <v>3108</v>
      </c>
      <c r="AY434" s="3"/>
      <c r="AZ434" s="294" t="s">
        <v>4280</v>
      </c>
      <c r="BA434" s="278" t="s">
        <v>4267</v>
      </c>
      <c r="BB434" s="280" t="s">
        <v>4268</v>
      </c>
    </row>
    <row r="435" spans="1:55" s="187" customFormat="1" ht="15.75">
      <c r="A435" s="23" t="s">
        <v>428</v>
      </c>
      <c r="B435" s="24" t="s">
        <v>429</v>
      </c>
      <c r="C435" s="24"/>
      <c r="D435" s="3" t="s">
        <v>4869</v>
      </c>
      <c r="E435" s="24" t="s">
        <v>4894</v>
      </c>
      <c r="F435" s="24" t="s">
        <v>4901</v>
      </c>
      <c r="G435" s="24"/>
      <c r="H435" s="24" t="s">
        <v>697</v>
      </c>
      <c r="I435" s="33">
        <v>42010000</v>
      </c>
      <c r="J435" s="1" t="s">
        <v>1804</v>
      </c>
      <c r="K435" s="1" t="s">
        <v>1804</v>
      </c>
      <c r="L435" s="3"/>
      <c r="M435" s="23" t="s">
        <v>439</v>
      </c>
      <c r="N435" s="23"/>
      <c r="O435" s="22" t="s">
        <v>1791</v>
      </c>
      <c r="P435" s="22">
        <v>235</v>
      </c>
      <c r="Q435" s="37">
        <f t="shared" si="21"/>
        <v>388</v>
      </c>
      <c r="R435" s="166">
        <v>485</v>
      </c>
      <c r="S435" s="143">
        <v>5051771967516</v>
      </c>
      <c r="T435" s="33"/>
      <c r="U435" s="103">
        <v>0.25</v>
      </c>
      <c r="V435" s="142">
        <v>0.15</v>
      </c>
      <c r="W435" s="103">
        <f t="shared" si="20"/>
        <v>0.4</v>
      </c>
      <c r="X435" s="132">
        <v>90</v>
      </c>
      <c r="Y435" s="132">
        <v>310</v>
      </c>
      <c r="Z435" s="139">
        <v>200</v>
      </c>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412" t="s">
        <v>3108</v>
      </c>
      <c r="AY435" s="3"/>
      <c r="AZ435" s="294" t="s">
        <v>4280</v>
      </c>
      <c r="BA435" s="278" t="s">
        <v>4267</v>
      </c>
      <c r="BB435" s="280" t="s">
        <v>4268</v>
      </c>
    </row>
    <row r="436" spans="1:55" s="187" customFormat="1" ht="15.75">
      <c r="A436" s="23" t="s">
        <v>428</v>
      </c>
      <c r="B436" s="24" t="s">
        <v>429</v>
      </c>
      <c r="C436" s="24"/>
      <c r="D436" s="3" t="s">
        <v>4869</v>
      </c>
      <c r="E436" s="24" t="s">
        <v>4895</v>
      </c>
      <c r="F436" s="24" t="s">
        <v>4901</v>
      </c>
      <c r="G436" s="24"/>
      <c r="H436" s="24" t="s">
        <v>697</v>
      </c>
      <c r="I436" s="33">
        <v>42010000</v>
      </c>
      <c r="J436" s="1" t="s">
        <v>1804</v>
      </c>
      <c r="K436" s="1" t="s">
        <v>1804</v>
      </c>
      <c r="L436" s="3"/>
      <c r="M436" s="23" t="s">
        <v>435</v>
      </c>
      <c r="N436" s="23"/>
      <c r="O436" s="22" t="s">
        <v>1791</v>
      </c>
      <c r="P436" s="22">
        <v>235</v>
      </c>
      <c r="Q436" s="37">
        <f t="shared" si="21"/>
        <v>388</v>
      </c>
      <c r="R436" s="166">
        <v>485</v>
      </c>
      <c r="S436" s="143">
        <v>5051771967523</v>
      </c>
      <c r="T436" s="33"/>
      <c r="U436" s="103">
        <v>0.25</v>
      </c>
      <c r="V436" s="142">
        <v>0.15</v>
      </c>
      <c r="W436" s="103">
        <f t="shared" si="20"/>
        <v>0.4</v>
      </c>
      <c r="X436" s="132">
        <v>90</v>
      </c>
      <c r="Y436" s="132">
        <v>310</v>
      </c>
      <c r="Z436" s="139">
        <v>200</v>
      </c>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412" t="s">
        <v>3108</v>
      </c>
      <c r="AY436" s="3"/>
      <c r="AZ436" s="294" t="s">
        <v>4280</v>
      </c>
      <c r="BA436" s="278" t="s">
        <v>4267</v>
      </c>
      <c r="BB436" s="280" t="s">
        <v>4268</v>
      </c>
    </row>
    <row r="437" spans="1:55" s="187" customFormat="1" ht="15.75">
      <c r="A437" s="23" t="s">
        <v>428</v>
      </c>
      <c r="B437" s="24" t="s">
        <v>429</v>
      </c>
      <c r="C437" s="24"/>
      <c r="D437" s="3" t="s">
        <v>4869</v>
      </c>
      <c r="E437" s="24" t="s">
        <v>4896</v>
      </c>
      <c r="F437" s="24" t="s">
        <v>4901</v>
      </c>
      <c r="G437" s="24"/>
      <c r="H437" s="24" t="s">
        <v>697</v>
      </c>
      <c r="I437" s="33">
        <v>42010000</v>
      </c>
      <c r="J437" s="1" t="s">
        <v>1804</v>
      </c>
      <c r="K437" s="1" t="s">
        <v>1804</v>
      </c>
      <c r="L437" s="3"/>
      <c r="M437" s="23" t="s">
        <v>433</v>
      </c>
      <c r="N437" s="23"/>
      <c r="O437" s="22" t="s">
        <v>1791</v>
      </c>
      <c r="P437" s="22">
        <v>235</v>
      </c>
      <c r="Q437" s="37">
        <f t="shared" si="21"/>
        <v>388</v>
      </c>
      <c r="R437" s="166">
        <v>485</v>
      </c>
      <c r="S437" s="143">
        <v>5051771967530</v>
      </c>
      <c r="T437" s="33"/>
      <c r="U437" s="103">
        <v>0.25</v>
      </c>
      <c r="V437" s="142">
        <v>0.15</v>
      </c>
      <c r="W437" s="103">
        <f t="shared" si="20"/>
        <v>0.4</v>
      </c>
      <c r="X437" s="132">
        <v>90</v>
      </c>
      <c r="Y437" s="132">
        <v>310</v>
      </c>
      <c r="Z437" s="139">
        <v>200</v>
      </c>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412" t="s">
        <v>3108</v>
      </c>
      <c r="AY437" s="3"/>
      <c r="AZ437" s="294" t="s">
        <v>4280</v>
      </c>
      <c r="BA437" s="278" t="s">
        <v>4267</v>
      </c>
      <c r="BB437" s="280" t="s">
        <v>4268</v>
      </c>
    </row>
    <row r="438" spans="1:55" s="187" customFormat="1" ht="15.75">
      <c r="A438" s="23" t="s">
        <v>428</v>
      </c>
      <c r="B438" s="24" t="s">
        <v>429</v>
      </c>
      <c r="C438" s="24"/>
      <c r="D438" s="3" t="s">
        <v>4869</v>
      </c>
      <c r="E438" s="24" t="s">
        <v>4897</v>
      </c>
      <c r="F438" s="24" t="s">
        <v>4901</v>
      </c>
      <c r="G438" s="24"/>
      <c r="H438" s="24" t="s">
        <v>697</v>
      </c>
      <c r="I438" s="33">
        <v>42010000</v>
      </c>
      <c r="J438" s="1" t="s">
        <v>1804</v>
      </c>
      <c r="K438" s="1" t="s">
        <v>1804</v>
      </c>
      <c r="L438" s="3"/>
      <c r="M438" s="23" t="s">
        <v>441</v>
      </c>
      <c r="N438" s="23"/>
      <c r="O438" s="22" t="s">
        <v>1791</v>
      </c>
      <c r="P438" s="22">
        <v>235</v>
      </c>
      <c r="Q438" s="37">
        <f t="shared" si="21"/>
        <v>388</v>
      </c>
      <c r="R438" s="166">
        <v>485</v>
      </c>
      <c r="S438" s="143">
        <v>5051771967547</v>
      </c>
      <c r="T438" s="33"/>
      <c r="U438" s="103">
        <v>0.25</v>
      </c>
      <c r="V438" s="142">
        <v>0.15</v>
      </c>
      <c r="W438" s="103">
        <f t="shared" si="20"/>
        <v>0.4</v>
      </c>
      <c r="X438" s="132">
        <v>90</v>
      </c>
      <c r="Y438" s="132">
        <v>310</v>
      </c>
      <c r="Z438" s="139">
        <v>200</v>
      </c>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412" t="s">
        <v>3108</v>
      </c>
      <c r="AY438" s="3"/>
      <c r="AZ438" s="294" t="s">
        <v>4280</v>
      </c>
      <c r="BA438" s="278" t="s">
        <v>4267</v>
      </c>
      <c r="BB438" s="280" t="s">
        <v>4268</v>
      </c>
    </row>
    <row r="439" spans="1:55" s="187" customFormat="1" ht="15.75">
      <c r="A439" s="23" t="s">
        <v>428</v>
      </c>
      <c r="B439" s="24" t="s">
        <v>429</v>
      </c>
      <c r="C439" s="24"/>
      <c r="D439" s="3" t="s">
        <v>2289</v>
      </c>
      <c r="E439" s="24" t="s">
        <v>2292</v>
      </c>
      <c r="F439" s="24" t="s">
        <v>4902</v>
      </c>
      <c r="G439" s="24"/>
      <c r="H439" s="24" t="s">
        <v>1453</v>
      </c>
      <c r="I439" s="33">
        <v>42010000</v>
      </c>
      <c r="J439" s="1" t="s">
        <v>1804</v>
      </c>
      <c r="K439" s="1" t="s">
        <v>1804</v>
      </c>
      <c r="L439" s="3"/>
      <c r="M439" s="23" t="s">
        <v>437</v>
      </c>
      <c r="N439" s="23"/>
      <c r="O439" s="22" t="s">
        <v>1791</v>
      </c>
      <c r="P439" s="22">
        <v>169</v>
      </c>
      <c r="Q439" s="37">
        <f t="shared" si="21"/>
        <v>280</v>
      </c>
      <c r="R439" s="166">
        <v>350</v>
      </c>
      <c r="S439" s="40" t="s">
        <v>4904</v>
      </c>
      <c r="T439" s="33"/>
      <c r="U439" s="103">
        <v>0.25</v>
      </c>
      <c r="V439" s="142">
        <v>0.15</v>
      </c>
      <c r="W439" s="103">
        <f t="shared" si="20"/>
        <v>0.4</v>
      </c>
      <c r="X439" s="132">
        <v>90</v>
      </c>
      <c r="Y439" s="132">
        <v>310</v>
      </c>
      <c r="Z439" s="139">
        <v>200</v>
      </c>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405" t="s">
        <v>4304</v>
      </c>
      <c r="AY439" s="3"/>
      <c r="AZ439" s="294" t="s">
        <v>4280</v>
      </c>
      <c r="BA439" s="278" t="s">
        <v>4267</v>
      </c>
      <c r="BB439" s="280" t="s">
        <v>4268</v>
      </c>
    </row>
    <row r="440" spans="1:55" s="187" customFormat="1" ht="15.75">
      <c r="A440" s="23" t="s">
        <v>428</v>
      </c>
      <c r="B440" s="24" t="s">
        <v>429</v>
      </c>
      <c r="C440" s="24"/>
      <c r="D440" s="3" t="s">
        <v>2289</v>
      </c>
      <c r="E440" s="24" t="s">
        <v>2293</v>
      </c>
      <c r="F440" s="24" t="s">
        <v>4902</v>
      </c>
      <c r="G440" s="24"/>
      <c r="H440" s="24" t="s">
        <v>1453</v>
      </c>
      <c r="I440" s="33">
        <v>42010000</v>
      </c>
      <c r="J440" s="1" t="s">
        <v>1804</v>
      </c>
      <c r="K440" s="1" t="s">
        <v>1804</v>
      </c>
      <c r="L440" s="3"/>
      <c r="M440" s="23" t="s">
        <v>439</v>
      </c>
      <c r="N440" s="23"/>
      <c r="O440" s="22" t="s">
        <v>1791</v>
      </c>
      <c r="P440" s="22">
        <v>169</v>
      </c>
      <c r="Q440" s="37">
        <f t="shared" si="21"/>
        <v>280</v>
      </c>
      <c r="R440" s="166">
        <v>350</v>
      </c>
      <c r="S440" s="40" t="s">
        <v>4905</v>
      </c>
      <c r="T440" s="33"/>
      <c r="U440" s="103">
        <v>0.25</v>
      </c>
      <c r="V440" s="142">
        <v>0.15</v>
      </c>
      <c r="W440" s="103">
        <f t="shared" ref="W440:W451" si="22">U440+V440</f>
        <v>0.4</v>
      </c>
      <c r="X440" s="132">
        <v>90</v>
      </c>
      <c r="Y440" s="132">
        <v>310</v>
      </c>
      <c r="Z440" s="139">
        <v>200</v>
      </c>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405" t="s">
        <v>4304</v>
      </c>
      <c r="AY440" s="3"/>
      <c r="AZ440" s="294" t="s">
        <v>4280</v>
      </c>
      <c r="BA440" s="278" t="s">
        <v>4267</v>
      </c>
      <c r="BB440" s="280" t="s">
        <v>4268</v>
      </c>
    </row>
    <row r="441" spans="1:55" s="187" customFormat="1" ht="15.75">
      <c r="A441" s="23" t="s">
        <v>428</v>
      </c>
      <c r="B441" s="24" t="s">
        <v>429</v>
      </c>
      <c r="C441" s="24"/>
      <c r="D441" s="3" t="s">
        <v>2289</v>
      </c>
      <c r="E441" s="24" t="s">
        <v>2290</v>
      </c>
      <c r="F441" s="24" t="s">
        <v>4902</v>
      </c>
      <c r="G441" s="24"/>
      <c r="H441" s="24" t="s">
        <v>1453</v>
      </c>
      <c r="I441" s="33">
        <v>42010000</v>
      </c>
      <c r="J441" s="1" t="s">
        <v>1804</v>
      </c>
      <c r="K441" s="1" t="s">
        <v>1804</v>
      </c>
      <c r="L441" s="3"/>
      <c r="M441" s="23" t="s">
        <v>433</v>
      </c>
      <c r="N441" s="23"/>
      <c r="O441" s="22" t="s">
        <v>1791</v>
      </c>
      <c r="P441" s="22">
        <v>169</v>
      </c>
      <c r="Q441" s="37">
        <f t="shared" si="21"/>
        <v>280</v>
      </c>
      <c r="R441" s="166">
        <v>350</v>
      </c>
      <c r="S441" s="40" t="s">
        <v>4906</v>
      </c>
      <c r="T441" s="33"/>
      <c r="U441" s="103">
        <v>0.25</v>
      </c>
      <c r="V441" s="142">
        <v>0.15</v>
      </c>
      <c r="W441" s="103">
        <f t="shared" si="22"/>
        <v>0.4</v>
      </c>
      <c r="X441" s="132">
        <v>90</v>
      </c>
      <c r="Y441" s="132">
        <v>310</v>
      </c>
      <c r="Z441" s="139">
        <v>200</v>
      </c>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405" t="s">
        <v>4304</v>
      </c>
      <c r="AY441" s="3"/>
      <c r="AZ441" s="294" t="s">
        <v>4280</v>
      </c>
      <c r="BA441" s="278" t="s">
        <v>4267</v>
      </c>
      <c r="BB441" s="280" t="s">
        <v>4268</v>
      </c>
    </row>
    <row r="442" spans="1:55" s="187" customFormat="1" ht="15.75">
      <c r="A442" s="23" t="s">
        <v>428</v>
      </c>
      <c r="B442" s="24" t="s">
        <v>429</v>
      </c>
      <c r="C442" s="24"/>
      <c r="D442" s="3" t="s">
        <v>2289</v>
      </c>
      <c r="E442" s="24" t="s">
        <v>2291</v>
      </c>
      <c r="F442" s="24" t="s">
        <v>4902</v>
      </c>
      <c r="G442" s="24"/>
      <c r="H442" s="24" t="s">
        <v>1453</v>
      </c>
      <c r="I442" s="33">
        <v>42010000</v>
      </c>
      <c r="J442" s="1" t="s">
        <v>1804</v>
      </c>
      <c r="K442" s="1" t="s">
        <v>1804</v>
      </c>
      <c r="L442" s="3"/>
      <c r="M442" s="23" t="s">
        <v>435</v>
      </c>
      <c r="N442" s="23"/>
      <c r="O442" s="22" t="s">
        <v>1791</v>
      </c>
      <c r="P442" s="22">
        <v>169</v>
      </c>
      <c r="Q442" s="37">
        <f t="shared" si="21"/>
        <v>280</v>
      </c>
      <c r="R442" s="166">
        <v>350</v>
      </c>
      <c r="S442" s="40" t="s">
        <v>4907</v>
      </c>
      <c r="T442" s="33"/>
      <c r="U442" s="103">
        <v>0.25</v>
      </c>
      <c r="V442" s="142">
        <v>0.15</v>
      </c>
      <c r="W442" s="103">
        <f t="shared" si="22"/>
        <v>0.4</v>
      </c>
      <c r="X442" s="132">
        <v>90</v>
      </c>
      <c r="Y442" s="132">
        <v>310</v>
      </c>
      <c r="Z442" s="139">
        <v>200</v>
      </c>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405" t="s">
        <v>4304</v>
      </c>
      <c r="AY442" s="3"/>
      <c r="AZ442" s="294" t="s">
        <v>4280</v>
      </c>
      <c r="BA442" s="278" t="s">
        <v>4267</v>
      </c>
      <c r="BB442" s="280" t="s">
        <v>4268</v>
      </c>
    </row>
    <row r="443" spans="1:55" s="187" customFormat="1" ht="15.75">
      <c r="A443" s="23" t="s">
        <v>428</v>
      </c>
      <c r="B443" s="24" t="s">
        <v>429</v>
      </c>
      <c r="C443" s="24"/>
      <c r="D443" s="3" t="s">
        <v>2289</v>
      </c>
      <c r="E443" s="24" t="s">
        <v>2294</v>
      </c>
      <c r="F443" s="24" t="s">
        <v>4902</v>
      </c>
      <c r="G443" s="24"/>
      <c r="H443" s="24" t="s">
        <v>1453</v>
      </c>
      <c r="I443" s="33">
        <v>42010000</v>
      </c>
      <c r="J443" s="1" t="s">
        <v>1804</v>
      </c>
      <c r="K443" s="1" t="s">
        <v>1804</v>
      </c>
      <c r="L443" s="3"/>
      <c r="M443" s="23" t="s">
        <v>441</v>
      </c>
      <c r="N443" s="23"/>
      <c r="O443" s="22" t="s">
        <v>1791</v>
      </c>
      <c r="P443" s="22">
        <v>169</v>
      </c>
      <c r="Q443" s="37">
        <f t="shared" si="21"/>
        <v>280</v>
      </c>
      <c r="R443" s="166">
        <v>350</v>
      </c>
      <c r="S443" s="40" t="s">
        <v>4908</v>
      </c>
      <c r="T443" s="33"/>
      <c r="U443" s="103">
        <v>0.25</v>
      </c>
      <c r="V443" s="142">
        <v>0.15</v>
      </c>
      <c r="W443" s="103">
        <f t="shared" si="22"/>
        <v>0.4</v>
      </c>
      <c r="X443" s="132">
        <v>90</v>
      </c>
      <c r="Y443" s="132">
        <v>310</v>
      </c>
      <c r="Z443" s="139">
        <v>200</v>
      </c>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405" t="s">
        <v>4304</v>
      </c>
      <c r="AY443" s="3"/>
      <c r="AZ443" s="294" t="s">
        <v>4280</v>
      </c>
      <c r="BA443" s="278" t="s">
        <v>4267</v>
      </c>
      <c r="BB443" s="280" t="s">
        <v>4268</v>
      </c>
    </row>
    <row r="444" spans="1:55" ht="15.75">
      <c r="A444" s="23" t="s">
        <v>428</v>
      </c>
      <c r="B444" s="24" t="s">
        <v>429</v>
      </c>
      <c r="C444" s="24"/>
      <c r="D444" s="3" t="s">
        <v>3211</v>
      </c>
      <c r="E444" s="24" t="s">
        <v>3214</v>
      </c>
      <c r="F444" s="24" t="s">
        <v>4903</v>
      </c>
      <c r="G444" s="24"/>
      <c r="H444" s="24" t="s">
        <v>1453</v>
      </c>
      <c r="I444" s="33">
        <v>42010000</v>
      </c>
      <c r="J444" s="1" t="s">
        <v>1804</v>
      </c>
      <c r="K444" s="1" t="s">
        <v>1804</v>
      </c>
      <c r="L444" s="3"/>
      <c r="M444" s="23" t="s">
        <v>437</v>
      </c>
      <c r="N444" s="23"/>
      <c r="O444" s="22" t="s">
        <v>1791</v>
      </c>
      <c r="P444" s="22">
        <v>195</v>
      </c>
      <c r="Q444" s="37">
        <f t="shared" si="21"/>
        <v>324</v>
      </c>
      <c r="R444" s="166">
        <v>405</v>
      </c>
      <c r="S444" s="33">
        <v>5051771731377</v>
      </c>
      <c r="T444" s="33"/>
      <c r="U444" s="103">
        <v>0.25</v>
      </c>
      <c r="V444" s="142">
        <v>0.15</v>
      </c>
      <c r="W444" s="103">
        <f t="shared" si="22"/>
        <v>0.4</v>
      </c>
      <c r="X444" s="132">
        <v>90</v>
      </c>
      <c r="Y444" s="132">
        <v>310</v>
      </c>
      <c r="Z444" s="139">
        <v>200</v>
      </c>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405" t="s">
        <v>4305</v>
      </c>
      <c r="AY444" s="3"/>
      <c r="AZ444" s="294" t="s">
        <v>4280</v>
      </c>
      <c r="BA444" s="278" t="s">
        <v>4267</v>
      </c>
      <c r="BB444" s="280" t="s">
        <v>4268</v>
      </c>
      <c r="BC444" s="187"/>
    </row>
    <row r="445" spans="1:55" ht="15.75">
      <c r="A445" s="23" t="s">
        <v>428</v>
      </c>
      <c r="B445" s="24" t="s">
        <v>429</v>
      </c>
      <c r="C445" s="24"/>
      <c r="D445" s="3" t="s">
        <v>3211</v>
      </c>
      <c r="E445" s="24" t="s">
        <v>3215</v>
      </c>
      <c r="F445" s="24" t="s">
        <v>4903</v>
      </c>
      <c r="G445" s="24"/>
      <c r="H445" s="24" t="s">
        <v>1453</v>
      </c>
      <c r="I445" s="33">
        <v>42010000</v>
      </c>
      <c r="J445" s="1" t="s">
        <v>1804</v>
      </c>
      <c r="K445" s="1" t="s">
        <v>1804</v>
      </c>
      <c r="L445" s="3"/>
      <c r="M445" s="23" t="s">
        <v>439</v>
      </c>
      <c r="N445" s="23"/>
      <c r="O445" s="22" t="s">
        <v>1791</v>
      </c>
      <c r="P445" s="22">
        <v>195</v>
      </c>
      <c r="Q445" s="37">
        <f t="shared" si="21"/>
        <v>324</v>
      </c>
      <c r="R445" s="166">
        <v>405</v>
      </c>
      <c r="S445" s="33">
        <v>5051771731384</v>
      </c>
      <c r="T445" s="33"/>
      <c r="U445" s="103">
        <v>0.25</v>
      </c>
      <c r="V445" s="142">
        <v>0.15</v>
      </c>
      <c r="W445" s="103">
        <f t="shared" si="22"/>
        <v>0.4</v>
      </c>
      <c r="X445" s="132">
        <v>90</v>
      </c>
      <c r="Y445" s="132">
        <v>310</v>
      </c>
      <c r="Z445" s="139">
        <v>200</v>
      </c>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405" t="s">
        <v>4305</v>
      </c>
      <c r="AY445" s="3"/>
      <c r="AZ445" s="294" t="s">
        <v>4280</v>
      </c>
      <c r="BA445" s="278" t="s">
        <v>4267</v>
      </c>
      <c r="BB445" s="280" t="s">
        <v>4268</v>
      </c>
      <c r="BC445" s="187"/>
    </row>
    <row r="446" spans="1:55" ht="15.75">
      <c r="A446" s="23" t="s">
        <v>428</v>
      </c>
      <c r="B446" s="24" t="s">
        <v>429</v>
      </c>
      <c r="C446" s="24"/>
      <c r="D446" s="3" t="s">
        <v>3211</v>
      </c>
      <c r="E446" s="24" t="s">
        <v>3212</v>
      </c>
      <c r="F446" s="24" t="s">
        <v>4903</v>
      </c>
      <c r="G446" s="24"/>
      <c r="H446" s="24" t="s">
        <v>1453</v>
      </c>
      <c r="I446" s="33">
        <v>42010000</v>
      </c>
      <c r="J446" s="1" t="s">
        <v>1804</v>
      </c>
      <c r="K446" s="1" t="s">
        <v>1804</v>
      </c>
      <c r="L446" s="3"/>
      <c r="M446" s="23" t="s">
        <v>433</v>
      </c>
      <c r="N446" s="23"/>
      <c r="O446" s="22" t="s">
        <v>1791</v>
      </c>
      <c r="P446" s="22">
        <v>195</v>
      </c>
      <c r="Q446" s="37">
        <f t="shared" si="21"/>
        <v>324</v>
      </c>
      <c r="R446" s="166">
        <v>405</v>
      </c>
      <c r="S446" s="33">
        <v>5051771756226</v>
      </c>
      <c r="T446" s="33"/>
      <c r="U446" s="103">
        <v>0.25</v>
      </c>
      <c r="V446" s="142">
        <v>0.15</v>
      </c>
      <c r="W446" s="103">
        <f t="shared" si="22"/>
        <v>0.4</v>
      </c>
      <c r="X446" s="132">
        <v>90</v>
      </c>
      <c r="Y446" s="132">
        <v>310</v>
      </c>
      <c r="Z446" s="139">
        <v>200</v>
      </c>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405" t="s">
        <v>4305</v>
      </c>
      <c r="AY446" s="3"/>
      <c r="AZ446" s="294" t="s">
        <v>4280</v>
      </c>
      <c r="BA446" s="278" t="s">
        <v>4267</v>
      </c>
      <c r="BB446" s="280" t="s">
        <v>4268</v>
      </c>
      <c r="BC446" s="187"/>
    </row>
    <row r="447" spans="1:55" ht="15.75">
      <c r="A447" s="23" t="s">
        <v>428</v>
      </c>
      <c r="B447" s="24" t="s">
        <v>429</v>
      </c>
      <c r="C447" s="24"/>
      <c r="D447" s="3" t="s">
        <v>3211</v>
      </c>
      <c r="E447" s="24" t="s">
        <v>3213</v>
      </c>
      <c r="F447" s="24" t="s">
        <v>4903</v>
      </c>
      <c r="G447" s="24"/>
      <c r="H447" s="24" t="s">
        <v>1453</v>
      </c>
      <c r="I447" s="33">
        <v>42010000</v>
      </c>
      <c r="J447" s="1" t="s">
        <v>1804</v>
      </c>
      <c r="K447" s="1" t="s">
        <v>1804</v>
      </c>
      <c r="L447" s="3"/>
      <c r="M447" s="23" t="s">
        <v>435</v>
      </c>
      <c r="N447" s="23"/>
      <c r="O447" s="22" t="s">
        <v>1791</v>
      </c>
      <c r="P447" s="22">
        <v>195</v>
      </c>
      <c r="Q447" s="37">
        <f t="shared" si="21"/>
        <v>324</v>
      </c>
      <c r="R447" s="166">
        <v>405</v>
      </c>
      <c r="S447" s="33">
        <v>5051771731391</v>
      </c>
      <c r="T447" s="33"/>
      <c r="U447" s="103">
        <v>0.25</v>
      </c>
      <c r="V447" s="142">
        <v>0.15</v>
      </c>
      <c r="W447" s="103">
        <f t="shared" si="22"/>
        <v>0.4</v>
      </c>
      <c r="X447" s="132">
        <v>90</v>
      </c>
      <c r="Y447" s="132">
        <v>310</v>
      </c>
      <c r="Z447" s="139">
        <v>200</v>
      </c>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405" t="s">
        <v>4305</v>
      </c>
      <c r="AY447" s="3"/>
      <c r="AZ447" s="294" t="s">
        <v>4280</v>
      </c>
      <c r="BA447" s="278" t="s">
        <v>4267</v>
      </c>
      <c r="BB447" s="280" t="s">
        <v>4268</v>
      </c>
      <c r="BC447" s="187"/>
    </row>
    <row r="448" spans="1:55" ht="15.75">
      <c r="A448" s="23" t="s">
        <v>428</v>
      </c>
      <c r="B448" s="24" t="s">
        <v>429</v>
      </c>
      <c r="C448" s="24"/>
      <c r="D448" s="3" t="s">
        <v>3211</v>
      </c>
      <c r="E448" s="24" t="s">
        <v>3216</v>
      </c>
      <c r="F448" s="24" t="s">
        <v>4903</v>
      </c>
      <c r="G448" s="24"/>
      <c r="H448" s="24" t="s">
        <v>1453</v>
      </c>
      <c r="I448" s="33">
        <v>42010000</v>
      </c>
      <c r="J448" s="1" t="s">
        <v>1804</v>
      </c>
      <c r="K448" s="1" t="s">
        <v>1804</v>
      </c>
      <c r="L448" s="3"/>
      <c r="M448" s="23" t="s">
        <v>441</v>
      </c>
      <c r="N448" s="23"/>
      <c r="O448" s="22" t="s">
        <v>1791</v>
      </c>
      <c r="P448" s="22">
        <v>195</v>
      </c>
      <c r="Q448" s="37">
        <f t="shared" si="21"/>
        <v>324</v>
      </c>
      <c r="R448" s="166">
        <v>405</v>
      </c>
      <c r="S448" s="33">
        <v>5051771731407</v>
      </c>
      <c r="T448" s="33"/>
      <c r="U448" s="103">
        <v>0.25</v>
      </c>
      <c r="V448" s="142">
        <v>0.15</v>
      </c>
      <c r="W448" s="103">
        <f t="shared" si="22"/>
        <v>0.4</v>
      </c>
      <c r="X448" s="132">
        <v>90</v>
      </c>
      <c r="Y448" s="132">
        <v>310</v>
      </c>
      <c r="Z448" s="139">
        <v>200</v>
      </c>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405" t="s">
        <v>4305</v>
      </c>
      <c r="AY448" s="3"/>
      <c r="AZ448" s="294" t="s">
        <v>4280</v>
      </c>
      <c r="BA448" s="278" t="s">
        <v>4267</v>
      </c>
      <c r="BB448" s="280" t="s">
        <v>4268</v>
      </c>
      <c r="BC448" s="187"/>
    </row>
    <row r="449" spans="1:55" ht="15.75">
      <c r="A449" t="s">
        <v>428</v>
      </c>
      <c r="B449" s="24" t="s">
        <v>3736</v>
      </c>
      <c r="D449" t="s">
        <v>3867</v>
      </c>
      <c r="E449" s="20" t="s">
        <v>3737</v>
      </c>
      <c r="F449" t="s">
        <v>3738</v>
      </c>
      <c r="H449" t="s">
        <v>1453</v>
      </c>
      <c r="I449" s="33">
        <v>42010000</v>
      </c>
      <c r="J449" s="1" t="s">
        <v>1804</v>
      </c>
      <c r="K449" s="1" t="s">
        <v>1804</v>
      </c>
      <c r="L449" s="236"/>
      <c r="M449" s="13" t="s">
        <v>435</v>
      </c>
      <c r="N449"/>
      <c r="O449" s="229" t="s">
        <v>1791</v>
      </c>
      <c r="P449" s="283">
        <v>195</v>
      </c>
      <c r="Q449" s="37">
        <f t="shared" si="21"/>
        <v>359.20000000000005</v>
      </c>
      <c r="R449" s="166">
        <v>449</v>
      </c>
      <c r="S449" s="143">
        <v>5051771616209</v>
      </c>
      <c r="T449"/>
      <c r="U449">
        <v>0.215</v>
      </c>
      <c r="V449" s="99">
        <v>0.15</v>
      </c>
      <c r="W449">
        <f t="shared" si="22"/>
        <v>0.36499999999999999</v>
      </c>
      <c r="X449">
        <v>50</v>
      </c>
      <c r="Y449">
        <v>540</v>
      </c>
      <c r="Z449">
        <v>180</v>
      </c>
      <c r="AX449" s="289" t="s">
        <v>3739</v>
      </c>
      <c r="AZ449" s="294" t="s">
        <v>4280</v>
      </c>
      <c r="BA449" s="278" t="s">
        <v>4267</v>
      </c>
      <c r="BB449" s="280" t="s">
        <v>4268</v>
      </c>
    </row>
    <row r="450" spans="1:55" ht="15.75">
      <c r="A450" t="s">
        <v>428</v>
      </c>
      <c r="B450" s="24" t="s">
        <v>3736</v>
      </c>
      <c r="D450" t="s">
        <v>3867</v>
      </c>
      <c r="E450" s="20" t="s">
        <v>3740</v>
      </c>
      <c r="F450" t="s">
        <v>3738</v>
      </c>
      <c r="H450" t="s">
        <v>1453</v>
      </c>
      <c r="I450" s="33">
        <v>42010000</v>
      </c>
      <c r="J450" s="1" t="s">
        <v>1804</v>
      </c>
      <c r="K450" s="1" t="s">
        <v>1804</v>
      </c>
      <c r="L450" s="236"/>
      <c r="M450" s="13" t="s">
        <v>437</v>
      </c>
      <c r="N450"/>
      <c r="O450" s="229" t="s">
        <v>1791</v>
      </c>
      <c r="P450" s="283">
        <v>195</v>
      </c>
      <c r="Q450" s="37">
        <f t="shared" si="21"/>
        <v>359.20000000000005</v>
      </c>
      <c r="R450" s="166">
        <v>449</v>
      </c>
      <c r="S450" s="143">
        <v>5051771616193</v>
      </c>
      <c r="T450"/>
      <c r="U450">
        <v>0.215</v>
      </c>
      <c r="V450" s="99">
        <v>0.15</v>
      </c>
      <c r="W450">
        <f t="shared" si="22"/>
        <v>0.36499999999999999</v>
      </c>
      <c r="X450">
        <v>50</v>
      </c>
      <c r="Y450">
        <v>540</v>
      </c>
      <c r="Z450">
        <v>180</v>
      </c>
      <c r="AX450" s="289" t="s">
        <v>3739</v>
      </c>
      <c r="AZ450" s="294" t="s">
        <v>4280</v>
      </c>
      <c r="BA450" s="278" t="s">
        <v>4267</v>
      </c>
      <c r="BB450" s="280" t="s">
        <v>4268</v>
      </c>
    </row>
    <row r="451" spans="1:55" ht="15.75">
      <c r="A451" t="s">
        <v>428</v>
      </c>
      <c r="B451" s="24" t="s">
        <v>3736</v>
      </c>
      <c r="D451" t="s">
        <v>3867</v>
      </c>
      <c r="E451" s="20" t="s">
        <v>3741</v>
      </c>
      <c r="F451" t="s">
        <v>3738</v>
      </c>
      <c r="H451" t="s">
        <v>1453</v>
      </c>
      <c r="I451" s="33">
        <v>42010000</v>
      </c>
      <c r="J451" s="1" t="s">
        <v>1804</v>
      </c>
      <c r="K451" s="1" t="s">
        <v>1804</v>
      </c>
      <c r="L451" s="236"/>
      <c r="M451" s="13" t="s">
        <v>439</v>
      </c>
      <c r="N451"/>
      <c r="O451" s="229" t="s">
        <v>1791</v>
      </c>
      <c r="P451" s="283">
        <v>195</v>
      </c>
      <c r="Q451" s="37">
        <f t="shared" si="21"/>
        <v>359.20000000000005</v>
      </c>
      <c r="R451" s="166">
        <v>449</v>
      </c>
      <c r="S451" s="143">
        <v>5051771616186</v>
      </c>
      <c r="T451"/>
      <c r="U451">
        <v>0.215</v>
      </c>
      <c r="V451" s="99">
        <v>0.15</v>
      </c>
      <c r="W451">
        <f t="shared" si="22"/>
        <v>0.36499999999999999</v>
      </c>
      <c r="X451">
        <v>50</v>
      </c>
      <c r="Y451">
        <v>540</v>
      </c>
      <c r="Z451">
        <v>180</v>
      </c>
      <c r="AX451" s="289" t="s">
        <v>3739</v>
      </c>
      <c r="AZ451" s="294" t="s">
        <v>4280</v>
      </c>
      <c r="BA451" s="278" t="s">
        <v>4267</v>
      </c>
      <c r="BB451" s="280" t="s">
        <v>4268</v>
      </c>
    </row>
    <row r="452" spans="1:55" s="3" customFormat="1" ht="15.75">
      <c r="A452" s="3" t="s">
        <v>428</v>
      </c>
      <c r="B452" s="24" t="s">
        <v>443</v>
      </c>
      <c r="D452" s="3" t="s">
        <v>4485</v>
      </c>
      <c r="E452" s="3" t="s">
        <v>5151</v>
      </c>
      <c r="F452" s="3" t="s">
        <v>4484</v>
      </c>
      <c r="G452" s="24"/>
      <c r="H452" s="3" t="s">
        <v>1502</v>
      </c>
      <c r="I452" s="33">
        <v>42010000</v>
      </c>
      <c r="J452" s="1" t="s">
        <v>1804</v>
      </c>
      <c r="K452" s="1" t="s">
        <v>1804</v>
      </c>
      <c r="L452" s="27"/>
      <c r="M452" s="181">
        <v>125</v>
      </c>
      <c r="N452" s="181"/>
      <c r="O452" s="22" t="s">
        <v>1791</v>
      </c>
      <c r="P452" s="22">
        <v>602</v>
      </c>
      <c r="Q452" s="37">
        <f t="shared" si="21"/>
        <v>1036</v>
      </c>
      <c r="R452" s="166">
        <v>1295</v>
      </c>
      <c r="S452" s="266"/>
      <c r="T452" s="238"/>
      <c r="U452" s="103">
        <v>1.7</v>
      </c>
      <c r="V452" s="142">
        <v>0.01</v>
      </c>
      <c r="W452" s="103">
        <v>1.71</v>
      </c>
      <c r="X452" s="132">
        <v>100</v>
      </c>
      <c r="Y452" s="132">
        <v>290</v>
      </c>
      <c r="Z452" s="132">
        <v>290</v>
      </c>
      <c r="AA452" s="27"/>
      <c r="AB452" s="27"/>
      <c r="AC452" s="27"/>
      <c r="AD452" s="27"/>
      <c r="AE452" s="27"/>
      <c r="AF452" s="27"/>
      <c r="AG452" s="27"/>
      <c r="AH452" s="27"/>
      <c r="AI452" s="27"/>
      <c r="AJ452" s="27"/>
      <c r="AK452" s="27"/>
      <c r="AL452" s="27"/>
      <c r="AM452" s="27"/>
      <c r="AN452" s="27"/>
      <c r="AO452" s="27"/>
      <c r="AP452" s="27"/>
      <c r="AQ452" s="27"/>
      <c r="AR452" s="27"/>
      <c r="AS452" s="27"/>
      <c r="AT452" s="27"/>
      <c r="AU452" s="27"/>
      <c r="AV452" s="27"/>
      <c r="AW452" s="27"/>
      <c r="AX452" s="416" t="s">
        <v>4486</v>
      </c>
      <c r="AY452" s="27"/>
      <c r="AZ452"/>
      <c r="BA452" s="278"/>
      <c r="BB452" s="280"/>
      <c r="BC452" s="27"/>
    </row>
    <row r="453" spans="1:55" s="3" customFormat="1" ht="15.75">
      <c r="A453" s="3" t="s">
        <v>428</v>
      </c>
      <c r="B453" s="24" t="s">
        <v>443</v>
      </c>
      <c r="D453" s="3" t="s">
        <v>4485</v>
      </c>
      <c r="E453" s="3" t="s">
        <v>5152</v>
      </c>
      <c r="F453" s="3" t="s">
        <v>4484</v>
      </c>
      <c r="G453" s="24"/>
      <c r="H453" s="3" t="s">
        <v>1502</v>
      </c>
      <c r="I453" s="33">
        <v>42010000</v>
      </c>
      <c r="J453" s="1" t="s">
        <v>1804</v>
      </c>
      <c r="K453" s="1" t="s">
        <v>1804</v>
      </c>
      <c r="L453" s="27"/>
      <c r="M453" s="181">
        <v>135</v>
      </c>
      <c r="N453" s="181"/>
      <c r="O453" s="22" t="s">
        <v>1791</v>
      </c>
      <c r="P453" s="22">
        <v>602</v>
      </c>
      <c r="Q453" s="37">
        <f t="shared" si="21"/>
        <v>1036</v>
      </c>
      <c r="R453" s="166">
        <v>1295</v>
      </c>
      <c r="S453" s="266"/>
      <c r="T453" s="238"/>
      <c r="U453" s="103">
        <v>1.7</v>
      </c>
      <c r="V453" s="142">
        <v>0.01</v>
      </c>
      <c r="W453" s="103">
        <v>1.71</v>
      </c>
      <c r="X453" s="132">
        <v>100</v>
      </c>
      <c r="Y453" s="132">
        <v>290</v>
      </c>
      <c r="Z453" s="132">
        <v>290</v>
      </c>
      <c r="AA453" s="27"/>
      <c r="AB453" s="27"/>
      <c r="AC453" s="27"/>
      <c r="AD453" s="27"/>
      <c r="AE453" s="27"/>
      <c r="AF453" s="27"/>
      <c r="AG453" s="27"/>
      <c r="AH453" s="27"/>
      <c r="AI453" s="27"/>
      <c r="AJ453" s="27"/>
      <c r="AK453" s="27"/>
      <c r="AL453" s="27"/>
      <c r="AM453" s="27"/>
      <c r="AN453" s="27"/>
      <c r="AO453" s="27"/>
      <c r="AP453" s="27"/>
      <c r="AQ453" s="27"/>
      <c r="AR453" s="27"/>
      <c r="AS453" s="27"/>
      <c r="AT453" s="27"/>
      <c r="AU453" s="27"/>
      <c r="AV453" s="27"/>
      <c r="AW453" s="27"/>
      <c r="AX453" s="416" t="s">
        <v>4486</v>
      </c>
      <c r="AY453" s="27"/>
      <c r="AZ453"/>
      <c r="BA453" s="278"/>
      <c r="BB453" s="280"/>
      <c r="BC453" s="27"/>
    </row>
    <row r="454" spans="1:55" s="3" customFormat="1" ht="15.75">
      <c r="A454" s="3" t="s">
        <v>428</v>
      </c>
      <c r="B454" s="24" t="s">
        <v>443</v>
      </c>
      <c r="D454" s="3" t="s">
        <v>4485</v>
      </c>
      <c r="E454" s="3" t="s">
        <v>5153</v>
      </c>
      <c r="F454" s="3" t="s">
        <v>4484</v>
      </c>
      <c r="G454" s="24"/>
      <c r="H454" s="3" t="s">
        <v>1502</v>
      </c>
      <c r="I454" s="33">
        <v>42010000</v>
      </c>
      <c r="J454" s="1" t="s">
        <v>1804</v>
      </c>
      <c r="K454" s="1" t="s">
        <v>1804</v>
      </c>
      <c r="L454" s="27"/>
      <c r="M454" s="181">
        <v>145</v>
      </c>
      <c r="N454" s="181"/>
      <c r="O454" s="22" t="s">
        <v>1791</v>
      </c>
      <c r="P454" s="22">
        <v>602</v>
      </c>
      <c r="Q454" s="37">
        <f t="shared" si="21"/>
        <v>1036</v>
      </c>
      <c r="R454" s="166">
        <v>1295</v>
      </c>
      <c r="S454" s="266"/>
      <c r="T454" s="238"/>
      <c r="U454" s="103">
        <v>1.7</v>
      </c>
      <c r="V454" s="142">
        <v>0.01</v>
      </c>
      <c r="W454" s="103">
        <v>1.71</v>
      </c>
      <c r="X454" s="132">
        <v>100</v>
      </c>
      <c r="Y454" s="132">
        <v>290</v>
      </c>
      <c r="Z454" s="132">
        <v>290</v>
      </c>
      <c r="AA454" s="27"/>
      <c r="AB454" s="27"/>
      <c r="AC454" s="27"/>
      <c r="AD454" s="27"/>
      <c r="AE454" s="27"/>
      <c r="AF454" s="27"/>
      <c r="AG454" s="27"/>
      <c r="AH454" s="27"/>
      <c r="AI454" s="27"/>
      <c r="AJ454" s="27"/>
      <c r="AK454" s="27"/>
      <c r="AL454" s="27"/>
      <c r="AM454" s="27"/>
      <c r="AN454" s="27"/>
      <c r="AO454" s="27"/>
      <c r="AP454" s="27"/>
      <c r="AQ454" s="27"/>
      <c r="AR454" s="27"/>
      <c r="AS454" s="27"/>
      <c r="AT454" s="27"/>
      <c r="AU454" s="27"/>
      <c r="AV454" s="27"/>
      <c r="AW454" s="27"/>
      <c r="AX454" s="416" t="s">
        <v>4486</v>
      </c>
      <c r="AY454" s="27"/>
      <c r="AZ454"/>
      <c r="BA454" s="278"/>
      <c r="BB454" s="280"/>
      <c r="BC454" s="27"/>
    </row>
    <row r="455" spans="1:55" s="3" customFormat="1" ht="15.75">
      <c r="A455" s="3" t="s">
        <v>428</v>
      </c>
      <c r="B455" s="24" t="s">
        <v>443</v>
      </c>
      <c r="D455" s="3" t="s">
        <v>4485</v>
      </c>
      <c r="E455" s="3" t="s">
        <v>5154</v>
      </c>
      <c r="F455" s="3" t="s">
        <v>4484</v>
      </c>
      <c r="G455" s="24"/>
      <c r="H455" s="3" t="s">
        <v>1502</v>
      </c>
      <c r="I455" s="33">
        <v>42010000</v>
      </c>
      <c r="J455" s="1" t="s">
        <v>1804</v>
      </c>
      <c r="K455" s="1" t="s">
        <v>1804</v>
      </c>
      <c r="L455" s="27"/>
      <c r="M455" s="181">
        <v>155</v>
      </c>
      <c r="N455" s="181"/>
      <c r="O455" s="22" t="s">
        <v>1791</v>
      </c>
      <c r="P455" s="22">
        <v>602</v>
      </c>
      <c r="Q455" s="37">
        <f t="shared" si="21"/>
        <v>1036</v>
      </c>
      <c r="R455" s="166">
        <v>1295</v>
      </c>
      <c r="S455" s="266"/>
      <c r="T455" s="238"/>
      <c r="U455" s="103">
        <v>1.7</v>
      </c>
      <c r="V455" s="142">
        <v>0.01</v>
      </c>
      <c r="W455" s="103">
        <v>1.71</v>
      </c>
      <c r="X455" s="132">
        <v>100</v>
      </c>
      <c r="Y455" s="132">
        <v>290</v>
      </c>
      <c r="Z455" s="132">
        <v>290</v>
      </c>
      <c r="AA455" s="27"/>
      <c r="AB455" s="27"/>
      <c r="AC455" s="27"/>
      <c r="AD455" s="27"/>
      <c r="AE455" s="27"/>
      <c r="AF455" s="27"/>
      <c r="AG455" s="27"/>
      <c r="AH455" s="27"/>
      <c r="AI455" s="27"/>
      <c r="AJ455" s="27"/>
      <c r="AK455" s="27"/>
      <c r="AL455" s="27"/>
      <c r="AM455" s="27"/>
      <c r="AN455" s="27"/>
      <c r="AO455" s="27"/>
      <c r="AP455" s="27"/>
      <c r="AQ455" s="27"/>
      <c r="AR455" s="27"/>
      <c r="AS455" s="27"/>
      <c r="AT455" s="27"/>
      <c r="AU455" s="27"/>
      <c r="AV455" s="27"/>
      <c r="AW455" s="27"/>
      <c r="AX455" s="416" t="s">
        <v>4486</v>
      </c>
      <c r="AY455" s="27"/>
      <c r="AZ455"/>
      <c r="BA455" s="278"/>
      <c r="BB455" s="280"/>
      <c r="BC455" s="27"/>
    </row>
    <row r="456" spans="1:55" s="3" customFormat="1" ht="15.75">
      <c r="A456" s="3" t="s">
        <v>428</v>
      </c>
      <c r="B456" s="24" t="s">
        <v>443</v>
      </c>
      <c r="D456" s="3" t="s">
        <v>4485</v>
      </c>
      <c r="E456" s="3" t="s">
        <v>5155</v>
      </c>
      <c r="F456" s="3" t="s">
        <v>4484</v>
      </c>
      <c r="G456" s="24"/>
      <c r="H456" s="3" t="s">
        <v>1502</v>
      </c>
      <c r="I456" s="33">
        <v>42010000</v>
      </c>
      <c r="J456" s="1" t="s">
        <v>1804</v>
      </c>
      <c r="K456" s="1" t="s">
        <v>1804</v>
      </c>
      <c r="L456" s="27"/>
      <c r="M456" s="181">
        <v>165</v>
      </c>
      <c r="N456" s="181"/>
      <c r="O456" s="22" t="s">
        <v>1791</v>
      </c>
      <c r="P456" s="22">
        <v>602</v>
      </c>
      <c r="Q456" s="37">
        <f t="shared" si="21"/>
        <v>1036</v>
      </c>
      <c r="R456" s="166">
        <v>1295</v>
      </c>
      <c r="S456" s="266"/>
      <c r="T456" s="238"/>
      <c r="U456" s="103">
        <v>1.7</v>
      </c>
      <c r="V456" s="142">
        <v>0.01</v>
      </c>
      <c r="W456" s="103">
        <v>1.71</v>
      </c>
      <c r="X456" s="132">
        <v>100</v>
      </c>
      <c r="Y456" s="132">
        <v>290</v>
      </c>
      <c r="Z456" s="132">
        <v>290</v>
      </c>
      <c r="AA456" s="27"/>
      <c r="AB456" s="27"/>
      <c r="AC456" s="27"/>
      <c r="AD456" s="27"/>
      <c r="AE456" s="27"/>
      <c r="AF456" s="27"/>
      <c r="AG456" s="27"/>
      <c r="AH456" s="27"/>
      <c r="AI456" s="27"/>
      <c r="AJ456" s="27"/>
      <c r="AK456" s="27"/>
      <c r="AL456" s="27"/>
      <c r="AM456" s="27"/>
      <c r="AN456" s="27"/>
      <c r="AO456" s="27"/>
      <c r="AP456" s="27"/>
      <c r="AQ456" s="27"/>
      <c r="AR456" s="27"/>
      <c r="AS456" s="27"/>
      <c r="AT456" s="27"/>
      <c r="AU456" s="27"/>
      <c r="AV456" s="27"/>
      <c r="AW456" s="27"/>
      <c r="AX456" s="416" t="s">
        <v>4486</v>
      </c>
      <c r="AY456" s="27"/>
      <c r="AZ456"/>
      <c r="BA456" s="278"/>
      <c r="BB456" s="280"/>
      <c r="BC456" s="27"/>
    </row>
    <row r="457" spans="1:55" s="3" customFormat="1" ht="15.75">
      <c r="A457" s="3" t="s">
        <v>428</v>
      </c>
      <c r="B457" s="24" t="s">
        <v>443</v>
      </c>
      <c r="D457" s="3" t="s">
        <v>2801</v>
      </c>
      <c r="E457" s="24" t="s">
        <v>2588</v>
      </c>
      <c r="F457" s="24" t="s">
        <v>2594</v>
      </c>
      <c r="G457" s="348" t="s">
        <v>5687</v>
      </c>
      <c r="H457" s="24" t="s">
        <v>5263</v>
      </c>
      <c r="I457" s="33">
        <v>42010000</v>
      </c>
      <c r="J457" s="1" t="s">
        <v>1804</v>
      </c>
      <c r="K457" s="1" t="s">
        <v>1804</v>
      </c>
      <c r="M457" s="23">
        <v>115</v>
      </c>
      <c r="N457" s="23"/>
      <c r="O457" s="22" t="s">
        <v>1791</v>
      </c>
      <c r="P457" s="22">
        <v>395</v>
      </c>
      <c r="Q457" s="37">
        <f t="shared" si="21"/>
        <v>704</v>
      </c>
      <c r="R457" s="166">
        <v>880</v>
      </c>
      <c r="S457" s="33">
        <v>5051771387598</v>
      </c>
      <c r="T457" s="33"/>
      <c r="U457" s="103">
        <v>1.7</v>
      </c>
      <c r="V457" s="142">
        <v>0.01</v>
      </c>
      <c r="W457" s="103">
        <v>1.71</v>
      </c>
      <c r="X457" s="132">
        <v>100</v>
      </c>
      <c r="Y457" s="132">
        <v>290</v>
      </c>
      <c r="Z457" s="132">
        <v>290</v>
      </c>
      <c r="AX457" s="412" t="s">
        <v>2595</v>
      </c>
      <c r="AZ457" t="s">
        <v>4282</v>
      </c>
      <c r="BA457" s="278" t="s">
        <v>4267</v>
      </c>
      <c r="BB457" s="280" t="s">
        <v>4268</v>
      </c>
    </row>
    <row r="458" spans="1:55" s="3" customFormat="1" ht="15.75">
      <c r="A458" s="3" t="s">
        <v>428</v>
      </c>
      <c r="B458" s="24" t="s">
        <v>443</v>
      </c>
      <c r="D458" s="3" t="s">
        <v>2801</v>
      </c>
      <c r="E458" s="24" t="s">
        <v>2589</v>
      </c>
      <c r="F458" s="24" t="s">
        <v>2594</v>
      </c>
      <c r="G458" s="348" t="s">
        <v>5687</v>
      </c>
      <c r="H458" s="24" t="s">
        <v>5263</v>
      </c>
      <c r="I458" s="33">
        <v>42010000</v>
      </c>
      <c r="J458" s="1" t="s">
        <v>1804</v>
      </c>
      <c r="K458" s="1" t="s">
        <v>1804</v>
      </c>
      <c r="M458" s="23">
        <v>125</v>
      </c>
      <c r="N458" s="23"/>
      <c r="O458" s="22" t="s">
        <v>1791</v>
      </c>
      <c r="P458" s="22">
        <v>395</v>
      </c>
      <c r="Q458" s="37">
        <f t="shared" si="21"/>
        <v>704</v>
      </c>
      <c r="R458" s="166">
        <v>880</v>
      </c>
      <c r="S458" s="33">
        <v>5051771387611</v>
      </c>
      <c r="T458" s="33"/>
      <c r="U458" s="103">
        <v>1.7</v>
      </c>
      <c r="V458" s="142">
        <v>0.01</v>
      </c>
      <c r="W458" s="103">
        <v>1.71</v>
      </c>
      <c r="X458" s="132">
        <v>100</v>
      </c>
      <c r="Y458" s="132">
        <v>290</v>
      </c>
      <c r="Z458" s="132">
        <v>290</v>
      </c>
      <c r="AX458" s="412" t="s">
        <v>2595</v>
      </c>
      <c r="AZ458" t="s">
        <v>4282</v>
      </c>
      <c r="BA458" s="278" t="s">
        <v>4267</v>
      </c>
      <c r="BB458" s="280" t="s">
        <v>4268</v>
      </c>
    </row>
    <row r="459" spans="1:55" s="3" customFormat="1" ht="15.75">
      <c r="A459" s="3" t="s">
        <v>428</v>
      </c>
      <c r="B459" s="24" t="s">
        <v>443</v>
      </c>
      <c r="D459" s="3" t="s">
        <v>2801</v>
      </c>
      <c r="E459" s="24" t="s">
        <v>2590</v>
      </c>
      <c r="F459" s="24" t="s">
        <v>2594</v>
      </c>
      <c r="G459" s="348" t="s">
        <v>5687</v>
      </c>
      <c r="H459" s="24" t="s">
        <v>5263</v>
      </c>
      <c r="I459" s="33">
        <v>42010000</v>
      </c>
      <c r="J459" s="1" t="s">
        <v>1804</v>
      </c>
      <c r="K459" s="1" t="s">
        <v>1804</v>
      </c>
      <c r="M459" s="23">
        <v>135</v>
      </c>
      <c r="N459" s="23"/>
      <c r="O459" s="22" t="s">
        <v>1791</v>
      </c>
      <c r="P459" s="22">
        <v>395</v>
      </c>
      <c r="Q459" s="37">
        <f t="shared" si="21"/>
        <v>704</v>
      </c>
      <c r="R459" s="166">
        <v>880</v>
      </c>
      <c r="S459" s="33">
        <v>5051771387635</v>
      </c>
      <c r="T459" s="33"/>
      <c r="U459" s="103">
        <v>1.7</v>
      </c>
      <c r="V459" s="142">
        <v>0.01</v>
      </c>
      <c r="W459" s="103">
        <v>1.71</v>
      </c>
      <c r="X459" s="132">
        <v>100</v>
      </c>
      <c r="Y459" s="132">
        <v>290</v>
      </c>
      <c r="Z459" s="132">
        <v>290</v>
      </c>
      <c r="AX459" s="412" t="s">
        <v>2595</v>
      </c>
      <c r="AZ459" t="s">
        <v>4282</v>
      </c>
      <c r="BA459" s="278" t="s">
        <v>4267</v>
      </c>
      <c r="BB459" s="280" t="s">
        <v>4268</v>
      </c>
    </row>
    <row r="460" spans="1:55" s="3" customFormat="1" ht="15.75">
      <c r="A460" s="3" t="s">
        <v>428</v>
      </c>
      <c r="B460" s="24" t="s">
        <v>443</v>
      </c>
      <c r="D460" s="3" t="s">
        <v>2801</v>
      </c>
      <c r="E460" s="24" t="s">
        <v>2591</v>
      </c>
      <c r="F460" s="24" t="s">
        <v>2594</v>
      </c>
      <c r="G460" s="348" t="s">
        <v>5687</v>
      </c>
      <c r="H460" s="24" t="s">
        <v>5263</v>
      </c>
      <c r="I460" s="33">
        <v>42010000</v>
      </c>
      <c r="J460" s="1" t="s">
        <v>1804</v>
      </c>
      <c r="K460" s="1" t="s">
        <v>1804</v>
      </c>
      <c r="M460" s="23">
        <v>145</v>
      </c>
      <c r="N460" s="23"/>
      <c r="O460" s="22" t="s">
        <v>1791</v>
      </c>
      <c r="P460" s="22">
        <v>395</v>
      </c>
      <c r="Q460" s="37">
        <f t="shared" si="21"/>
        <v>704</v>
      </c>
      <c r="R460" s="166">
        <v>880</v>
      </c>
      <c r="S460" s="33">
        <v>5051771387642</v>
      </c>
      <c r="T460" s="33"/>
      <c r="U460" s="103">
        <v>1.7</v>
      </c>
      <c r="V460" s="142">
        <v>0.01</v>
      </c>
      <c r="W460" s="103">
        <v>1.71</v>
      </c>
      <c r="X460" s="132">
        <v>100</v>
      </c>
      <c r="Y460" s="132">
        <v>290</v>
      </c>
      <c r="Z460" s="132">
        <v>290</v>
      </c>
      <c r="AX460" s="412" t="s">
        <v>2595</v>
      </c>
      <c r="AZ460" t="s">
        <v>4282</v>
      </c>
      <c r="BA460" s="278" t="s">
        <v>4267</v>
      </c>
      <c r="BB460" s="280" t="s">
        <v>4268</v>
      </c>
    </row>
    <row r="461" spans="1:55" s="3" customFormat="1" ht="15.75">
      <c r="A461" s="3" t="s">
        <v>428</v>
      </c>
      <c r="B461" s="24" t="s">
        <v>443</v>
      </c>
      <c r="D461" s="3" t="s">
        <v>2801</v>
      </c>
      <c r="E461" s="24" t="s">
        <v>2592</v>
      </c>
      <c r="F461" s="24" t="s">
        <v>2594</v>
      </c>
      <c r="G461" s="348" t="s">
        <v>5687</v>
      </c>
      <c r="H461" s="24" t="s">
        <v>5263</v>
      </c>
      <c r="I461" s="33">
        <v>42010000</v>
      </c>
      <c r="J461" s="1" t="s">
        <v>1804</v>
      </c>
      <c r="K461" s="1" t="s">
        <v>1804</v>
      </c>
      <c r="M461" s="23">
        <v>155</v>
      </c>
      <c r="N461" s="23"/>
      <c r="O461" s="22" t="s">
        <v>1791</v>
      </c>
      <c r="P461" s="22">
        <v>395</v>
      </c>
      <c r="Q461" s="37">
        <f t="shared" si="21"/>
        <v>704</v>
      </c>
      <c r="R461" s="166">
        <v>880</v>
      </c>
      <c r="S461" s="33">
        <v>5051771387666</v>
      </c>
      <c r="T461" s="33"/>
      <c r="U461" s="103">
        <v>1.7</v>
      </c>
      <c r="V461" s="142">
        <v>0.01</v>
      </c>
      <c r="W461" s="103">
        <v>1.71</v>
      </c>
      <c r="X461" s="132">
        <v>100</v>
      </c>
      <c r="Y461" s="132">
        <v>290</v>
      </c>
      <c r="Z461" s="132">
        <v>290</v>
      </c>
      <c r="AX461" s="412" t="s">
        <v>2595</v>
      </c>
      <c r="AZ461" t="s">
        <v>4282</v>
      </c>
      <c r="BA461" s="278" t="s">
        <v>4267</v>
      </c>
      <c r="BB461" s="280" t="s">
        <v>4268</v>
      </c>
    </row>
    <row r="462" spans="1:55" s="3" customFormat="1" ht="15.75">
      <c r="A462" s="3" t="s">
        <v>428</v>
      </c>
      <c r="B462" s="24" t="s">
        <v>443</v>
      </c>
      <c r="D462" s="3" t="s">
        <v>2801</v>
      </c>
      <c r="E462" s="24" t="s">
        <v>2593</v>
      </c>
      <c r="F462" s="24" t="s">
        <v>2594</v>
      </c>
      <c r="G462" s="348" t="s">
        <v>5687</v>
      </c>
      <c r="H462" s="24" t="s">
        <v>5263</v>
      </c>
      <c r="I462" s="33">
        <v>42010000</v>
      </c>
      <c r="J462" s="1" t="s">
        <v>1804</v>
      </c>
      <c r="K462" s="1" t="s">
        <v>1804</v>
      </c>
      <c r="M462" s="23">
        <v>165</v>
      </c>
      <c r="N462" s="23"/>
      <c r="O462" s="22" t="s">
        <v>1791</v>
      </c>
      <c r="P462" s="22">
        <v>395</v>
      </c>
      <c r="Q462" s="37">
        <f t="shared" si="21"/>
        <v>704</v>
      </c>
      <c r="R462" s="166">
        <v>880</v>
      </c>
      <c r="S462" s="33">
        <v>5051771387673</v>
      </c>
      <c r="T462" s="33"/>
      <c r="U462" s="103">
        <v>1.7</v>
      </c>
      <c r="V462" s="142">
        <v>0.01</v>
      </c>
      <c r="W462" s="103">
        <v>1.71</v>
      </c>
      <c r="X462" s="132">
        <v>100</v>
      </c>
      <c r="Y462" s="132">
        <v>290</v>
      </c>
      <c r="Z462" s="132">
        <v>290</v>
      </c>
      <c r="AX462" s="412" t="s">
        <v>2595</v>
      </c>
      <c r="AZ462" t="s">
        <v>4282</v>
      </c>
      <c r="BA462" s="278" t="s">
        <v>4267</v>
      </c>
      <c r="BB462" s="280" t="s">
        <v>4268</v>
      </c>
    </row>
    <row r="463" spans="1:55" s="3" customFormat="1" ht="15.75">
      <c r="A463" s="3" t="s">
        <v>428</v>
      </c>
      <c r="B463" s="24" t="s">
        <v>443</v>
      </c>
      <c r="D463" s="3" t="s">
        <v>1884</v>
      </c>
      <c r="E463" s="24" t="s">
        <v>2587</v>
      </c>
      <c r="F463" s="24" t="s">
        <v>2006</v>
      </c>
      <c r="G463" s="348" t="s">
        <v>5687</v>
      </c>
      <c r="H463" s="24" t="s">
        <v>5263</v>
      </c>
      <c r="I463" s="33">
        <v>42010000</v>
      </c>
      <c r="J463" s="1" t="s">
        <v>1804</v>
      </c>
      <c r="K463" s="1" t="s">
        <v>1804</v>
      </c>
      <c r="M463" s="23">
        <v>115</v>
      </c>
      <c r="N463" s="23"/>
      <c r="O463" s="22" t="s">
        <v>1791</v>
      </c>
      <c r="P463" s="22">
        <v>550</v>
      </c>
      <c r="Q463" s="37">
        <f t="shared" si="21"/>
        <v>920</v>
      </c>
      <c r="R463" s="166">
        <v>1150</v>
      </c>
      <c r="S463" s="33">
        <v>5051771598741</v>
      </c>
      <c r="T463" s="33"/>
      <c r="U463" s="103">
        <v>1.7</v>
      </c>
      <c r="V463" s="142">
        <v>0.01</v>
      </c>
      <c r="W463" s="103">
        <f t="shared" ref="W463:W468" si="23">U463+V463</f>
        <v>1.71</v>
      </c>
      <c r="X463" s="132">
        <v>100</v>
      </c>
      <c r="Y463" s="132">
        <v>290</v>
      </c>
      <c r="Z463" s="132">
        <v>290</v>
      </c>
      <c r="AX463" s="412" t="s">
        <v>448</v>
      </c>
      <c r="AZ463" t="s">
        <v>4280</v>
      </c>
      <c r="BA463" s="278" t="s">
        <v>4267</v>
      </c>
      <c r="BB463" s="280" t="s">
        <v>4268</v>
      </c>
    </row>
    <row r="464" spans="1:55" s="3" customFormat="1" ht="15.75">
      <c r="A464" s="23" t="s">
        <v>428</v>
      </c>
      <c r="B464" s="24" t="s">
        <v>443</v>
      </c>
      <c r="D464" s="3" t="s">
        <v>1884</v>
      </c>
      <c r="E464" s="24" t="s">
        <v>447</v>
      </c>
      <c r="F464" s="24" t="s">
        <v>2006</v>
      </c>
      <c r="G464" s="348" t="s">
        <v>5687</v>
      </c>
      <c r="H464" s="24" t="s">
        <v>5263</v>
      </c>
      <c r="I464" s="33">
        <v>42010000</v>
      </c>
      <c r="J464" s="1" t="s">
        <v>1804</v>
      </c>
      <c r="K464" s="1" t="s">
        <v>1804</v>
      </c>
      <c r="M464" s="23">
        <v>125</v>
      </c>
      <c r="N464" s="23"/>
      <c r="O464" s="22" t="s">
        <v>1791</v>
      </c>
      <c r="P464" s="22">
        <v>550</v>
      </c>
      <c r="Q464" s="37">
        <f t="shared" si="21"/>
        <v>920</v>
      </c>
      <c r="R464" s="166">
        <v>1150</v>
      </c>
      <c r="S464" s="33" t="s">
        <v>449</v>
      </c>
      <c r="T464" s="33"/>
      <c r="U464" s="103">
        <v>1.7</v>
      </c>
      <c r="V464" s="142">
        <v>0.01</v>
      </c>
      <c r="W464" s="103">
        <f t="shared" si="23"/>
        <v>1.71</v>
      </c>
      <c r="X464" s="132">
        <v>100</v>
      </c>
      <c r="Y464" s="132">
        <v>290</v>
      </c>
      <c r="Z464" s="132">
        <v>290</v>
      </c>
      <c r="AX464" s="412" t="s">
        <v>448</v>
      </c>
      <c r="AZ464" t="s">
        <v>4280</v>
      </c>
      <c r="BA464" s="278" t="s">
        <v>4267</v>
      </c>
      <c r="BB464" s="280" t="s">
        <v>4268</v>
      </c>
    </row>
    <row r="465" spans="1:55" s="23" customFormat="1" ht="15.75">
      <c r="A465" s="23" t="s">
        <v>428</v>
      </c>
      <c r="B465" s="24" t="s">
        <v>443</v>
      </c>
      <c r="C465" s="3"/>
      <c r="D465" s="3" t="s">
        <v>1884</v>
      </c>
      <c r="E465" s="24" t="s">
        <v>450</v>
      </c>
      <c r="F465" s="24" t="s">
        <v>2006</v>
      </c>
      <c r="G465" s="348" t="s">
        <v>5687</v>
      </c>
      <c r="H465" s="24" t="s">
        <v>5263</v>
      </c>
      <c r="I465" s="33">
        <v>42010000</v>
      </c>
      <c r="J465" s="1" t="s">
        <v>1804</v>
      </c>
      <c r="K465" s="1" t="s">
        <v>1804</v>
      </c>
      <c r="L465" s="3"/>
      <c r="M465" s="23">
        <v>135</v>
      </c>
      <c r="O465" s="22" t="s">
        <v>1791</v>
      </c>
      <c r="P465" s="22">
        <v>550</v>
      </c>
      <c r="Q465" s="37">
        <f t="shared" si="21"/>
        <v>920</v>
      </c>
      <c r="R465" s="166">
        <v>1150</v>
      </c>
      <c r="S465" s="33" t="s">
        <v>451</v>
      </c>
      <c r="T465" s="33"/>
      <c r="U465" s="103">
        <v>1.7</v>
      </c>
      <c r="V465" s="142">
        <v>0.01</v>
      </c>
      <c r="W465" s="103">
        <f t="shared" si="23"/>
        <v>1.71</v>
      </c>
      <c r="X465" s="132">
        <v>100</v>
      </c>
      <c r="Y465" s="132">
        <v>290</v>
      </c>
      <c r="Z465" s="132">
        <v>290</v>
      </c>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412" t="s">
        <v>448</v>
      </c>
      <c r="AY465" s="3"/>
      <c r="AZ465" t="s">
        <v>4280</v>
      </c>
      <c r="BA465" s="278" t="s">
        <v>4267</v>
      </c>
      <c r="BB465" s="280" t="s">
        <v>4268</v>
      </c>
      <c r="BC465" s="3"/>
    </row>
    <row r="466" spans="1:55" s="23" customFormat="1" ht="15.75">
      <c r="A466" s="23" t="s">
        <v>428</v>
      </c>
      <c r="B466" s="24" t="s">
        <v>443</v>
      </c>
      <c r="C466" s="3"/>
      <c r="D466" s="3" t="s">
        <v>1884</v>
      </c>
      <c r="E466" s="24" t="s">
        <v>452</v>
      </c>
      <c r="F466" s="24" t="s">
        <v>2006</v>
      </c>
      <c r="G466" s="348" t="s">
        <v>5687</v>
      </c>
      <c r="H466" s="24" t="s">
        <v>5263</v>
      </c>
      <c r="I466" s="33">
        <v>42010000</v>
      </c>
      <c r="J466" s="1" t="s">
        <v>1804</v>
      </c>
      <c r="K466" s="1" t="s">
        <v>1804</v>
      </c>
      <c r="L466" s="3"/>
      <c r="M466" s="23">
        <v>145</v>
      </c>
      <c r="O466" s="22" t="s">
        <v>1791</v>
      </c>
      <c r="P466" s="22">
        <v>550</v>
      </c>
      <c r="Q466" s="37">
        <f t="shared" si="21"/>
        <v>920</v>
      </c>
      <c r="R466" s="166">
        <v>1150</v>
      </c>
      <c r="S466" s="33" t="s">
        <v>453</v>
      </c>
      <c r="T466" s="33"/>
      <c r="U466" s="103">
        <v>1.7</v>
      </c>
      <c r="V466" s="142">
        <v>0.01</v>
      </c>
      <c r="W466" s="103">
        <f t="shared" si="23"/>
        <v>1.71</v>
      </c>
      <c r="X466" s="132">
        <v>100</v>
      </c>
      <c r="Y466" s="132">
        <v>290</v>
      </c>
      <c r="Z466" s="132">
        <v>290</v>
      </c>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412" t="s">
        <v>448</v>
      </c>
      <c r="AY466" s="3"/>
      <c r="AZ466" t="s">
        <v>4280</v>
      </c>
      <c r="BA466" s="278" t="s">
        <v>4267</v>
      </c>
      <c r="BB466" s="280" t="s">
        <v>4268</v>
      </c>
      <c r="BC466" s="3"/>
    </row>
    <row r="467" spans="1:55" s="23" customFormat="1" ht="15.75">
      <c r="A467" s="23" t="s">
        <v>428</v>
      </c>
      <c r="B467" s="24" t="s">
        <v>443</v>
      </c>
      <c r="C467" s="3"/>
      <c r="D467" s="3" t="s">
        <v>1884</v>
      </c>
      <c r="E467" s="24" t="s">
        <v>454</v>
      </c>
      <c r="F467" s="24" t="s">
        <v>2006</v>
      </c>
      <c r="G467" s="348" t="s">
        <v>5687</v>
      </c>
      <c r="H467" s="24" t="s">
        <v>5263</v>
      </c>
      <c r="I467" s="33">
        <v>42010000</v>
      </c>
      <c r="J467" s="1" t="s">
        <v>1804</v>
      </c>
      <c r="K467" s="1" t="s">
        <v>1804</v>
      </c>
      <c r="L467" s="3"/>
      <c r="M467" s="23">
        <v>155</v>
      </c>
      <c r="O467" s="22" t="s">
        <v>1791</v>
      </c>
      <c r="P467" s="22">
        <v>550</v>
      </c>
      <c r="Q467" s="37">
        <f t="shared" si="21"/>
        <v>920</v>
      </c>
      <c r="R467" s="166">
        <v>1150</v>
      </c>
      <c r="S467" s="33" t="s">
        <v>455</v>
      </c>
      <c r="T467" s="33"/>
      <c r="U467" s="103">
        <v>1.7</v>
      </c>
      <c r="V467" s="142">
        <v>0.01</v>
      </c>
      <c r="W467" s="103">
        <f t="shared" si="23"/>
        <v>1.71</v>
      </c>
      <c r="X467" s="132">
        <v>100</v>
      </c>
      <c r="Y467" s="132">
        <v>290</v>
      </c>
      <c r="Z467" s="132">
        <v>290</v>
      </c>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412" t="s">
        <v>448</v>
      </c>
      <c r="AY467" s="3"/>
      <c r="AZ467" t="s">
        <v>4280</v>
      </c>
      <c r="BA467" s="278" t="s">
        <v>4267</v>
      </c>
      <c r="BB467" s="280" t="s">
        <v>4268</v>
      </c>
      <c r="BC467" s="3"/>
    </row>
    <row r="468" spans="1:55" s="23" customFormat="1" ht="15.75">
      <c r="A468" s="23" t="s">
        <v>428</v>
      </c>
      <c r="B468" s="24" t="s">
        <v>443</v>
      </c>
      <c r="C468" s="3"/>
      <c r="D468" s="3" t="s">
        <v>1884</v>
      </c>
      <c r="E468" s="24" t="s">
        <v>2007</v>
      </c>
      <c r="F468" s="24" t="s">
        <v>2006</v>
      </c>
      <c r="G468" s="348" t="s">
        <v>5687</v>
      </c>
      <c r="H468" s="24" t="s">
        <v>5263</v>
      </c>
      <c r="I468" s="33">
        <v>42010000</v>
      </c>
      <c r="J468" s="1" t="s">
        <v>1804</v>
      </c>
      <c r="K468" s="1" t="s">
        <v>1804</v>
      </c>
      <c r="L468" s="3"/>
      <c r="M468" s="23">
        <v>165</v>
      </c>
      <c r="O468" s="22" t="s">
        <v>1791</v>
      </c>
      <c r="P468" s="22">
        <v>550</v>
      </c>
      <c r="Q468" s="37">
        <f t="shared" si="21"/>
        <v>920</v>
      </c>
      <c r="R468" s="166">
        <v>1150</v>
      </c>
      <c r="S468" s="33">
        <v>5051771598826</v>
      </c>
      <c r="T468" s="33"/>
      <c r="U468" s="103">
        <v>1.7</v>
      </c>
      <c r="V468" s="142">
        <v>0.01</v>
      </c>
      <c r="W468" s="103">
        <f t="shared" si="23"/>
        <v>1.71</v>
      </c>
      <c r="X468" s="132">
        <v>100</v>
      </c>
      <c r="Y468" s="132">
        <v>290</v>
      </c>
      <c r="Z468" s="132">
        <v>290</v>
      </c>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412" t="s">
        <v>448</v>
      </c>
      <c r="AY468" s="3"/>
      <c r="AZ468" t="s">
        <v>4280</v>
      </c>
      <c r="BA468" s="278" t="s">
        <v>4267</v>
      </c>
      <c r="BB468" s="280" t="s">
        <v>4268</v>
      </c>
      <c r="BC468" s="3"/>
    </row>
    <row r="469" spans="1:55" s="23" customFormat="1" ht="15.75">
      <c r="A469" s="23" t="s">
        <v>428</v>
      </c>
      <c r="B469" s="24" t="s">
        <v>443</v>
      </c>
      <c r="C469" s="3"/>
      <c r="D469" s="3" t="s">
        <v>2800</v>
      </c>
      <c r="E469" s="24" t="s">
        <v>2596</v>
      </c>
      <c r="F469" s="24" t="s">
        <v>2602</v>
      </c>
      <c r="G469" s="348" t="s">
        <v>5687</v>
      </c>
      <c r="H469" s="24" t="s">
        <v>5263</v>
      </c>
      <c r="I469" s="33">
        <v>42010000</v>
      </c>
      <c r="J469" s="1" t="s">
        <v>1804</v>
      </c>
      <c r="K469" s="1" t="s">
        <v>1804</v>
      </c>
      <c r="L469" s="3"/>
      <c r="M469" s="23">
        <v>115</v>
      </c>
      <c r="O469" s="22" t="s">
        <v>1791</v>
      </c>
      <c r="P469" s="22">
        <v>650</v>
      </c>
      <c r="Q469" s="37">
        <f t="shared" si="21"/>
        <v>1119.2</v>
      </c>
      <c r="R469" s="166">
        <v>1399</v>
      </c>
      <c r="S469" s="33">
        <v>5051771221700</v>
      </c>
      <c r="T469" s="33"/>
      <c r="U469" s="103">
        <v>1.9</v>
      </c>
      <c r="V469" s="142">
        <v>0.01</v>
      </c>
      <c r="W469" s="103">
        <v>1.91</v>
      </c>
      <c r="X469" s="132">
        <v>100</v>
      </c>
      <c r="Y469" s="132">
        <v>290</v>
      </c>
      <c r="Z469" s="132">
        <v>290</v>
      </c>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412" t="s">
        <v>3127</v>
      </c>
      <c r="AY469" s="3"/>
      <c r="AZ469" t="s">
        <v>4280</v>
      </c>
      <c r="BA469" s="278" t="s">
        <v>4267</v>
      </c>
      <c r="BB469" s="280" t="s">
        <v>4268</v>
      </c>
      <c r="BC469" s="3"/>
    </row>
    <row r="470" spans="1:55" s="23" customFormat="1" ht="15.75">
      <c r="A470" s="23" t="s">
        <v>428</v>
      </c>
      <c r="B470" s="24" t="s">
        <v>443</v>
      </c>
      <c r="C470" s="3"/>
      <c r="D470" s="3" t="s">
        <v>2800</v>
      </c>
      <c r="E470" s="24" t="s">
        <v>2597</v>
      </c>
      <c r="F470" s="24" t="s">
        <v>2602</v>
      </c>
      <c r="G470" s="348" t="s">
        <v>5687</v>
      </c>
      <c r="H470" s="24" t="s">
        <v>5263</v>
      </c>
      <c r="I470" s="33">
        <v>42010000</v>
      </c>
      <c r="J470" s="1" t="s">
        <v>1804</v>
      </c>
      <c r="K470" s="1" t="s">
        <v>1804</v>
      </c>
      <c r="L470" s="3"/>
      <c r="M470" s="23">
        <v>125</v>
      </c>
      <c r="O470" s="22" t="s">
        <v>1791</v>
      </c>
      <c r="P470" s="22">
        <v>650</v>
      </c>
      <c r="Q470" s="37">
        <f t="shared" si="21"/>
        <v>1119.2</v>
      </c>
      <c r="R470" s="166">
        <v>1399</v>
      </c>
      <c r="S470" s="33">
        <v>5051771221724</v>
      </c>
      <c r="T470" s="33"/>
      <c r="U470" s="103">
        <v>1.9</v>
      </c>
      <c r="V470" s="142">
        <v>0.01</v>
      </c>
      <c r="W470" s="103">
        <v>1.91</v>
      </c>
      <c r="X470" s="132">
        <v>100</v>
      </c>
      <c r="Y470" s="132">
        <v>290</v>
      </c>
      <c r="Z470" s="132">
        <v>290</v>
      </c>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412" t="s">
        <v>3127</v>
      </c>
      <c r="AY470" s="3"/>
      <c r="AZ470" t="s">
        <v>4280</v>
      </c>
      <c r="BA470" s="278" t="s">
        <v>4267</v>
      </c>
      <c r="BB470" s="280" t="s">
        <v>4268</v>
      </c>
      <c r="BC470" s="3"/>
    </row>
    <row r="471" spans="1:55" s="23" customFormat="1" ht="15.75">
      <c r="A471" s="23" t="s">
        <v>428</v>
      </c>
      <c r="B471" s="24" t="s">
        <v>443</v>
      </c>
      <c r="C471" s="3"/>
      <c r="D471" s="3" t="s">
        <v>2800</v>
      </c>
      <c r="E471" s="24" t="s">
        <v>2598</v>
      </c>
      <c r="F471" s="24" t="s">
        <v>2602</v>
      </c>
      <c r="G471" s="348" t="s">
        <v>5687</v>
      </c>
      <c r="H471" s="24" t="s">
        <v>5263</v>
      </c>
      <c r="I471" s="33">
        <v>42010000</v>
      </c>
      <c r="J471" s="1" t="s">
        <v>1804</v>
      </c>
      <c r="K471" s="1" t="s">
        <v>1804</v>
      </c>
      <c r="L471" s="3"/>
      <c r="M471" s="23">
        <v>135</v>
      </c>
      <c r="O471" s="22" t="s">
        <v>1791</v>
      </c>
      <c r="P471" s="22">
        <v>650</v>
      </c>
      <c r="Q471" s="37">
        <f t="shared" si="21"/>
        <v>1119.2</v>
      </c>
      <c r="R471" s="166">
        <v>1399</v>
      </c>
      <c r="S471" s="33">
        <v>5051771221748</v>
      </c>
      <c r="T471" s="33"/>
      <c r="U471" s="103">
        <v>1.9</v>
      </c>
      <c r="V471" s="142">
        <v>0.01</v>
      </c>
      <c r="W471" s="103">
        <v>1.91</v>
      </c>
      <c r="X471" s="132">
        <v>100</v>
      </c>
      <c r="Y471" s="132">
        <v>290</v>
      </c>
      <c r="Z471" s="132">
        <v>290</v>
      </c>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412" t="s">
        <v>3127</v>
      </c>
      <c r="AY471" s="3"/>
      <c r="AZ471" t="s">
        <v>4280</v>
      </c>
      <c r="BA471" s="278" t="s">
        <v>4267</v>
      </c>
      <c r="BB471" s="280" t="s">
        <v>4268</v>
      </c>
      <c r="BC471" s="3"/>
    </row>
    <row r="472" spans="1:55" s="23" customFormat="1" ht="15.75">
      <c r="A472" s="23" t="s">
        <v>428</v>
      </c>
      <c r="B472" s="24" t="s">
        <v>443</v>
      </c>
      <c r="C472" s="3"/>
      <c r="D472" s="3" t="s">
        <v>2800</v>
      </c>
      <c r="E472" s="24" t="s">
        <v>2599</v>
      </c>
      <c r="F472" s="24" t="s">
        <v>2602</v>
      </c>
      <c r="G472" s="348" t="s">
        <v>5687</v>
      </c>
      <c r="H472" s="24" t="s">
        <v>5263</v>
      </c>
      <c r="I472" s="33">
        <v>42010000</v>
      </c>
      <c r="J472" s="1" t="s">
        <v>1804</v>
      </c>
      <c r="K472" s="1" t="s">
        <v>1804</v>
      </c>
      <c r="L472" s="3"/>
      <c r="M472" s="23">
        <v>145</v>
      </c>
      <c r="O472" s="22" t="s">
        <v>1791</v>
      </c>
      <c r="P472" s="22">
        <v>650</v>
      </c>
      <c r="Q472" s="37">
        <f t="shared" si="21"/>
        <v>1119.2</v>
      </c>
      <c r="R472" s="166">
        <v>1399</v>
      </c>
      <c r="S472" s="33">
        <v>5051771221755</v>
      </c>
      <c r="T472" s="33"/>
      <c r="U472" s="103">
        <v>1.9</v>
      </c>
      <c r="V472" s="142">
        <v>0.01</v>
      </c>
      <c r="W472" s="103">
        <v>1.91</v>
      </c>
      <c r="X472" s="132">
        <v>100</v>
      </c>
      <c r="Y472" s="132">
        <v>290</v>
      </c>
      <c r="Z472" s="132">
        <v>290</v>
      </c>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412" t="s">
        <v>3127</v>
      </c>
      <c r="AY472" s="3"/>
      <c r="AZ472" t="s">
        <v>4280</v>
      </c>
      <c r="BA472" s="278" t="s">
        <v>4267</v>
      </c>
      <c r="BB472" s="280" t="s">
        <v>4268</v>
      </c>
      <c r="BC472" s="3"/>
    </row>
    <row r="473" spans="1:55" s="23" customFormat="1" ht="15.75">
      <c r="A473" s="23" t="s">
        <v>428</v>
      </c>
      <c r="B473" s="24" t="s">
        <v>443</v>
      </c>
      <c r="C473" s="3"/>
      <c r="D473" s="3" t="s">
        <v>2800</v>
      </c>
      <c r="E473" s="24" t="s">
        <v>2600</v>
      </c>
      <c r="F473" s="24" t="s">
        <v>2602</v>
      </c>
      <c r="G473" s="348" t="s">
        <v>5687</v>
      </c>
      <c r="H473" s="24" t="s">
        <v>5263</v>
      </c>
      <c r="I473" s="33">
        <v>42010000</v>
      </c>
      <c r="J473" s="1" t="s">
        <v>1804</v>
      </c>
      <c r="K473" s="1" t="s">
        <v>1804</v>
      </c>
      <c r="L473" s="3"/>
      <c r="M473" s="23">
        <v>155</v>
      </c>
      <c r="O473" s="22" t="s">
        <v>1791</v>
      </c>
      <c r="P473" s="22">
        <v>650</v>
      </c>
      <c r="Q473" s="37">
        <f t="shared" si="21"/>
        <v>1119.2</v>
      </c>
      <c r="R473" s="166">
        <v>1399</v>
      </c>
      <c r="S473" s="33">
        <v>5051771221779</v>
      </c>
      <c r="T473" s="33"/>
      <c r="U473" s="103">
        <v>1.9</v>
      </c>
      <c r="V473" s="142">
        <v>0.01</v>
      </c>
      <c r="W473" s="103">
        <v>1.91</v>
      </c>
      <c r="X473" s="132">
        <v>100</v>
      </c>
      <c r="Y473" s="132">
        <v>290</v>
      </c>
      <c r="Z473" s="132">
        <v>290</v>
      </c>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412" t="s">
        <v>3127</v>
      </c>
      <c r="AY473" s="3"/>
      <c r="AZ473" t="s">
        <v>4280</v>
      </c>
      <c r="BA473" s="278" t="s">
        <v>4267</v>
      </c>
      <c r="BB473" s="280" t="s">
        <v>4268</v>
      </c>
      <c r="BC473" s="3"/>
    </row>
    <row r="474" spans="1:55" s="23" customFormat="1" ht="15.75">
      <c r="A474" s="23" t="s">
        <v>428</v>
      </c>
      <c r="B474" s="24" t="s">
        <v>443</v>
      </c>
      <c r="C474" s="3"/>
      <c r="D474" s="3" t="s">
        <v>2800</v>
      </c>
      <c r="E474" s="24" t="s">
        <v>2601</v>
      </c>
      <c r="F474" s="24" t="s">
        <v>2602</v>
      </c>
      <c r="G474" s="348" t="s">
        <v>5687</v>
      </c>
      <c r="H474" s="24" t="s">
        <v>5263</v>
      </c>
      <c r="I474" s="33">
        <v>42010000</v>
      </c>
      <c r="J474" s="1" t="s">
        <v>1804</v>
      </c>
      <c r="K474" s="1" t="s">
        <v>1804</v>
      </c>
      <c r="L474" s="3"/>
      <c r="M474" s="23">
        <v>165</v>
      </c>
      <c r="O474" s="22" t="s">
        <v>1791</v>
      </c>
      <c r="P474" s="22">
        <v>650</v>
      </c>
      <c r="Q474" s="37">
        <f t="shared" si="21"/>
        <v>1119.2</v>
      </c>
      <c r="R474" s="166">
        <v>1399</v>
      </c>
      <c r="S474" s="33">
        <v>5051771221786</v>
      </c>
      <c r="T474" s="33"/>
      <c r="U474" s="103">
        <v>1.9</v>
      </c>
      <c r="V474" s="142">
        <v>0.01</v>
      </c>
      <c r="W474" s="103">
        <v>1.91</v>
      </c>
      <c r="X474" s="132">
        <v>100</v>
      </c>
      <c r="Y474" s="132">
        <v>290</v>
      </c>
      <c r="Z474" s="132">
        <v>290</v>
      </c>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412" t="s">
        <v>3127</v>
      </c>
      <c r="AY474" s="3"/>
      <c r="AZ474" t="s">
        <v>4280</v>
      </c>
      <c r="BA474" s="278" t="s">
        <v>4267</v>
      </c>
      <c r="BB474" s="280" t="s">
        <v>4268</v>
      </c>
      <c r="BC474" s="3"/>
    </row>
    <row r="475" spans="1:55" s="23" customFormat="1" ht="15.75">
      <c r="A475" s="23" t="s">
        <v>428</v>
      </c>
      <c r="B475" s="24" t="s">
        <v>443</v>
      </c>
      <c r="C475" s="3"/>
      <c r="D475" s="23" t="s">
        <v>2177</v>
      </c>
      <c r="E475" s="23" t="s">
        <v>3899</v>
      </c>
      <c r="F475" s="24" t="s">
        <v>2465</v>
      </c>
      <c r="G475" s="348" t="s">
        <v>5687</v>
      </c>
      <c r="H475" s="24" t="s">
        <v>5263</v>
      </c>
      <c r="I475" s="132">
        <v>42009999</v>
      </c>
      <c r="J475" s="1" t="s">
        <v>1804</v>
      </c>
      <c r="K475" s="1" t="s">
        <v>1804</v>
      </c>
      <c r="M475" s="23">
        <v>115</v>
      </c>
      <c r="O475" s="22" t="s">
        <v>1791</v>
      </c>
      <c r="P475" s="22">
        <v>470</v>
      </c>
      <c r="Q475" s="37">
        <f t="shared" si="21"/>
        <v>820</v>
      </c>
      <c r="R475" s="166">
        <v>1025</v>
      </c>
      <c r="S475" s="199">
        <v>5051771908885</v>
      </c>
      <c r="T475" s="199"/>
      <c r="U475" s="103">
        <v>2</v>
      </c>
      <c r="V475" s="142">
        <v>0.4</v>
      </c>
      <c r="W475" s="103">
        <f t="shared" ref="W475:W480" si="24">U475+V475</f>
        <v>2.4</v>
      </c>
      <c r="X475" s="132">
        <v>110</v>
      </c>
      <c r="Y475" s="132">
        <v>340</v>
      </c>
      <c r="Z475" s="132">
        <v>340</v>
      </c>
      <c r="AX475" s="412" t="s">
        <v>2176</v>
      </c>
      <c r="AY475" s="3"/>
      <c r="AZ475" t="s">
        <v>4282</v>
      </c>
      <c r="BA475" s="278" t="s">
        <v>4267</v>
      </c>
      <c r="BB475" s="280" t="s">
        <v>4268</v>
      </c>
    </row>
    <row r="476" spans="1:55" s="23" customFormat="1" ht="15.75">
      <c r="A476" s="23" t="s">
        <v>428</v>
      </c>
      <c r="B476" s="24" t="s">
        <v>443</v>
      </c>
      <c r="C476" s="3"/>
      <c r="D476" s="23" t="s">
        <v>2177</v>
      </c>
      <c r="E476" s="23" t="s">
        <v>3900</v>
      </c>
      <c r="F476" s="24" t="s">
        <v>2465</v>
      </c>
      <c r="G476" s="348" t="s">
        <v>5687</v>
      </c>
      <c r="H476" s="24" t="s">
        <v>5263</v>
      </c>
      <c r="I476" s="132">
        <v>42010000</v>
      </c>
      <c r="J476" s="1" t="s">
        <v>1804</v>
      </c>
      <c r="K476" s="1" t="s">
        <v>1804</v>
      </c>
      <c r="M476" s="23">
        <v>125</v>
      </c>
      <c r="O476" s="22" t="s">
        <v>1791</v>
      </c>
      <c r="P476" s="22">
        <v>470</v>
      </c>
      <c r="Q476" s="37">
        <f t="shared" si="21"/>
        <v>820</v>
      </c>
      <c r="R476" s="166">
        <v>1025</v>
      </c>
      <c r="S476" s="199">
        <v>5051771908908</v>
      </c>
      <c r="T476" s="199"/>
      <c r="U476" s="103">
        <v>2</v>
      </c>
      <c r="V476" s="142">
        <v>0.4</v>
      </c>
      <c r="W476" s="103">
        <f t="shared" si="24"/>
        <v>2.4</v>
      </c>
      <c r="X476" s="132">
        <v>110</v>
      </c>
      <c r="Y476" s="132">
        <v>340</v>
      </c>
      <c r="Z476" s="132">
        <v>340</v>
      </c>
      <c r="AX476" s="412" t="s">
        <v>2176</v>
      </c>
      <c r="AY476" s="3"/>
      <c r="AZ476" t="s">
        <v>4282</v>
      </c>
      <c r="BA476" s="278" t="s">
        <v>4267</v>
      </c>
      <c r="BB476" s="280" t="s">
        <v>4268</v>
      </c>
    </row>
    <row r="477" spans="1:55" ht="15.75">
      <c r="A477" s="23" t="s">
        <v>428</v>
      </c>
      <c r="B477" s="24" t="s">
        <v>443</v>
      </c>
      <c r="C477" s="3"/>
      <c r="D477" s="23" t="s">
        <v>2177</v>
      </c>
      <c r="E477" s="23" t="s">
        <v>3901</v>
      </c>
      <c r="F477" s="24" t="s">
        <v>2465</v>
      </c>
      <c r="G477" s="348" t="s">
        <v>5687</v>
      </c>
      <c r="H477" s="24" t="s">
        <v>5263</v>
      </c>
      <c r="I477" s="132">
        <v>42010000</v>
      </c>
      <c r="J477" s="1" t="s">
        <v>1804</v>
      </c>
      <c r="K477" s="1" t="s">
        <v>1804</v>
      </c>
      <c r="L477" s="23"/>
      <c r="M477" s="23">
        <v>135</v>
      </c>
      <c r="N477" s="23"/>
      <c r="O477" s="22" t="s">
        <v>1791</v>
      </c>
      <c r="P477" s="22">
        <v>470</v>
      </c>
      <c r="Q477" s="37">
        <f t="shared" si="21"/>
        <v>820</v>
      </c>
      <c r="R477" s="166">
        <v>1025</v>
      </c>
      <c r="S477" s="199">
        <v>5051771908922</v>
      </c>
      <c r="T477" s="199"/>
      <c r="U477" s="103">
        <v>2</v>
      </c>
      <c r="V477" s="142">
        <v>0.4</v>
      </c>
      <c r="W477" s="103">
        <f t="shared" si="24"/>
        <v>2.4</v>
      </c>
      <c r="X477" s="132">
        <v>110</v>
      </c>
      <c r="Y477" s="132">
        <v>340</v>
      </c>
      <c r="Z477" s="132">
        <v>340</v>
      </c>
      <c r="AA477" s="23"/>
      <c r="AB477" s="23"/>
      <c r="AC477" s="23"/>
      <c r="AD477" s="23"/>
      <c r="AE477" s="23"/>
      <c r="AF477" s="23"/>
      <c r="AG477" s="23"/>
      <c r="AH477" s="23"/>
      <c r="AI477" s="23"/>
      <c r="AJ477" s="23"/>
      <c r="AK477" s="23"/>
      <c r="AL477" s="23"/>
      <c r="AM477" s="23"/>
      <c r="AN477" s="23"/>
      <c r="AO477" s="23"/>
      <c r="AP477" s="23"/>
      <c r="AQ477" s="23"/>
      <c r="AR477" s="23"/>
      <c r="AS477" s="23"/>
      <c r="AT477" s="23"/>
      <c r="AU477" s="23"/>
      <c r="AV477" s="23"/>
      <c r="AW477" s="23"/>
      <c r="AX477" s="412" t="s">
        <v>2176</v>
      </c>
      <c r="AY477" s="3"/>
      <c r="AZ477" t="s">
        <v>4282</v>
      </c>
      <c r="BA477" s="278" t="s">
        <v>4267</v>
      </c>
      <c r="BB477" s="280" t="s">
        <v>4268</v>
      </c>
      <c r="BC477" s="23"/>
    </row>
    <row r="478" spans="1:55" ht="15.75">
      <c r="A478" s="23" t="s">
        <v>428</v>
      </c>
      <c r="B478" s="24" t="s">
        <v>443</v>
      </c>
      <c r="C478" s="3"/>
      <c r="D478" s="23" t="s">
        <v>2177</v>
      </c>
      <c r="E478" s="23" t="s">
        <v>3902</v>
      </c>
      <c r="F478" s="24" t="s">
        <v>2465</v>
      </c>
      <c r="G478" s="348" t="s">
        <v>5687</v>
      </c>
      <c r="H478" s="24" t="s">
        <v>5263</v>
      </c>
      <c r="I478" s="132">
        <v>42010000</v>
      </c>
      <c r="J478" s="1" t="s">
        <v>1804</v>
      </c>
      <c r="K478" s="1" t="s">
        <v>1804</v>
      </c>
      <c r="L478" s="23"/>
      <c r="M478" s="23">
        <v>145</v>
      </c>
      <c r="N478" s="23"/>
      <c r="O478" s="22" t="s">
        <v>1791</v>
      </c>
      <c r="P478" s="22">
        <v>470</v>
      </c>
      <c r="Q478" s="37">
        <f t="shared" si="21"/>
        <v>820</v>
      </c>
      <c r="R478" s="166">
        <v>1025</v>
      </c>
      <c r="S478" s="199">
        <v>5051771908939</v>
      </c>
      <c r="T478" s="199"/>
      <c r="U478" s="103">
        <v>2</v>
      </c>
      <c r="V478" s="142">
        <v>0.4</v>
      </c>
      <c r="W478" s="103">
        <f t="shared" si="24"/>
        <v>2.4</v>
      </c>
      <c r="X478" s="132">
        <v>110</v>
      </c>
      <c r="Y478" s="132">
        <v>340</v>
      </c>
      <c r="Z478" s="132">
        <v>340</v>
      </c>
      <c r="AA478" s="23"/>
      <c r="AB478" s="23"/>
      <c r="AC478" s="23"/>
      <c r="AD478" s="23"/>
      <c r="AE478" s="23"/>
      <c r="AF478" s="23"/>
      <c r="AG478" s="23"/>
      <c r="AH478" s="23"/>
      <c r="AI478" s="23"/>
      <c r="AJ478" s="23"/>
      <c r="AK478" s="23"/>
      <c r="AL478" s="23"/>
      <c r="AM478" s="23"/>
      <c r="AN478" s="23"/>
      <c r="AO478" s="23"/>
      <c r="AP478" s="23"/>
      <c r="AQ478" s="23"/>
      <c r="AR478" s="23"/>
      <c r="AS478" s="23"/>
      <c r="AT478" s="23"/>
      <c r="AU478" s="23"/>
      <c r="AV478" s="23"/>
      <c r="AW478" s="23"/>
      <c r="AX478" s="412" t="s">
        <v>2176</v>
      </c>
      <c r="AY478" s="3"/>
      <c r="AZ478" t="s">
        <v>4282</v>
      </c>
      <c r="BA478" s="278" t="s">
        <v>4267</v>
      </c>
      <c r="BB478" s="280" t="s">
        <v>4268</v>
      </c>
      <c r="BC478" s="23"/>
    </row>
    <row r="479" spans="1:55" ht="15.75">
      <c r="A479" s="23" t="s">
        <v>428</v>
      </c>
      <c r="B479" s="24" t="s">
        <v>443</v>
      </c>
      <c r="C479" s="3"/>
      <c r="D479" s="23" t="s">
        <v>2177</v>
      </c>
      <c r="E479" s="23" t="s">
        <v>3903</v>
      </c>
      <c r="F479" s="24" t="s">
        <v>2465</v>
      </c>
      <c r="G479" s="348" t="s">
        <v>5687</v>
      </c>
      <c r="H479" s="24" t="s">
        <v>5263</v>
      </c>
      <c r="I479" s="132">
        <v>42010000</v>
      </c>
      <c r="J479" s="1" t="s">
        <v>1804</v>
      </c>
      <c r="K479" s="1" t="s">
        <v>1804</v>
      </c>
      <c r="L479" s="23"/>
      <c r="M479" s="23">
        <v>155</v>
      </c>
      <c r="N479" s="23"/>
      <c r="O479" s="22" t="s">
        <v>1791</v>
      </c>
      <c r="P479" s="22">
        <v>470</v>
      </c>
      <c r="Q479" s="37">
        <f t="shared" ref="Q479:Q542" si="25">R479*0.8</f>
        <v>820</v>
      </c>
      <c r="R479" s="166">
        <v>1025</v>
      </c>
      <c r="S479" s="199">
        <v>5051771908953</v>
      </c>
      <c r="T479" s="199"/>
      <c r="U479" s="103">
        <v>2</v>
      </c>
      <c r="V479" s="142">
        <v>0.4</v>
      </c>
      <c r="W479" s="103">
        <f t="shared" si="24"/>
        <v>2.4</v>
      </c>
      <c r="X479" s="132">
        <v>110</v>
      </c>
      <c r="Y479" s="132">
        <v>340</v>
      </c>
      <c r="Z479" s="132">
        <v>340</v>
      </c>
      <c r="AA479" s="23"/>
      <c r="AB479" s="23"/>
      <c r="AC479" s="23"/>
      <c r="AD479" s="23"/>
      <c r="AE479" s="23"/>
      <c r="AF479" s="23"/>
      <c r="AG479" s="23"/>
      <c r="AH479" s="23"/>
      <c r="AI479" s="23"/>
      <c r="AJ479" s="23"/>
      <c r="AK479" s="23"/>
      <c r="AL479" s="23"/>
      <c r="AM479" s="23"/>
      <c r="AN479" s="23"/>
      <c r="AO479" s="23"/>
      <c r="AP479" s="23"/>
      <c r="AQ479" s="23"/>
      <c r="AR479" s="23"/>
      <c r="AS479" s="23"/>
      <c r="AT479" s="23"/>
      <c r="AU479" s="23"/>
      <c r="AV479" s="23"/>
      <c r="AW479" s="23"/>
      <c r="AX479" s="412" t="s">
        <v>2176</v>
      </c>
      <c r="AY479" s="3"/>
      <c r="AZ479" t="s">
        <v>4282</v>
      </c>
      <c r="BA479" s="278" t="s">
        <v>4267</v>
      </c>
      <c r="BB479" s="280" t="s">
        <v>4268</v>
      </c>
      <c r="BC479" s="23"/>
    </row>
    <row r="480" spans="1:55" ht="15.75">
      <c r="A480" s="23" t="s">
        <v>428</v>
      </c>
      <c r="B480" s="24" t="s">
        <v>443</v>
      </c>
      <c r="C480" s="3"/>
      <c r="D480" s="23" t="s">
        <v>2177</v>
      </c>
      <c r="E480" s="23" t="s">
        <v>3904</v>
      </c>
      <c r="F480" s="24" t="s">
        <v>2465</v>
      </c>
      <c r="G480" s="348" t="s">
        <v>5687</v>
      </c>
      <c r="H480" s="24" t="s">
        <v>5263</v>
      </c>
      <c r="I480" s="132">
        <v>42010000</v>
      </c>
      <c r="J480" s="1" t="s">
        <v>1804</v>
      </c>
      <c r="K480" s="1" t="s">
        <v>1804</v>
      </c>
      <c r="L480" s="23"/>
      <c r="M480" s="23">
        <v>165</v>
      </c>
      <c r="N480" s="23"/>
      <c r="O480" s="22" t="s">
        <v>1791</v>
      </c>
      <c r="P480" s="22">
        <v>470</v>
      </c>
      <c r="Q480" s="37">
        <f t="shared" si="25"/>
        <v>820</v>
      </c>
      <c r="R480" s="166">
        <v>1025</v>
      </c>
      <c r="S480" s="199">
        <v>5051771908960</v>
      </c>
      <c r="T480" s="199"/>
      <c r="U480" s="103">
        <v>2</v>
      </c>
      <c r="V480" s="142">
        <v>0.4</v>
      </c>
      <c r="W480" s="103">
        <f t="shared" si="24"/>
        <v>2.4</v>
      </c>
      <c r="X480" s="132">
        <v>110</v>
      </c>
      <c r="Y480" s="132">
        <v>340</v>
      </c>
      <c r="Z480" s="132">
        <v>340</v>
      </c>
      <c r="AA480" s="23"/>
      <c r="AB480" s="23"/>
      <c r="AC480" s="23"/>
      <c r="AD480" s="23"/>
      <c r="AE480" s="23"/>
      <c r="AF480" s="23"/>
      <c r="AG480" s="23"/>
      <c r="AH480" s="23"/>
      <c r="AI480" s="23"/>
      <c r="AJ480" s="23"/>
      <c r="AK480" s="23"/>
      <c r="AL480" s="23"/>
      <c r="AM480" s="23"/>
      <c r="AN480" s="23"/>
      <c r="AO480" s="23"/>
      <c r="AP480" s="23"/>
      <c r="AQ480" s="23"/>
      <c r="AR480" s="23"/>
      <c r="AS480" s="23"/>
      <c r="AT480" s="23"/>
      <c r="AU480" s="23"/>
      <c r="AV480" s="23"/>
      <c r="AW480" s="23"/>
      <c r="AX480" s="412" t="s">
        <v>2176</v>
      </c>
      <c r="AY480" s="3"/>
      <c r="AZ480" t="s">
        <v>4282</v>
      </c>
      <c r="BA480" s="278" t="s">
        <v>4267</v>
      </c>
      <c r="BB480" s="280" t="s">
        <v>4268</v>
      </c>
      <c r="BC480" s="23"/>
    </row>
    <row r="481" spans="1:55" ht="15.75">
      <c r="A481" s="23" t="s">
        <v>428</v>
      </c>
      <c r="B481" s="24" t="s">
        <v>4487</v>
      </c>
      <c r="C481" s="3"/>
      <c r="D481" s="23" t="s">
        <v>4488</v>
      </c>
      <c r="E481" s="23" t="s">
        <v>5010</v>
      </c>
      <c r="F481" s="24" t="s">
        <v>4489</v>
      </c>
      <c r="G481" s="24"/>
      <c r="H481" s="23" t="s">
        <v>1454</v>
      </c>
      <c r="I481" s="132">
        <v>42010000</v>
      </c>
      <c r="J481" s="1" t="s">
        <v>1804</v>
      </c>
      <c r="K481" s="1" t="s">
        <v>1804</v>
      </c>
      <c r="L481" s="23"/>
      <c r="M481" s="23">
        <v>115</v>
      </c>
      <c r="N481" s="23"/>
      <c r="O481" s="22" t="s">
        <v>1791</v>
      </c>
      <c r="P481" s="22">
        <v>204</v>
      </c>
      <c r="Q481" s="37">
        <f t="shared" si="25"/>
        <v>375.20000000000005</v>
      </c>
      <c r="R481" s="166">
        <v>469</v>
      </c>
      <c r="S481" s="199">
        <v>5051771904672</v>
      </c>
      <c r="T481" s="199"/>
      <c r="U481" s="103"/>
      <c r="V481" s="142"/>
      <c r="W481" s="103"/>
      <c r="X481" s="132">
        <v>100</v>
      </c>
      <c r="Y481" s="132">
        <v>370</v>
      </c>
      <c r="Z481" s="132">
        <v>370</v>
      </c>
      <c r="AA481" s="23"/>
      <c r="AB481" s="23"/>
      <c r="AC481" s="23"/>
      <c r="AD481" s="23"/>
      <c r="AE481" s="23"/>
      <c r="AF481" s="23"/>
      <c r="AG481" s="23"/>
      <c r="AH481" s="23"/>
      <c r="AI481" s="23"/>
      <c r="AJ481" s="23"/>
      <c r="AK481" s="23"/>
      <c r="AL481" s="23"/>
      <c r="AM481" s="23"/>
      <c r="AN481" s="23"/>
      <c r="AO481" s="23"/>
      <c r="AP481" s="23"/>
      <c r="AQ481" s="23"/>
      <c r="AR481" s="23"/>
      <c r="AS481" s="23"/>
      <c r="AT481" s="23"/>
      <c r="AU481" s="23"/>
      <c r="AV481" s="23"/>
      <c r="AW481" s="23"/>
      <c r="AX481" s="412" t="s">
        <v>4490</v>
      </c>
      <c r="AY481" s="3"/>
      <c r="AZ481" t="s">
        <v>4282</v>
      </c>
      <c r="BA481" s="278" t="s">
        <v>4267</v>
      </c>
      <c r="BB481" s="280" t="s">
        <v>4268</v>
      </c>
      <c r="BC481" s="23"/>
    </row>
    <row r="482" spans="1:55" ht="15.75">
      <c r="A482" s="23" t="s">
        <v>428</v>
      </c>
      <c r="B482" s="24" t="s">
        <v>4487</v>
      </c>
      <c r="C482" s="3"/>
      <c r="D482" s="23" t="s">
        <v>4488</v>
      </c>
      <c r="E482" s="23" t="s">
        <v>5011</v>
      </c>
      <c r="F482" s="24" t="s">
        <v>4489</v>
      </c>
      <c r="G482" s="24"/>
      <c r="H482" s="23" t="s">
        <v>1454</v>
      </c>
      <c r="I482" s="132">
        <v>42010000</v>
      </c>
      <c r="J482" s="1" t="s">
        <v>1804</v>
      </c>
      <c r="K482" s="1" t="s">
        <v>1804</v>
      </c>
      <c r="L482" s="23"/>
      <c r="M482" s="23">
        <v>125</v>
      </c>
      <c r="N482" s="23"/>
      <c r="O482" s="22" t="s">
        <v>1791</v>
      </c>
      <c r="P482" s="22">
        <v>204</v>
      </c>
      <c r="Q482" s="37">
        <f t="shared" si="25"/>
        <v>375.20000000000005</v>
      </c>
      <c r="R482" s="166">
        <v>469</v>
      </c>
      <c r="S482" s="199">
        <v>5051771904696</v>
      </c>
      <c r="T482" s="199"/>
      <c r="U482" s="103"/>
      <c r="V482" s="142"/>
      <c r="W482" s="103"/>
      <c r="X482" s="132">
        <v>100</v>
      </c>
      <c r="Y482" s="132">
        <v>370</v>
      </c>
      <c r="Z482" s="132">
        <v>370</v>
      </c>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412" t="s">
        <v>4490</v>
      </c>
      <c r="AY482" s="3"/>
      <c r="AZ482" t="s">
        <v>4282</v>
      </c>
      <c r="BA482" s="278" t="s">
        <v>4267</v>
      </c>
      <c r="BB482" s="280" t="s">
        <v>4268</v>
      </c>
      <c r="BC482" s="23"/>
    </row>
    <row r="483" spans="1:55" ht="15.75">
      <c r="A483" s="23" t="s">
        <v>428</v>
      </c>
      <c r="B483" s="24" t="s">
        <v>4487</v>
      </c>
      <c r="C483" s="3"/>
      <c r="D483" s="23" t="s">
        <v>4488</v>
      </c>
      <c r="E483" s="23" t="s">
        <v>5012</v>
      </c>
      <c r="F483" s="24" t="s">
        <v>4489</v>
      </c>
      <c r="G483" s="24"/>
      <c r="H483" s="23" t="s">
        <v>1454</v>
      </c>
      <c r="I483" s="132">
        <v>42010000</v>
      </c>
      <c r="J483" s="1" t="s">
        <v>1804</v>
      </c>
      <c r="K483" s="1" t="s">
        <v>1804</v>
      </c>
      <c r="L483" s="23"/>
      <c r="M483" s="23">
        <v>135</v>
      </c>
      <c r="N483" s="23"/>
      <c r="O483" s="22" t="s">
        <v>1791</v>
      </c>
      <c r="P483" s="22">
        <v>204</v>
      </c>
      <c r="Q483" s="37">
        <f t="shared" si="25"/>
        <v>375.20000000000005</v>
      </c>
      <c r="R483" s="166">
        <v>469</v>
      </c>
      <c r="S483" s="199">
        <v>5051771904719</v>
      </c>
      <c r="T483" s="199"/>
      <c r="U483" s="103"/>
      <c r="V483" s="142"/>
      <c r="W483" s="103"/>
      <c r="X483" s="132">
        <v>100</v>
      </c>
      <c r="Y483" s="132">
        <v>370</v>
      </c>
      <c r="Z483" s="132">
        <v>370</v>
      </c>
      <c r="AA483" s="23"/>
      <c r="AB483" s="23"/>
      <c r="AC483" s="23"/>
      <c r="AD483" s="23"/>
      <c r="AE483" s="23"/>
      <c r="AF483" s="23"/>
      <c r="AG483" s="23"/>
      <c r="AH483" s="23"/>
      <c r="AI483" s="23"/>
      <c r="AJ483" s="23"/>
      <c r="AK483" s="23"/>
      <c r="AL483" s="23"/>
      <c r="AM483" s="23"/>
      <c r="AN483" s="23"/>
      <c r="AO483" s="23"/>
      <c r="AP483" s="23"/>
      <c r="AQ483" s="23"/>
      <c r="AR483" s="23"/>
      <c r="AS483" s="23"/>
      <c r="AT483" s="23"/>
      <c r="AU483" s="23"/>
      <c r="AV483" s="23"/>
      <c r="AW483" s="23"/>
      <c r="AX483" s="412" t="s">
        <v>4490</v>
      </c>
      <c r="AY483" s="3"/>
      <c r="AZ483" t="s">
        <v>4282</v>
      </c>
      <c r="BA483" s="278" t="s">
        <v>4267</v>
      </c>
      <c r="BB483" s="280" t="s">
        <v>4268</v>
      </c>
      <c r="BC483" s="23"/>
    </row>
    <row r="484" spans="1:55" ht="15.75">
      <c r="A484" s="23" t="s">
        <v>428</v>
      </c>
      <c r="B484" s="24" t="s">
        <v>4487</v>
      </c>
      <c r="C484" s="3"/>
      <c r="D484" s="23" t="s">
        <v>4488</v>
      </c>
      <c r="E484" s="23" t="s">
        <v>5013</v>
      </c>
      <c r="F484" s="24" t="s">
        <v>4489</v>
      </c>
      <c r="G484" s="24"/>
      <c r="H484" s="23" t="s">
        <v>1454</v>
      </c>
      <c r="I484" s="132">
        <v>42010000</v>
      </c>
      <c r="J484" s="1" t="s">
        <v>1804</v>
      </c>
      <c r="K484" s="1" t="s">
        <v>1804</v>
      </c>
      <c r="L484" s="23"/>
      <c r="M484" s="23">
        <v>145</v>
      </c>
      <c r="N484" s="23"/>
      <c r="O484" s="22" t="s">
        <v>1791</v>
      </c>
      <c r="P484" s="22">
        <v>204</v>
      </c>
      <c r="Q484" s="37">
        <f t="shared" si="25"/>
        <v>375.20000000000005</v>
      </c>
      <c r="R484" s="166">
        <v>469</v>
      </c>
      <c r="S484" s="199">
        <v>5051771904726</v>
      </c>
      <c r="T484" s="199"/>
      <c r="U484" s="103"/>
      <c r="V484" s="142"/>
      <c r="W484" s="103"/>
      <c r="X484" s="132">
        <v>100</v>
      </c>
      <c r="Y484" s="132">
        <v>370</v>
      </c>
      <c r="Z484" s="132">
        <v>370</v>
      </c>
      <c r="AA484" s="23"/>
      <c r="AB484" s="23"/>
      <c r="AC484" s="23"/>
      <c r="AD484" s="23"/>
      <c r="AE484" s="23"/>
      <c r="AF484" s="23"/>
      <c r="AG484" s="23"/>
      <c r="AH484" s="23"/>
      <c r="AI484" s="23"/>
      <c r="AJ484" s="23"/>
      <c r="AK484" s="23"/>
      <c r="AL484" s="23"/>
      <c r="AM484" s="23"/>
      <c r="AN484" s="23"/>
      <c r="AO484" s="23"/>
      <c r="AP484" s="23"/>
      <c r="AQ484" s="23"/>
      <c r="AR484" s="23"/>
      <c r="AS484" s="23"/>
      <c r="AT484" s="23"/>
      <c r="AU484" s="23"/>
      <c r="AV484" s="23"/>
      <c r="AW484" s="23"/>
      <c r="AX484" s="412" t="s">
        <v>4490</v>
      </c>
      <c r="AY484" s="3"/>
      <c r="AZ484" t="s">
        <v>4282</v>
      </c>
      <c r="BA484" s="278" t="s">
        <v>4267</v>
      </c>
      <c r="BB484" s="280" t="s">
        <v>4268</v>
      </c>
      <c r="BC484" s="23"/>
    </row>
    <row r="485" spans="1:55" ht="15.75">
      <c r="A485" s="23" t="s">
        <v>428</v>
      </c>
      <c r="B485" s="24" t="s">
        <v>4487</v>
      </c>
      <c r="C485" s="3"/>
      <c r="D485" s="23" t="s">
        <v>4488</v>
      </c>
      <c r="E485" s="23" t="s">
        <v>5014</v>
      </c>
      <c r="F485" s="24" t="s">
        <v>4489</v>
      </c>
      <c r="G485" s="24"/>
      <c r="H485" s="23" t="s">
        <v>1454</v>
      </c>
      <c r="I485" s="132">
        <v>42010000</v>
      </c>
      <c r="J485" s="1" t="s">
        <v>1804</v>
      </c>
      <c r="K485" s="1" t="s">
        <v>1804</v>
      </c>
      <c r="L485" s="23"/>
      <c r="M485" s="23">
        <v>155</v>
      </c>
      <c r="N485" s="23"/>
      <c r="O485" s="22" t="s">
        <v>1791</v>
      </c>
      <c r="P485" s="22">
        <v>204</v>
      </c>
      <c r="Q485" s="37">
        <f t="shared" si="25"/>
        <v>375.20000000000005</v>
      </c>
      <c r="R485" s="166">
        <v>469</v>
      </c>
      <c r="S485" s="199">
        <v>5051771904740</v>
      </c>
      <c r="T485" s="199"/>
      <c r="U485" s="103"/>
      <c r="V485" s="142"/>
      <c r="W485" s="103"/>
      <c r="X485" s="132">
        <v>100</v>
      </c>
      <c r="Y485" s="132">
        <v>370</v>
      </c>
      <c r="Z485" s="132">
        <v>370</v>
      </c>
      <c r="AA485" s="23"/>
      <c r="AB485" s="23"/>
      <c r="AC485" s="23"/>
      <c r="AD485" s="23"/>
      <c r="AE485" s="23"/>
      <c r="AF485" s="23"/>
      <c r="AG485" s="23"/>
      <c r="AH485" s="23"/>
      <c r="AI485" s="23"/>
      <c r="AJ485" s="23"/>
      <c r="AK485" s="23"/>
      <c r="AL485" s="23"/>
      <c r="AM485" s="23"/>
      <c r="AN485" s="23"/>
      <c r="AO485" s="23"/>
      <c r="AP485" s="23"/>
      <c r="AQ485" s="23"/>
      <c r="AR485" s="23"/>
      <c r="AS485" s="23"/>
      <c r="AT485" s="23"/>
      <c r="AU485" s="23"/>
      <c r="AV485" s="23"/>
      <c r="AW485" s="23"/>
      <c r="AX485" s="412" t="s">
        <v>4490</v>
      </c>
      <c r="AY485" s="3"/>
      <c r="AZ485" t="s">
        <v>4282</v>
      </c>
      <c r="BA485" s="278" t="s">
        <v>4267</v>
      </c>
      <c r="BB485" s="280" t="s">
        <v>4268</v>
      </c>
      <c r="BC485" s="23"/>
    </row>
    <row r="486" spans="1:55" ht="15.75">
      <c r="A486" s="23" t="s">
        <v>428</v>
      </c>
      <c r="B486" s="24" t="s">
        <v>4487</v>
      </c>
      <c r="C486" s="3"/>
      <c r="D486" s="23" t="s">
        <v>4488</v>
      </c>
      <c r="E486" s="23" t="s">
        <v>5015</v>
      </c>
      <c r="F486" s="24" t="s">
        <v>4489</v>
      </c>
      <c r="G486" s="24"/>
      <c r="H486" s="23" t="s">
        <v>1454</v>
      </c>
      <c r="I486" s="132">
        <v>42010000</v>
      </c>
      <c r="J486" s="1" t="s">
        <v>1804</v>
      </c>
      <c r="K486" s="1" t="s">
        <v>1804</v>
      </c>
      <c r="L486" s="23"/>
      <c r="M486" s="23">
        <v>165</v>
      </c>
      <c r="N486" s="23"/>
      <c r="O486" s="22" t="s">
        <v>1791</v>
      </c>
      <c r="P486" s="22">
        <v>204</v>
      </c>
      <c r="Q486" s="37">
        <f t="shared" si="25"/>
        <v>375.20000000000005</v>
      </c>
      <c r="R486" s="166">
        <v>469</v>
      </c>
      <c r="S486" s="199">
        <v>5051771904757</v>
      </c>
      <c r="T486" s="199"/>
      <c r="U486" s="103"/>
      <c r="V486" s="142"/>
      <c r="W486" s="103"/>
      <c r="X486" s="132">
        <v>100</v>
      </c>
      <c r="Y486" s="132">
        <v>370</v>
      </c>
      <c r="Z486" s="132">
        <v>370</v>
      </c>
      <c r="AA486" s="23"/>
      <c r="AB486" s="23"/>
      <c r="AC486" s="23"/>
      <c r="AD486" s="23"/>
      <c r="AE486" s="23"/>
      <c r="AF486" s="23"/>
      <c r="AG486" s="23"/>
      <c r="AH486" s="23"/>
      <c r="AI486" s="23"/>
      <c r="AJ486" s="23"/>
      <c r="AK486" s="23"/>
      <c r="AL486" s="23"/>
      <c r="AM486" s="23"/>
      <c r="AN486" s="23"/>
      <c r="AO486" s="23"/>
      <c r="AP486" s="23"/>
      <c r="AQ486" s="23"/>
      <c r="AR486" s="23"/>
      <c r="AS486" s="23"/>
      <c r="AT486" s="23"/>
      <c r="AU486" s="23"/>
      <c r="AV486" s="23"/>
      <c r="AW486" s="23"/>
      <c r="AX486" s="412" t="s">
        <v>4490</v>
      </c>
      <c r="AY486" s="3"/>
      <c r="AZ486" t="s">
        <v>4282</v>
      </c>
      <c r="BA486" s="278" t="s">
        <v>4267</v>
      </c>
      <c r="BB486" s="280" t="s">
        <v>4268</v>
      </c>
      <c r="BC486" s="23"/>
    </row>
    <row r="487" spans="1:55" ht="15.75">
      <c r="A487" t="s">
        <v>428</v>
      </c>
      <c r="B487" t="s">
        <v>457</v>
      </c>
      <c r="D487" t="s">
        <v>3868</v>
      </c>
      <c r="E487" s="20" t="s">
        <v>3643</v>
      </c>
      <c r="F487" t="s">
        <v>3644</v>
      </c>
      <c r="H487" t="s">
        <v>1454</v>
      </c>
      <c r="I487" s="132">
        <v>42010000</v>
      </c>
      <c r="J487" s="1" t="s">
        <v>1804</v>
      </c>
      <c r="K487" s="1" t="s">
        <v>1804</v>
      </c>
      <c r="L487" s="236"/>
      <c r="M487" s="13">
        <v>115</v>
      </c>
      <c r="O487" s="229" t="s">
        <v>1791</v>
      </c>
      <c r="P487" s="283">
        <v>560</v>
      </c>
      <c r="Q487" s="37">
        <f t="shared" si="25"/>
        <v>1032</v>
      </c>
      <c r="R487" s="166">
        <v>1290</v>
      </c>
      <c r="S487" s="143">
        <v>5051771907765</v>
      </c>
      <c r="T487"/>
      <c r="U487"/>
      <c r="V487"/>
      <c r="W487"/>
      <c r="X487" s="132">
        <v>100</v>
      </c>
      <c r="Y487" s="132">
        <v>370</v>
      </c>
      <c r="Z487" s="132">
        <v>370</v>
      </c>
      <c r="AX487" s="289" t="s">
        <v>3645</v>
      </c>
      <c r="AZ487" t="s">
        <v>4282</v>
      </c>
      <c r="BA487" s="278" t="s">
        <v>4267</v>
      </c>
      <c r="BB487" s="280" t="s">
        <v>4268</v>
      </c>
    </row>
    <row r="488" spans="1:55" ht="15.75">
      <c r="A488" t="s">
        <v>428</v>
      </c>
      <c r="B488" t="s">
        <v>457</v>
      </c>
      <c r="D488" t="s">
        <v>3868</v>
      </c>
      <c r="E488" s="20" t="s">
        <v>3646</v>
      </c>
      <c r="F488" t="s">
        <v>3644</v>
      </c>
      <c r="H488" t="s">
        <v>1454</v>
      </c>
      <c r="I488" s="132">
        <v>42010000</v>
      </c>
      <c r="J488" s="1" t="s">
        <v>1804</v>
      </c>
      <c r="K488" s="1" t="s">
        <v>1804</v>
      </c>
      <c r="L488" s="236"/>
      <c r="M488" s="13">
        <v>125</v>
      </c>
      <c r="O488" s="229" t="s">
        <v>1791</v>
      </c>
      <c r="P488" s="283">
        <v>560</v>
      </c>
      <c r="Q488" s="37">
        <f t="shared" si="25"/>
        <v>1032</v>
      </c>
      <c r="R488" s="166">
        <v>1290</v>
      </c>
      <c r="S488" s="143">
        <v>5051771907789</v>
      </c>
      <c r="T488"/>
      <c r="U488"/>
      <c r="V488"/>
      <c r="W488"/>
      <c r="X488" s="132">
        <v>100</v>
      </c>
      <c r="Y488" s="132">
        <v>370</v>
      </c>
      <c r="Z488" s="132">
        <v>370</v>
      </c>
      <c r="AX488" s="289" t="s">
        <v>3645</v>
      </c>
      <c r="AZ488" t="s">
        <v>4282</v>
      </c>
      <c r="BA488" s="278" t="s">
        <v>4267</v>
      </c>
      <c r="BB488" s="280" t="s">
        <v>4268</v>
      </c>
    </row>
    <row r="489" spans="1:55" s="3" customFormat="1" ht="15.75">
      <c r="A489" t="s">
        <v>428</v>
      </c>
      <c r="B489" t="s">
        <v>457</v>
      </c>
      <c r="C489"/>
      <c r="D489" t="s">
        <v>3868</v>
      </c>
      <c r="E489" s="20" t="s">
        <v>3647</v>
      </c>
      <c r="F489" t="s">
        <v>3644</v>
      </c>
      <c r="G489"/>
      <c r="H489" t="s">
        <v>1454</v>
      </c>
      <c r="I489" s="132">
        <v>42010000</v>
      </c>
      <c r="J489" s="1" t="s">
        <v>1804</v>
      </c>
      <c r="K489" s="1" t="s">
        <v>1804</v>
      </c>
      <c r="L489" s="236"/>
      <c r="M489" s="13">
        <v>135</v>
      </c>
      <c r="N489" s="13"/>
      <c r="O489" s="229" t="s">
        <v>1791</v>
      </c>
      <c r="P489" s="283">
        <v>560</v>
      </c>
      <c r="Q489" s="37">
        <f t="shared" si="25"/>
        <v>1032</v>
      </c>
      <c r="R489" s="166">
        <v>1290</v>
      </c>
      <c r="S489" s="143">
        <v>5051771907802</v>
      </c>
      <c r="T489"/>
      <c r="U489"/>
      <c r="V489"/>
      <c r="W489"/>
      <c r="X489" s="132">
        <v>100</v>
      </c>
      <c r="Y489" s="132">
        <v>370</v>
      </c>
      <c r="Z489" s="132">
        <v>370</v>
      </c>
      <c r="AA489"/>
      <c r="AB489"/>
      <c r="AC489"/>
      <c r="AD489"/>
      <c r="AE489"/>
      <c r="AF489"/>
      <c r="AG489"/>
      <c r="AH489"/>
      <c r="AI489"/>
      <c r="AJ489"/>
      <c r="AK489"/>
      <c r="AL489"/>
      <c r="AM489"/>
      <c r="AN489"/>
      <c r="AO489"/>
      <c r="AP489"/>
      <c r="AQ489"/>
      <c r="AR489"/>
      <c r="AS489"/>
      <c r="AT489"/>
      <c r="AU489"/>
      <c r="AV489"/>
      <c r="AW489"/>
      <c r="AX489" s="289" t="s">
        <v>3645</v>
      </c>
      <c r="AY489"/>
      <c r="AZ489" t="s">
        <v>4282</v>
      </c>
      <c r="BA489" s="278" t="s">
        <v>4267</v>
      </c>
      <c r="BB489" s="280" t="s">
        <v>4268</v>
      </c>
      <c r="BC489"/>
    </row>
    <row r="490" spans="1:55" s="3" customFormat="1" ht="15.75">
      <c r="A490" t="s">
        <v>428</v>
      </c>
      <c r="B490" t="s">
        <v>457</v>
      </c>
      <c r="C490"/>
      <c r="D490" t="s">
        <v>3868</v>
      </c>
      <c r="E490" s="20" t="s">
        <v>3648</v>
      </c>
      <c r="F490" t="s">
        <v>3644</v>
      </c>
      <c r="G490"/>
      <c r="H490" t="s">
        <v>1454</v>
      </c>
      <c r="I490" s="132">
        <v>42010000</v>
      </c>
      <c r="J490" s="1" t="s">
        <v>1804</v>
      </c>
      <c r="K490" s="1" t="s">
        <v>1804</v>
      </c>
      <c r="L490" s="236"/>
      <c r="M490" s="13">
        <v>145</v>
      </c>
      <c r="N490" s="13"/>
      <c r="O490" s="229" t="s">
        <v>1791</v>
      </c>
      <c r="P490" s="283">
        <v>560</v>
      </c>
      <c r="Q490" s="37">
        <f t="shared" si="25"/>
        <v>1032</v>
      </c>
      <c r="R490" s="166">
        <v>1290</v>
      </c>
      <c r="S490" s="143">
        <v>5051771907819</v>
      </c>
      <c r="T490"/>
      <c r="U490"/>
      <c r="V490"/>
      <c r="W490"/>
      <c r="X490" s="132">
        <v>100</v>
      </c>
      <c r="Y490" s="132">
        <v>370</v>
      </c>
      <c r="Z490" s="132">
        <v>370</v>
      </c>
      <c r="AA490"/>
      <c r="AB490"/>
      <c r="AC490"/>
      <c r="AD490"/>
      <c r="AE490"/>
      <c r="AF490"/>
      <c r="AG490"/>
      <c r="AH490"/>
      <c r="AI490"/>
      <c r="AJ490"/>
      <c r="AK490"/>
      <c r="AL490"/>
      <c r="AM490"/>
      <c r="AN490"/>
      <c r="AO490"/>
      <c r="AP490"/>
      <c r="AQ490"/>
      <c r="AR490"/>
      <c r="AS490"/>
      <c r="AT490"/>
      <c r="AU490"/>
      <c r="AV490"/>
      <c r="AW490"/>
      <c r="AX490" s="289" t="s">
        <v>3645</v>
      </c>
      <c r="AY490"/>
      <c r="AZ490" t="s">
        <v>4282</v>
      </c>
      <c r="BA490" s="278" t="s">
        <v>4267</v>
      </c>
      <c r="BB490" s="280" t="s">
        <v>4268</v>
      </c>
      <c r="BC490"/>
    </row>
    <row r="491" spans="1:55" s="3" customFormat="1" ht="15.75">
      <c r="A491" t="s">
        <v>428</v>
      </c>
      <c r="B491" t="s">
        <v>457</v>
      </c>
      <c r="C491"/>
      <c r="D491" t="s">
        <v>3868</v>
      </c>
      <c r="E491" s="20" t="s">
        <v>3649</v>
      </c>
      <c r="F491" t="s">
        <v>3644</v>
      </c>
      <c r="G491"/>
      <c r="H491" t="s">
        <v>1454</v>
      </c>
      <c r="I491" s="132">
        <v>42010000</v>
      </c>
      <c r="J491" s="1" t="s">
        <v>1804</v>
      </c>
      <c r="K491" s="1" t="s">
        <v>1804</v>
      </c>
      <c r="L491" s="236"/>
      <c r="M491" s="13">
        <v>155</v>
      </c>
      <c r="N491" s="13"/>
      <c r="O491" s="229" t="s">
        <v>1791</v>
      </c>
      <c r="P491" s="283">
        <v>560</v>
      </c>
      <c r="Q491" s="37">
        <f t="shared" si="25"/>
        <v>1032</v>
      </c>
      <c r="R491" s="166">
        <v>1290</v>
      </c>
      <c r="S491" s="143">
        <v>5051771907833</v>
      </c>
      <c r="T491"/>
      <c r="U491"/>
      <c r="V491"/>
      <c r="W491"/>
      <c r="X491" s="132">
        <v>100</v>
      </c>
      <c r="Y491" s="132">
        <v>370</v>
      </c>
      <c r="Z491" s="132">
        <v>370</v>
      </c>
      <c r="AA491"/>
      <c r="AB491"/>
      <c r="AC491"/>
      <c r="AD491"/>
      <c r="AE491"/>
      <c r="AF491"/>
      <c r="AG491"/>
      <c r="AH491"/>
      <c r="AI491"/>
      <c r="AJ491"/>
      <c r="AK491"/>
      <c r="AL491"/>
      <c r="AM491"/>
      <c r="AN491"/>
      <c r="AO491"/>
      <c r="AP491"/>
      <c r="AQ491"/>
      <c r="AR491"/>
      <c r="AS491"/>
      <c r="AT491"/>
      <c r="AU491"/>
      <c r="AV491"/>
      <c r="AW491"/>
      <c r="AX491" s="289" t="s">
        <v>3645</v>
      </c>
      <c r="AY491"/>
      <c r="AZ491" t="s">
        <v>4282</v>
      </c>
      <c r="BA491" s="278" t="s">
        <v>4267</v>
      </c>
      <c r="BB491" s="280" t="s">
        <v>4268</v>
      </c>
      <c r="BC491"/>
    </row>
    <row r="492" spans="1:55" s="3" customFormat="1" ht="15.75">
      <c r="A492" t="s">
        <v>428</v>
      </c>
      <c r="B492" t="s">
        <v>457</v>
      </c>
      <c r="C492"/>
      <c r="D492" t="s">
        <v>3868</v>
      </c>
      <c r="E492" s="20" t="s">
        <v>3650</v>
      </c>
      <c r="F492" t="s">
        <v>3644</v>
      </c>
      <c r="G492"/>
      <c r="H492" t="s">
        <v>1454</v>
      </c>
      <c r="I492" s="132">
        <v>42010000</v>
      </c>
      <c r="J492" s="1" t="s">
        <v>1804</v>
      </c>
      <c r="K492" s="1" t="s">
        <v>1804</v>
      </c>
      <c r="L492" s="236"/>
      <c r="M492" s="13">
        <v>165</v>
      </c>
      <c r="N492" s="13"/>
      <c r="O492" s="229" t="s">
        <v>1791</v>
      </c>
      <c r="P492" s="283">
        <v>560</v>
      </c>
      <c r="Q492" s="37">
        <f t="shared" si="25"/>
        <v>1032</v>
      </c>
      <c r="R492" s="166">
        <v>1290</v>
      </c>
      <c r="S492" s="143">
        <v>5051771907840</v>
      </c>
      <c r="T492"/>
      <c r="U492"/>
      <c r="V492"/>
      <c r="W492"/>
      <c r="X492" s="132">
        <v>100</v>
      </c>
      <c r="Y492" s="132">
        <v>370</v>
      </c>
      <c r="Z492" s="132">
        <v>370</v>
      </c>
      <c r="AA492"/>
      <c r="AB492"/>
      <c r="AC492"/>
      <c r="AD492"/>
      <c r="AE492"/>
      <c r="AF492"/>
      <c r="AG492"/>
      <c r="AH492"/>
      <c r="AI492"/>
      <c r="AJ492"/>
      <c r="AK492"/>
      <c r="AL492"/>
      <c r="AM492"/>
      <c r="AN492"/>
      <c r="AO492"/>
      <c r="AP492"/>
      <c r="AQ492"/>
      <c r="AR492"/>
      <c r="AS492"/>
      <c r="AT492"/>
      <c r="AU492"/>
      <c r="AV492"/>
      <c r="AW492"/>
      <c r="AX492" s="289" t="s">
        <v>3645</v>
      </c>
      <c r="AY492"/>
      <c r="AZ492" t="s">
        <v>4282</v>
      </c>
      <c r="BA492" s="278" t="s">
        <v>4267</v>
      </c>
      <c r="BB492" s="280" t="s">
        <v>4268</v>
      </c>
      <c r="BC492"/>
    </row>
    <row r="493" spans="1:55" s="3" customFormat="1" ht="15.75">
      <c r="A493" t="s">
        <v>428</v>
      </c>
      <c r="B493" t="s">
        <v>457</v>
      </c>
      <c r="C493"/>
      <c r="D493" t="s">
        <v>3868</v>
      </c>
      <c r="E493" s="20" t="s">
        <v>3651</v>
      </c>
      <c r="F493" t="s">
        <v>3652</v>
      </c>
      <c r="G493"/>
      <c r="H493" t="s">
        <v>1454</v>
      </c>
      <c r="I493" s="132">
        <v>42010000</v>
      </c>
      <c r="J493" s="1" t="s">
        <v>1804</v>
      </c>
      <c r="K493" s="1" t="s">
        <v>1804</v>
      </c>
      <c r="L493" s="236"/>
      <c r="M493" s="13">
        <v>115</v>
      </c>
      <c r="N493" s="13"/>
      <c r="O493" s="229" t="s">
        <v>1791</v>
      </c>
      <c r="P493" s="283">
        <v>700</v>
      </c>
      <c r="Q493" s="37">
        <f t="shared" si="25"/>
        <v>1279.2</v>
      </c>
      <c r="R493" s="166">
        <v>1599</v>
      </c>
      <c r="S493" s="143">
        <v>5051771907956</v>
      </c>
      <c r="T493"/>
      <c r="U493"/>
      <c r="V493"/>
      <c r="W493"/>
      <c r="X493" s="132">
        <v>100</v>
      </c>
      <c r="Y493" s="132">
        <v>370</v>
      </c>
      <c r="Z493" s="132">
        <v>370</v>
      </c>
      <c r="AA493"/>
      <c r="AB493"/>
      <c r="AC493"/>
      <c r="AD493"/>
      <c r="AE493"/>
      <c r="AF493"/>
      <c r="AG493"/>
      <c r="AH493"/>
      <c r="AI493"/>
      <c r="AJ493"/>
      <c r="AK493"/>
      <c r="AL493"/>
      <c r="AM493"/>
      <c r="AN493"/>
      <c r="AO493"/>
      <c r="AP493"/>
      <c r="AQ493"/>
      <c r="AR493"/>
      <c r="AS493"/>
      <c r="AT493"/>
      <c r="AU493"/>
      <c r="AV493"/>
      <c r="AW493"/>
      <c r="AX493" s="289" t="s">
        <v>3653</v>
      </c>
      <c r="AY493"/>
      <c r="AZ493" t="s">
        <v>4282</v>
      </c>
      <c r="BA493" s="278" t="s">
        <v>4267</v>
      </c>
      <c r="BB493" s="280" t="s">
        <v>4268</v>
      </c>
      <c r="BC493"/>
    </row>
    <row r="494" spans="1:55" s="3" customFormat="1" ht="15.75">
      <c r="A494" t="s">
        <v>428</v>
      </c>
      <c r="B494" t="s">
        <v>457</v>
      </c>
      <c r="C494"/>
      <c r="D494" t="s">
        <v>3868</v>
      </c>
      <c r="E494" s="20" t="s">
        <v>3654</v>
      </c>
      <c r="F494" t="s">
        <v>3652</v>
      </c>
      <c r="G494"/>
      <c r="H494" t="s">
        <v>1454</v>
      </c>
      <c r="I494" s="132">
        <v>42010000</v>
      </c>
      <c r="J494" s="1" t="s">
        <v>1804</v>
      </c>
      <c r="K494" s="1" t="s">
        <v>1804</v>
      </c>
      <c r="L494" s="236"/>
      <c r="M494" s="13">
        <v>125</v>
      </c>
      <c r="N494" s="13"/>
      <c r="O494" s="229" t="s">
        <v>1791</v>
      </c>
      <c r="P494" s="283">
        <v>700</v>
      </c>
      <c r="Q494" s="37">
        <f t="shared" si="25"/>
        <v>1279.2</v>
      </c>
      <c r="R494" s="166">
        <v>1599</v>
      </c>
      <c r="S494" s="143">
        <v>5051771907963</v>
      </c>
      <c r="T494"/>
      <c r="U494"/>
      <c r="V494"/>
      <c r="W494"/>
      <c r="X494" s="132">
        <v>100</v>
      </c>
      <c r="Y494" s="132">
        <v>370</v>
      </c>
      <c r="Z494" s="132">
        <v>370</v>
      </c>
      <c r="AA494"/>
      <c r="AB494"/>
      <c r="AC494"/>
      <c r="AD494"/>
      <c r="AE494"/>
      <c r="AF494"/>
      <c r="AG494"/>
      <c r="AH494"/>
      <c r="AI494"/>
      <c r="AJ494"/>
      <c r="AK494"/>
      <c r="AL494"/>
      <c r="AM494"/>
      <c r="AN494"/>
      <c r="AO494"/>
      <c r="AP494"/>
      <c r="AQ494"/>
      <c r="AR494"/>
      <c r="AS494"/>
      <c r="AT494"/>
      <c r="AU494"/>
      <c r="AV494"/>
      <c r="AW494"/>
      <c r="AX494" s="289" t="s">
        <v>3655</v>
      </c>
      <c r="AY494"/>
      <c r="AZ494" t="s">
        <v>4282</v>
      </c>
      <c r="BA494" s="278" t="s">
        <v>4267</v>
      </c>
      <c r="BB494" s="280" t="s">
        <v>4268</v>
      </c>
      <c r="BC494"/>
    </row>
    <row r="495" spans="1:55" s="16" customFormat="1" ht="15.75">
      <c r="A495" t="s">
        <v>428</v>
      </c>
      <c r="B495" t="s">
        <v>457</v>
      </c>
      <c r="C495"/>
      <c r="D495" t="s">
        <v>3868</v>
      </c>
      <c r="E495" s="20" t="s">
        <v>3656</v>
      </c>
      <c r="F495" t="s">
        <v>3652</v>
      </c>
      <c r="G495"/>
      <c r="H495" t="s">
        <v>1454</v>
      </c>
      <c r="I495" s="132">
        <v>42010000</v>
      </c>
      <c r="J495" s="1" t="s">
        <v>1804</v>
      </c>
      <c r="K495" s="1" t="s">
        <v>1804</v>
      </c>
      <c r="L495" s="236"/>
      <c r="M495" s="13">
        <v>135</v>
      </c>
      <c r="N495" s="13"/>
      <c r="O495" s="229" t="s">
        <v>1791</v>
      </c>
      <c r="P495" s="283">
        <v>700</v>
      </c>
      <c r="Q495" s="37">
        <f t="shared" si="25"/>
        <v>1279.2</v>
      </c>
      <c r="R495" s="166">
        <v>1599</v>
      </c>
      <c r="S495" s="143">
        <v>5051771907987</v>
      </c>
      <c r="T495"/>
      <c r="U495"/>
      <c r="V495"/>
      <c r="W495"/>
      <c r="X495" s="132">
        <v>100</v>
      </c>
      <c r="Y495" s="132">
        <v>370</v>
      </c>
      <c r="Z495" s="132">
        <v>370</v>
      </c>
      <c r="AA495"/>
      <c r="AB495"/>
      <c r="AC495"/>
      <c r="AD495"/>
      <c r="AE495"/>
      <c r="AF495"/>
      <c r="AG495"/>
      <c r="AH495"/>
      <c r="AI495"/>
      <c r="AJ495"/>
      <c r="AK495"/>
      <c r="AL495"/>
      <c r="AM495"/>
      <c r="AN495"/>
      <c r="AO495"/>
      <c r="AP495"/>
      <c r="AQ495"/>
      <c r="AR495"/>
      <c r="AS495"/>
      <c r="AT495"/>
      <c r="AU495"/>
      <c r="AV495"/>
      <c r="AW495"/>
      <c r="AX495" s="289" t="s">
        <v>3653</v>
      </c>
      <c r="AY495"/>
      <c r="AZ495" t="s">
        <v>4282</v>
      </c>
      <c r="BA495" s="278" t="s">
        <v>4267</v>
      </c>
      <c r="BB495" s="280" t="s">
        <v>4268</v>
      </c>
      <c r="BC495"/>
    </row>
    <row r="496" spans="1:55" s="16" customFormat="1" ht="15.75">
      <c r="A496" t="s">
        <v>428</v>
      </c>
      <c r="B496" t="s">
        <v>457</v>
      </c>
      <c r="C496"/>
      <c r="D496" t="s">
        <v>3868</v>
      </c>
      <c r="E496" s="20" t="s">
        <v>3657</v>
      </c>
      <c r="F496" t="s">
        <v>3652</v>
      </c>
      <c r="G496"/>
      <c r="H496" t="s">
        <v>1454</v>
      </c>
      <c r="I496" s="132">
        <v>42010000</v>
      </c>
      <c r="J496" s="1" t="s">
        <v>1804</v>
      </c>
      <c r="K496" s="1" t="s">
        <v>1804</v>
      </c>
      <c r="L496" s="236"/>
      <c r="M496" s="13">
        <v>145</v>
      </c>
      <c r="N496" s="13"/>
      <c r="O496" s="229" t="s">
        <v>1791</v>
      </c>
      <c r="P496" s="283">
        <v>700</v>
      </c>
      <c r="Q496" s="37">
        <f t="shared" si="25"/>
        <v>1279.2</v>
      </c>
      <c r="R496" s="166">
        <v>1599</v>
      </c>
      <c r="S496" s="143">
        <v>5051771907994</v>
      </c>
      <c r="T496"/>
      <c r="U496"/>
      <c r="V496"/>
      <c r="W496"/>
      <c r="X496" s="132">
        <v>100</v>
      </c>
      <c r="Y496" s="132">
        <v>370</v>
      </c>
      <c r="Z496" s="132">
        <v>370</v>
      </c>
      <c r="AA496"/>
      <c r="AB496"/>
      <c r="AC496"/>
      <c r="AD496"/>
      <c r="AE496"/>
      <c r="AF496"/>
      <c r="AG496"/>
      <c r="AH496"/>
      <c r="AI496"/>
      <c r="AJ496"/>
      <c r="AK496"/>
      <c r="AL496"/>
      <c r="AM496"/>
      <c r="AN496"/>
      <c r="AO496"/>
      <c r="AP496"/>
      <c r="AQ496"/>
      <c r="AR496"/>
      <c r="AS496"/>
      <c r="AT496"/>
      <c r="AU496"/>
      <c r="AV496"/>
      <c r="AW496"/>
      <c r="AX496" s="289" t="s">
        <v>3653</v>
      </c>
      <c r="AY496"/>
      <c r="AZ496" t="s">
        <v>4282</v>
      </c>
      <c r="BA496" s="278" t="s">
        <v>4267</v>
      </c>
      <c r="BB496" s="280" t="s">
        <v>4268</v>
      </c>
      <c r="BC496"/>
    </row>
    <row r="497" spans="1:55" ht="16.5" customHeight="1">
      <c r="A497" t="s">
        <v>428</v>
      </c>
      <c r="B497" t="s">
        <v>457</v>
      </c>
      <c r="D497" t="s">
        <v>3868</v>
      </c>
      <c r="E497" s="20" t="s">
        <v>3658</v>
      </c>
      <c r="F497" t="s">
        <v>3652</v>
      </c>
      <c r="H497" t="s">
        <v>1454</v>
      </c>
      <c r="I497" s="132">
        <v>42010000</v>
      </c>
      <c r="J497" s="1" t="s">
        <v>1804</v>
      </c>
      <c r="K497" s="1" t="s">
        <v>1804</v>
      </c>
      <c r="L497" s="236"/>
      <c r="M497" s="13">
        <v>155</v>
      </c>
      <c r="O497" s="229" t="s">
        <v>1791</v>
      </c>
      <c r="P497" s="283">
        <v>700</v>
      </c>
      <c r="Q497" s="37">
        <f t="shared" si="25"/>
        <v>1279.2</v>
      </c>
      <c r="R497" s="166">
        <v>1599</v>
      </c>
      <c r="S497" s="143">
        <v>5051771908014</v>
      </c>
      <c r="T497"/>
      <c r="U497"/>
      <c r="V497"/>
      <c r="W497"/>
      <c r="X497" s="132">
        <v>100</v>
      </c>
      <c r="Y497" s="132">
        <v>370</v>
      </c>
      <c r="Z497" s="132">
        <v>370</v>
      </c>
      <c r="AX497" s="289" t="s">
        <v>3653</v>
      </c>
      <c r="AZ497" t="s">
        <v>4282</v>
      </c>
      <c r="BA497" s="278" t="s">
        <v>4267</v>
      </c>
      <c r="BB497" s="280" t="s">
        <v>4268</v>
      </c>
    </row>
    <row r="498" spans="1:55" ht="16.5" customHeight="1">
      <c r="A498" t="s">
        <v>428</v>
      </c>
      <c r="B498" t="s">
        <v>457</v>
      </c>
      <c r="D498" t="s">
        <v>3868</v>
      </c>
      <c r="E498" s="20" t="s">
        <v>3659</v>
      </c>
      <c r="F498" t="s">
        <v>3652</v>
      </c>
      <c r="H498" t="s">
        <v>1454</v>
      </c>
      <c r="I498" s="132">
        <v>42010000</v>
      </c>
      <c r="J498" s="1" t="s">
        <v>1804</v>
      </c>
      <c r="K498" s="1" t="s">
        <v>1804</v>
      </c>
      <c r="L498" s="236"/>
      <c r="M498" s="13">
        <v>165</v>
      </c>
      <c r="O498" s="229" t="s">
        <v>1791</v>
      </c>
      <c r="P498" s="283">
        <v>700</v>
      </c>
      <c r="Q498" s="37">
        <f t="shared" si="25"/>
        <v>1279.2</v>
      </c>
      <c r="R498" s="166">
        <v>1599</v>
      </c>
      <c r="S498" s="143">
        <v>5051771908021</v>
      </c>
      <c r="T498"/>
      <c r="U498"/>
      <c r="V498"/>
      <c r="W498"/>
      <c r="X498" s="132">
        <v>100</v>
      </c>
      <c r="Y498" s="132">
        <v>370</v>
      </c>
      <c r="Z498" s="132">
        <v>370</v>
      </c>
      <c r="AX498" s="289" t="s">
        <v>3653</v>
      </c>
      <c r="AZ498" t="s">
        <v>4282</v>
      </c>
      <c r="BA498" s="278" t="s">
        <v>4267</v>
      </c>
      <c r="BB498" s="280" t="s">
        <v>4268</v>
      </c>
    </row>
    <row r="499" spans="1:55" ht="16.5" customHeight="1">
      <c r="A499" s="23" t="s">
        <v>428</v>
      </c>
      <c r="B499" s="24" t="s">
        <v>457</v>
      </c>
      <c r="C499" s="3"/>
      <c r="D499" s="3" t="s">
        <v>2008</v>
      </c>
      <c r="E499" s="24" t="s">
        <v>3443</v>
      </c>
      <c r="F499" s="24" t="s">
        <v>3186</v>
      </c>
      <c r="G499" s="24"/>
      <c r="H499" s="24" t="s">
        <v>1454</v>
      </c>
      <c r="I499" s="33">
        <v>42010000</v>
      </c>
      <c r="J499" s="1" t="s">
        <v>1804</v>
      </c>
      <c r="K499" s="1" t="s">
        <v>1804</v>
      </c>
      <c r="L499" s="3"/>
      <c r="M499" s="23">
        <v>115</v>
      </c>
      <c r="N499" s="23"/>
      <c r="O499" s="22" t="s">
        <v>1791</v>
      </c>
      <c r="P499" s="22">
        <v>305</v>
      </c>
      <c r="Q499" s="37">
        <f t="shared" si="25"/>
        <v>559.20000000000005</v>
      </c>
      <c r="R499" s="166">
        <v>699</v>
      </c>
      <c r="S499" s="33">
        <v>5051771615790</v>
      </c>
      <c r="T499" s="33"/>
      <c r="U499" s="103">
        <v>1.25</v>
      </c>
      <c r="V499" s="142">
        <v>0.15</v>
      </c>
      <c r="W499" s="103"/>
      <c r="X499" s="132">
        <v>100</v>
      </c>
      <c r="Y499" s="132">
        <v>370</v>
      </c>
      <c r="Z499" s="132">
        <v>370</v>
      </c>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412" t="s">
        <v>3128</v>
      </c>
      <c r="AY499" s="3"/>
      <c r="AZ499" t="s">
        <v>4282</v>
      </c>
      <c r="BA499" s="278" t="s">
        <v>4267</v>
      </c>
      <c r="BB499" s="280" t="s">
        <v>4268</v>
      </c>
      <c r="BC499" s="3"/>
    </row>
    <row r="500" spans="1:55" ht="16.5" customHeight="1">
      <c r="A500" s="23" t="s">
        <v>428</v>
      </c>
      <c r="B500" s="24" t="s">
        <v>457</v>
      </c>
      <c r="C500" s="3"/>
      <c r="D500" s="3" t="s">
        <v>2008</v>
      </c>
      <c r="E500" s="24" t="s">
        <v>3444</v>
      </c>
      <c r="F500" s="24" t="s">
        <v>3186</v>
      </c>
      <c r="G500" s="24"/>
      <c r="H500" s="24" t="s">
        <v>1454</v>
      </c>
      <c r="I500" s="33">
        <v>42010000</v>
      </c>
      <c r="J500" s="1" t="s">
        <v>1804</v>
      </c>
      <c r="K500" s="1" t="s">
        <v>1804</v>
      </c>
      <c r="L500" s="3"/>
      <c r="M500" s="23">
        <v>125</v>
      </c>
      <c r="N500" s="23"/>
      <c r="O500" s="22" t="s">
        <v>1791</v>
      </c>
      <c r="P500" s="22">
        <v>305</v>
      </c>
      <c r="Q500" s="37">
        <f t="shared" si="25"/>
        <v>559.20000000000005</v>
      </c>
      <c r="R500" s="166">
        <v>699</v>
      </c>
      <c r="S500" s="33">
        <v>5051771615813</v>
      </c>
      <c r="T500" s="33"/>
      <c r="U500" s="103">
        <v>1.25</v>
      </c>
      <c r="V500" s="142">
        <v>0.15</v>
      </c>
      <c r="W500" s="103"/>
      <c r="X500" s="132">
        <v>100</v>
      </c>
      <c r="Y500" s="132">
        <v>370</v>
      </c>
      <c r="Z500" s="132">
        <v>370</v>
      </c>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412" t="s">
        <v>3128</v>
      </c>
      <c r="AY500" s="3"/>
      <c r="AZ500" t="s">
        <v>4282</v>
      </c>
      <c r="BA500" s="278" t="s">
        <v>4267</v>
      </c>
      <c r="BB500" s="280" t="s">
        <v>4268</v>
      </c>
      <c r="BC500" s="3"/>
    </row>
    <row r="501" spans="1:55" ht="16.5" customHeight="1">
      <c r="A501" s="23" t="s">
        <v>428</v>
      </c>
      <c r="B501" s="24" t="s">
        <v>457</v>
      </c>
      <c r="C501" s="3"/>
      <c r="D501" s="3" t="s">
        <v>2008</v>
      </c>
      <c r="E501" s="24" t="s">
        <v>3445</v>
      </c>
      <c r="F501" s="24" t="s">
        <v>3186</v>
      </c>
      <c r="G501" s="24"/>
      <c r="H501" s="24" t="s">
        <v>1454</v>
      </c>
      <c r="I501" s="33">
        <v>42010000</v>
      </c>
      <c r="J501" s="1" t="s">
        <v>1804</v>
      </c>
      <c r="K501" s="1" t="s">
        <v>1804</v>
      </c>
      <c r="L501" s="3"/>
      <c r="M501" s="23">
        <v>135</v>
      </c>
      <c r="N501" s="23"/>
      <c r="O501" s="22" t="s">
        <v>1791</v>
      </c>
      <c r="P501" s="22">
        <v>305</v>
      </c>
      <c r="Q501" s="37">
        <f t="shared" si="25"/>
        <v>559.20000000000005</v>
      </c>
      <c r="R501" s="166">
        <v>699</v>
      </c>
      <c r="S501" s="33">
        <v>5051771615837</v>
      </c>
      <c r="T501" s="33"/>
      <c r="U501" s="103">
        <v>1.3</v>
      </c>
      <c r="V501" s="142">
        <v>0.15</v>
      </c>
      <c r="W501" s="103"/>
      <c r="X501" s="132">
        <v>100</v>
      </c>
      <c r="Y501" s="132">
        <v>370</v>
      </c>
      <c r="Z501" s="132">
        <v>370</v>
      </c>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412" t="s">
        <v>3128</v>
      </c>
      <c r="AY501" s="3"/>
      <c r="AZ501" t="s">
        <v>4282</v>
      </c>
      <c r="BA501" s="278" t="s">
        <v>4267</v>
      </c>
      <c r="BB501" s="280" t="s">
        <v>4268</v>
      </c>
      <c r="BC501" s="3"/>
    </row>
    <row r="502" spans="1:55" ht="16.5" customHeight="1">
      <c r="A502" s="23" t="s">
        <v>428</v>
      </c>
      <c r="B502" s="24" t="s">
        <v>457</v>
      </c>
      <c r="C502" s="3"/>
      <c r="D502" s="3" t="s">
        <v>2008</v>
      </c>
      <c r="E502" s="24" t="s">
        <v>3446</v>
      </c>
      <c r="F502" s="24" t="s">
        <v>3186</v>
      </c>
      <c r="G502" s="24"/>
      <c r="H502" s="24" t="s">
        <v>1454</v>
      </c>
      <c r="I502" s="33">
        <v>42010000</v>
      </c>
      <c r="J502" s="1" t="s">
        <v>1804</v>
      </c>
      <c r="K502" s="1" t="s">
        <v>1804</v>
      </c>
      <c r="L502" s="3"/>
      <c r="M502" s="23">
        <v>145</v>
      </c>
      <c r="N502" s="23"/>
      <c r="O502" s="22" t="s">
        <v>1791</v>
      </c>
      <c r="P502" s="22">
        <v>305</v>
      </c>
      <c r="Q502" s="37">
        <f t="shared" si="25"/>
        <v>559.20000000000005</v>
      </c>
      <c r="R502" s="166">
        <v>699</v>
      </c>
      <c r="S502" s="33">
        <v>5051771615844</v>
      </c>
      <c r="T502" s="33"/>
      <c r="U502" s="103">
        <v>1.375</v>
      </c>
      <c r="V502" s="142">
        <v>0.15</v>
      </c>
      <c r="W502" s="103"/>
      <c r="X502" s="132">
        <v>100</v>
      </c>
      <c r="Y502" s="132">
        <v>370</v>
      </c>
      <c r="Z502" s="132">
        <v>370</v>
      </c>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412" t="s">
        <v>3128</v>
      </c>
      <c r="AY502" s="3"/>
      <c r="AZ502" t="s">
        <v>4282</v>
      </c>
      <c r="BA502" s="278" t="s">
        <v>4267</v>
      </c>
      <c r="BB502" s="280" t="s">
        <v>4268</v>
      </c>
      <c r="BC502" s="3"/>
    </row>
    <row r="503" spans="1:55" ht="16.5" customHeight="1">
      <c r="A503" s="23" t="s">
        <v>428</v>
      </c>
      <c r="B503" s="24" t="s">
        <v>457</v>
      </c>
      <c r="C503" s="3"/>
      <c r="D503" s="3" t="s">
        <v>2008</v>
      </c>
      <c r="E503" s="24" t="s">
        <v>3447</v>
      </c>
      <c r="F503" s="24" t="s">
        <v>3186</v>
      </c>
      <c r="G503" s="24"/>
      <c r="H503" s="24" t="s">
        <v>1454</v>
      </c>
      <c r="I503" s="33">
        <v>42010000</v>
      </c>
      <c r="J503" s="1" t="s">
        <v>1804</v>
      </c>
      <c r="K503" s="1" t="s">
        <v>1804</v>
      </c>
      <c r="L503" s="3"/>
      <c r="M503" s="23">
        <v>155</v>
      </c>
      <c r="N503" s="23"/>
      <c r="O503" s="22" t="s">
        <v>1791</v>
      </c>
      <c r="P503" s="22">
        <v>305</v>
      </c>
      <c r="Q503" s="37">
        <f t="shared" si="25"/>
        <v>559.20000000000005</v>
      </c>
      <c r="R503" s="166">
        <v>699</v>
      </c>
      <c r="S503" s="33">
        <v>5051771615868</v>
      </c>
      <c r="T503" s="33"/>
      <c r="U503" s="103">
        <v>1.45</v>
      </c>
      <c r="V503" s="142">
        <v>0.15</v>
      </c>
      <c r="W503" s="103"/>
      <c r="X503" s="132">
        <v>100</v>
      </c>
      <c r="Y503" s="132">
        <v>370</v>
      </c>
      <c r="Z503" s="132">
        <v>370</v>
      </c>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412" t="s">
        <v>3128</v>
      </c>
      <c r="AY503" s="3"/>
      <c r="AZ503" t="s">
        <v>4282</v>
      </c>
      <c r="BA503" s="278" t="s">
        <v>4267</v>
      </c>
      <c r="BB503" s="280" t="s">
        <v>4268</v>
      </c>
      <c r="BC503" s="3"/>
    </row>
    <row r="504" spans="1:55" ht="16.5" customHeight="1">
      <c r="A504" s="23" t="s">
        <v>428</v>
      </c>
      <c r="B504" s="24" t="s">
        <v>457</v>
      </c>
      <c r="C504" s="3"/>
      <c r="D504" s="3" t="s">
        <v>2008</v>
      </c>
      <c r="E504" s="24" t="s">
        <v>3448</v>
      </c>
      <c r="F504" s="24" t="s">
        <v>3186</v>
      </c>
      <c r="G504" s="24"/>
      <c r="H504" s="24" t="s">
        <v>1454</v>
      </c>
      <c r="I504" s="33">
        <v>42010000</v>
      </c>
      <c r="J504" s="1" t="s">
        <v>1804</v>
      </c>
      <c r="K504" s="1" t="s">
        <v>1804</v>
      </c>
      <c r="L504" s="3"/>
      <c r="M504" s="23">
        <v>165</v>
      </c>
      <c r="N504" s="23"/>
      <c r="O504" s="22" t="s">
        <v>1791</v>
      </c>
      <c r="P504" s="22">
        <v>305</v>
      </c>
      <c r="Q504" s="37">
        <f t="shared" si="25"/>
        <v>559.20000000000005</v>
      </c>
      <c r="R504" s="166">
        <v>699</v>
      </c>
      <c r="S504" s="33">
        <v>5051771615875</v>
      </c>
      <c r="T504" s="33"/>
      <c r="U504" s="103">
        <v>1.45</v>
      </c>
      <c r="V504" s="142">
        <v>0.15</v>
      </c>
      <c r="W504" s="103"/>
      <c r="X504" s="132">
        <v>100</v>
      </c>
      <c r="Y504" s="132">
        <v>370</v>
      </c>
      <c r="Z504" s="132">
        <v>370</v>
      </c>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412" t="s">
        <v>3128</v>
      </c>
      <c r="AY504" s="3"/>
      <c r="AZ504" t="s">
        <v>4282</v>
      </c>
      <c r="BA504" s="278" t="s">
        <v>4267</v>
      </c>
      <c r="BB504" s="280" t="s">
        <v>4268</v>
      </c>
      <c r="BC504" s="3"/>
    </row>
    <row r="505" spans="1:55" ht="16.5" customHeight="1">
      <c r="A505" s="23" t="s">
        <v>428</v>
      </c>
      <c r="B505" s="24" t="s">
        <v>2118</v>
      </c>
      <c r="C505" s="3" t="s">
        <v>5094</v>
      </c>
      <c r="D505" s="3" t="s">
        <v>5095</v>
      </c>
      <c r="E505" s="24" t="s">
        <v>5096</v>
      </c>
      <c r="F505" s="24" t="s">
        <v>5101</v>
      </c>
      <c r="G505" s="24"/>
      <c r="H505" s="24" t="s">
        <v>1454</v>
      </c>
      <c r="I505" s="33">
        <v>42010000</v>
      </c>
      <c r="J505" s="1" t="s">
        <v>1804</v>
      </c>
      <c r="K505" s="1" t="s">
        <v>1804</v>
      </c>
      <c r="L505" s="3"/>
      <c r="M505" s="23" t="s">
        <v>5102</v>
      </c>
      <c r="N505" s="23"/>
      <c r="O505" s="22" t="s">
        <v>1791</v>
      </c>
      <c r="P505" s="22">
        <v>299</v>
      </c>
      <c r="Q505" s="37">
        <f t="shared" si="25"/>
        <v>500</v>
      </c>
      <c r="R505" s="166">
        <v>625</v>
      </c>
      <c r="S505" s="33"/>
      <c r="T505" s="33"/>
      <c r="U505" s="103"/>
      <c r="V505" s="142"/>
      <c r="W505" s="103"/>
      <c r="X505" s="132"/>
      <c r="Y505" s="132"/>
      <c r="Z505" s="132"/>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420" t="s">
        <v>5107</v>
      </c>
      <c r="AY505" s="3"/>
      <c r="AZ505" t="s">
        <v>4280</v>
      </c>
      <c r="BA505" s="278" t="s">
        <v>4267</v>
      </c>
      <c r="BB505" s="280" t="s">
        <v>4268</v>
      </c>
      <c r="BC505" s="3"/>
    </row>
    <row r="506" spans="1:55" ht="16.5" customHeight="1">
      <c r="A506" s="23" t="s">
        <v>428</v>
      </c>
      <c r="B506" s="24" t="s">
        <v>2118</v>
      </c>
      <c r="C506" s="3" t="s">
        <v>5094</v>
      </c>
      <c r="D506" s="3" t="s">
        <v>5095</v>
      </c>
      <c r="E506" s="24" t="s">
        <v>5097</v>
      </c>
      <c r="F506" s="24" t="s">
        <v>5101</v>
      </c>
      <c r="G506" s="24"/>
      <c r="H506" s="24" t="s">
        <v>1454</v>
      </c>
      <c r="I506" s="33">
        <v>42010000</v>
      </c>
      <c r="J506" s="1" t="s">
        <v>1804</v>
      </c>
      <c r="K506" s="1" t="s">
        <v>1804</v>
      </c>
      <c r="L506" s="3"/>
      <c r="M506" s="23" t="s">
        <v>5103</v>
      </c>
      <c r="N506" s="23"/>
      <c r="O506" s="22" t="s">
        <v>1791</v>
      </c>
      <c r="P506" s="22">
        <v>299</v>
      </c>
      <c r="Q506" s="37">
        <f t="shared" si="25"/>
        <v>500</v>
      </c>
      <c r="R506" s="166">
        <v>625</v>
      </c>
      <c r="S506" s="33"/>
      <c r="T506" s="33"/>
      <c r="U506" s="103"/>
      <c r="V506" s="142"/>
      <c r="W506" s="103"/>
      <c r="X506" s="132"/>
      <c r="Y506" s="132"/>
      <c r="Z506" s="132"/>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420" t="s">
        <v>5107</v>
      </c>
      <c r="AY506" s="3"/>
      <c r="AZ506" t="s">
        <v>4280</v>
      </c>
      <c r="BA506" s="278" t="s">
        <v>4267</v>
      </c>
      <c r="BB506" s="280" t="s">
        <v>4268</v>
      </c>
      <c r="BC506" s="3"/>
    </row>
    <row r="507" spans="1:55" ht="16.5" customHeight="1">
      <c r="A507" s="23" t="s">
        <v>428</v>
      </c>
      <c r="B507" s="24" t="s">
        <v>2118</v>
      </c>
      <c r="C507" s="3" t="s">
        <v>5094</v>
      </c>
      <c r="D507" s="3" t="s">
        <v>5095</v>
      </c>
      <c r="E507" s="24" t="s">
        <v>5098</v>
      </c>
      <c r="F507" s="24" t="s">
        <v>5101</v>
      </c>
      <c r="G507" s="24"/>
      <c r="H507" s="24" t="s">
        <v>1454</v>
      </c>
      <c r="I507" s="33">
        <v>42010000</v>
      </c>
      <c r="J507" s="1" t="s">
        <v>1804</v>
      </c>
      <c r="K507" s="1" t="s">
        <v>1804</v>
      </c>
      <c r="L507" s="3"/>
      <c r="M507" s="23" t="s">
        <v>5104</v>
      </c>
      <c r="N507" s="23"/>
      <c r="O507" s="22" t="s">
        <v>1791</v>
      </c>
      <c r="P507" s="22">
        <v>299</v>
      </c>
      <c r="Q507" s="37">
        <f t="shared" si="25"/>
        <v>500</v>
      </c>
      <c r="R507" s="166">
        <v>625</v>
      </c>
      <c r="S507" s="33"/>
      <c r="T507" s="33"/>
      <c r="U507" s="103"/>
      <c r="V507" s="142"/>
      <c r="W507" s="103"/>
      <c r="X507" s="132"/>
      <c r="Y507" s="132"/>
      <c r="Z507" s="132"/>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420" t="s">
        <v>5107</v>
      </c>
      <c r="AY507" s="3"/>
      <c r="AZ507" t="s">
        <v>4280</v>
      </c>
      <c r="BA507" s="278" t="s">
        <v>4267</v>
      </c>
      <c r="BB507" s="280" t="s">
        <v>4268</v>
      </c>
      <c r="BC507" s="3"/>
    </row>
    <row r="508" spans="1:55" ht="16.5" customHeight="1">
      <c r="A508" s="23" t="s">
        <v>428</v>
      </c>
      <c r="B508" s="24" t="s">
        <v>2118</v>
      </c>
      <c r="C508" s="3" t="s">
        <v>5094</v>
      </c>
      <c r="D508" s="3" t="s">
        <v>5095</v>
      </c>
      <c r="E508" s="24" t="s">
        <v>5099</v>
      </c>
      <c r="F508" s="24" t="s">
        <v>5101</v>
      </c>
      <c r="G508" s="24"/>
      <c r="H508" s="24" t="s">
        <v>1454</v>
      </c>
      <c r="I508" s="33">
        <v>42010000</v>
      </c>
      <c r="J508" s="1" t="s">
        <v>1804</v>
      </c>
      <c r="K508" s="1" t="s">
        <v>1804</v>
      </c>
      <c r="L508" s="3"/>
      <c r="M508" s="23" t="s">
        <v>5105</v>
      </c>
      <c r="N508" s="23"/>
      <c r="O508" s="22" t="s">
        <v>1791</v>
      </c>
      <c r="P508" s="22">
        <v>299</v>
      </c>
      <c r="Q508" s="37">
        <f t="shared" si="25"/>
        <v>500</v>
      </c>
      <c r="R508" s="166">
        <v>625</v>
      </c>
      <c r="S508" s="33"/>
      <c r="T508" s="33"/>
      <c r="U508" s="103"/>
      <c r="V508" s="142"/>
      <c r="W508" s="103"/>
      <c r="X508" s="132"/>
      <c r="Y508" s="132"/>
      <c r="Z508" s="132"/>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420" t="s">
        <v>5107</v>
      </c>
      <c r="AY508" s="3"/>
      <c r="AZ508" t="s">
        <v>4280</v>
      </c>
      <c r="BA508" s="278" t="s">
        <v>4267</v>
      </c>
      <c r="BB508" s="280" t="s">
        <v>4268</v>
      </c>
      <c r="BC508" s="3"/>
    </row>
    <row r="509" spans="1:55" ht="16.5" customHeight="1">
      <c r="A509" s="23" t="s">
        <v>428</v>
      </c>
      <c r="B509" s="24" t="s">
        <v>2118</v>
      </c>
      <c r="C509" s="3" t="s">
        <v>5094</v>
      </c>
      <c r="D509" s="3" t="s">
        <v>5095</v>
      </c>
      <c r="E509" s="24" t="s">
        <v>5100</v>
      </c>
      <c r="F509" s="24" t="s">
        <v>5101</v>
      </c>
      <c r="G509" s="24"/>
      <c r="H509" s="24" t="s">
        <v>1454</v>
      </c>
      <c r="I509" s="33">
        <v>42010000</v>
      </c>
      <c r="J509" s="1" t="s">
        <v>1804</v>
      </c>
      <c r="K509" s="1" t="s">
        <v>1804</v>
      </c>
      <c r="L509" s="3"/>
      <c r="M509" s="23" t="s">
        <v>5106</v>
      </c>
      <c r="N509" s="23"/>
      <c r="O509" s="22" t="s">
        <v>1791</v>
      </c>
      <c r="P509" s="22">
        <v>299</v>
      </c>
      <c r="Q509" s="37">
        <f t="shared" si="25"/>
        <v>500</v>
      </c>
      <c r="R509" s="166">
        <v>625</v>
      </c>
      <c r="S509" s="33"/>
      <c r="T509" s="33"/>
      <c r="U509" s="103"/>
      <c r="V509" s="142"/>
      <c r="W509" s="103"/>
      <c r="X509" s="132"/>
      <c r="Y509" s="132"/>
      <c r="Z509" s="132"/>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420" t="s">
        <v>5107</v>
      </c>
      <c r="AY509" s="3"/>
      <c r="AZ509" t="s">
        <v>4280</v>
      </c>
      <c r="BA509" s="278" t="s">
        <v>4267</v>
      </c>
      <c r="BB509" s="280" t="s">
        <v>4268</v>
      </c>
      <c r="BC509" s="3"/>
    </row>
    <row r="510" spans="1:55" s="27" customFormat="1" ht="15.75">
      <c r="A510" s="3" t="s">
        <v>428</v>
      </c>
      <c r="B510" s="24" t="s">
        <v>2118</v>
      </c>
      <c r="C510" s="3" t="s">
        <v>458</v>
      </c>
      <c r="D510" s="3" t="s">
        <v>1487</v>
      </c>
      <c r="E510" s="3" t="s">
        <v>1487</v>
      </c>
      <c r="F510" s="3" t="s">
        <v>2010</v>
      </c>
      <c r="G510" s="24"/>
      <c r="H510" s="3" t="s">
        <v>1488</v>
      </c>
      <c r="I510" s="33">
        <v>83089000</v>
      </c>
      <c r="J510" s="1" t="s">
        <v>1804</v>
      </c>
      <c r="K510" s="1" t="s">
        <v>1804</v>
      </c>
      <c r="L510"/>
      <c r="M510" s="35" t="s">
        <v>321</v>
      </c>
      <c r="N510" s="35"/>
      <c r="O510" s="22" t="s">
        <v>1791</v>
      </c>
      <c r="P510" s="22">
        <v>21.5</v>
      </c>
      <c r="Q510" s="37">
        <f t="shared" si="25"/>
        <v>39.200000000000003</v>
      </c>
      <c r="R510" s="166">
        <v>49</v>
      </c>
      <c r="S510" s="33" t="s">
        <v>1535</v>
      </c>
      <c r="T510" s="33"/>
      <c r="U510" s="99">
        <v>5.5E-2</v>
      </c>
      <c r="V510" s="142">
        <v>5.0000000000000001E-3</v>
      </c>
      <c r="W510" s="99">
        <f>U510+V510</f>
        <v>0.06</v>
      </c>
      <c r="X510" s="8"/>
      <c r="Y510" s="8"/>
      <c r="Z510" s="8"/>
      <c r="AA510"/>
      <c r="AB510"/>
      <c r="AC510"/>
      <c r="AD510"/>
      <c r="AE510"/>
      <c r="AF510"/>
      <c r="AG510"/>
      <c r="AH510"/>
      <c r="AI510"/>
      <c r="AJ510"/>
      <c r="AK510"/>
      <c r="AL510"/>
      <c r="AM510"/>
      <c r="AN510"/>
      <c r="AO510"/>
      <c r="AP510"/>
      <c r="AQ510"/>
      <c r="AR510"/>
      <c r="AS510"/>
      <c r="AT510"/>
      <c r="AU510"/>
      <c r="AV510"/>
      <c r="AW510"/>
      <c r="AX510" s="289" t="s">
        <v>2418</v>
      </c>
      <c r="AY510" s="157"/>
      <c r="AZ510" t="s">
        <v>4280</v>
      </c>
      <c r="BA510" s="278" t="s">
        <v>4267</v>
      </c>
      <c r="BB510" s="280" t="s">
        <v>4268</v>
      </c>
      <c r="BC510" s="16"/>
    </row>
    <row r="511" spans="1:55" s="27" customFormat="1" ht="15.75">
      <c r="A511" s="3" t="s">
        <v>428</v>
      </c>
      <c r="B511" s="24" t="s">
        <v>2118</v>
      </c>
      <c r="C511" s="3" t="s">
        <v>458</v>
      </c>
      <c r="D511" s="3" t="s">
        <v>4997</v>
      </c>
      <c r="E511" s="3" t="s">
        <v>4997</v>
      </c>
      <c r="F511" s="3" t="s">
        <v>4998</v>
      </c>
      <c r="G511" s="24"/>
      <c r="H511" s="3" t="s">
        <v>1454</v>
      </c>
      <c r="I511" s="33">
        <v>42010000</v>
      </c>
      <c r="J511" s="1" t="s">
        <v>1804</v>
      </c>
      <c r="K511" s="1" t="s">
        <v>1804</v>
      </c>
      <c r="L511"/>
      <c r="M511" s="35" t="s">
        <v>321</v>
      </c>
      <c r="N511" s="35"/>
      <c r="O511" s="22" t="s">
        <v>1791</v>
      </c>
      <c r="P511" s="22">
        <v>45</v>
      </c>
      <c r="Q511" s="37">
        <f t="shared" si="25"/>
        <v>79.2</v>
      </c>
      <c r="R511" s="166">
        <v>99</v>
      </c>
      <c r="S511" s="33">
        <v>5038083496231</v>
      </c>
      <c r="T511" s="33"/>
      <c r="U511" s="99"/>
      <c r="V511" s="142"/>
      <c r="W511" s="99"/>
      <c r="X511" s="8"/>
      <c r="Y511" s="8"/>
      <c r="Z511" s="8"/>
      <c r="AA511"/>
      <c r="AB511"/>
      <c r="AC511"/>
      <c r="AD511"/>
      <c r="AE511"/>
      <c r="AF511"/>
      <c r="AG511"/>
      <c r="AH511"/>
      <c r="AI511"/>
      <c r="AJ511"/>
      <c r="AK511"/>
      <c r="AL511"/>
      <c r="AM511"/>
      <c r="AN511"/>
      <c r="AO511"/>
      <c r="AP511"/>
      <c r="AQ511"/>
      <c r="AR511"/>
      <c r="AS511"/>
      <c r="AT511"/>
      <c r="AU511"/>
      <c r="AV511"/>
      <c r="AW511"/>
      <c r="AX511" s="420" t="s">
        <v>4999</v>
      </c>
      <c r="AY511" s="157"/>
      <c r="AZ511" t="s">
        <v>4280</v>
      </c>
      <c r="BA511" s="278" t="s">
        <v>4267</v>
      </c>
      <c r="BB511" s="280" t="s">
        <v>4268</v>
      </c>
      <c r="BC511" s="16"/>
    </row>
    <row r="512" spans="1:55" s="27" customFormat="1" ht="15.75">
      <c r="A512" s="3" t="s">
        <v>428</v>
      </c>
      <c r="B512" s="24" t="s">
        <v>2118</v>
      </c>
      <c r="C512" s="3" t="s">
        <v>458</v>
      </c>
      <c r="D512" s="3" t="s">
        <v>5000</v>
      </c>
      <c r="E512" s="3" t="s">
        <v>5000</v>
      </c>
      <c r="F512" s="3" t="s">
        <v>5001</v>
      </c>
      <c r="G512" s="24"/>
      <c r="H512" s="3" t="s">
        <v>1454</v>
      </c>
      <c r="I512" s="33">
        <v>42010000</v>
      </c>
      <c r="J512" s="1" t="s">
        <v>1804</v>
      </c>
      <c r="K512" s="1" t="s">
        <v>1804</v>
      </c>
      <c r="L512"/>
      <c r="M512" s="35" t="s">
        <v>321</v>
      </c>
      <c r="N512" s="35"/>
      <c r="O512" s="22" t="s">
        <v>1791</v>
      </c>
      <c r="P512" s="22">
        <v>23</v>
      </c>
      <c r="Q512" s="37">
        <f t="shared" si="25"/>
        <v>41.6</v>
      </c>
      <c r="R512" s="166">
        <v>52</v>
      </c>
      <c r="S512" s="33">
        <v>5038083496248</v>
      </c>
      <c r="T512" s="33"/>
      <c r="U512" s="99"/>
      <c r="V512" s="142"/>
      <c r="W512" s="99"/>
      <c r="X512" s="8"/>
      <c r="Y512" s="8"/>
      <c r="Z512" s="8"/>
      <c r="AA512"/>
      <c r="AB512"/>
      <c r="AC512"/>
      <c r="AD512"/>
      <c r="AE512"/>
      <c r="AF512"/>
      <c r="AG512"/>
      <c r="AH512"/>
      <c r="AI512"/>
      <c r="AJ512"/>
      <c r="AK512"/>
      <c r="AL512"/>
      <c r="AM512"/>
      <c r="AN512"/>
      <c r="AO512"/>
      <c r="AP512"/>
      <c r="AQ512"/>
      <c r="AR512"/>
      <c r="AS512"/>
      <c r="AT512"/>
      <c r="AU512"/>
      <c r="AV512"/>
      <c r="AW512"/>
      <c r="AX512" s="420" t="s">
        <v>5002</v>
      </c>
      <c r="AY512" s="157"/>
      <c r="AZ512" t="s">
        <v>4280</v>
      </c>
      <c r="BA512" s="278" t="s">
        <v>4267</v>
      </c>
      <c r="BB512" s="280" t="s">
        <v>4268</v>
      </c>
      <c r="BC512" s="16"/>
    </row>
    <row r="513" spans="1:55" s="27" customFormat="1" ht="15.75">
      <c r="A513" s="3" t="s">
        <v>428</v>
      </c>
      <c r="B513" s="24" t="s">
        <v>2118</v>
      </c>
      <c r="C513" s="3" t="s">
        <v>458</v>
      </c>
      <c r="D513" s="3" t="s">
        <v>5003</v>
      </c>
      <c r="E513" s="3" t="s">
        <v>5003</v>
      </c>
      <c r="F513" s="3" t="s">
        <v>5004</v>
      </c>
      <c r="G513" s="24"/>
      <c r="H513" s="3" t="s">
        <v>1454</v>
      </c>
      <c r="I513" s="33">
        <v>42010000</v>
      </c>
      <c r="J513" s="1" t="s">
        <v>1804</v>
      </c>
      <c r="K513" s="1" t="s">
        <v>1804</v>
      </c>
      <c r="L513"/>
      <c r="M513" s="35" t="s">
        <v>321</v>
      </c>
      <c r="N513" s="35"/>
      <c r="O513" s="22" t="s">
        <v>1791</v>
      </c>
      <c r="P513" s="22">
        <v>32</v>
      </c>
      <c r="Q513" s="37">
        <f t="shared" si="25"/>
        <v>57.6</v>
      </c>
      <c r="R513" s="166">
        <v>72</v>
      </c>
      <c r="S513" s="343" t="s">
        <v>5005</v>
      </c>
      <c r="T513" s="33"/>
      <c r="U513" s="99"/>
      <c r="V513" s="142"/>
      <c r="W513" s="99"/>
      <c r="X513" s="8"/>
      <c r="Y513" s="8"/>
      <c r="Z513" s="8"/>
      <c r="AA513"/>
      <c r="AB513"/>
      <c r="AC513"/>
      <c r="AD513"/>
      <c r="AE513"/>
      <c r="AF513"/>
      <c r="AG513"/>
      <c r="AH513"/>
      <c r="AI513"/>
      <c r="AJ513"/>
      <c r="AK513"/>
      <c r="AL513"/>
      <c r="AM513"/>
      <c r="AN513"/>
      <c r="AO513"/>
      <c r="AP513"/>
      <c r="AQ513"/>
      <c r="AR513"/>
      <c r="AS513"/>
      <c r="AT513"/>
      <c r="AU513"/>
      <c r="AV513"/>
      <c r="AW513"/>
      <c r="AX513" s="420" t="s">
        <v>5008</v>
      </c>
      <c r="AY513" s="157"/>
      <c r="AZ513" t="s">
        <v>4280</v>
      </c>
      <c r="BA513" s="278" t="s">
        <v>4267</v>
      </c>
      <c r="BB513" s="280" t="s">
        <v>4268</v>
      </c>
      <c r="BC513" s="16"/>
    </row>
    <row r="514" spans="1:55" s="27" customFormat="1" ht="15.75">
      <c r="A514" s="3" t="s">
        <v>428</v>
      </c>
      <c r="B514" s="24" t="s">
        <v>2118</v>
      </c>
      <c r="C514" s="3" t="s">
        <v>458</v>
      </c>
      <c r="D514" s="3" t="s">
        <v>1489</v>
      </c>
      <c r="E514" s="3" t="s">
        <v>1489</v>
      </c>
      <c r="F514" s="3" t="s">
        <v>2009</v>
      </c>
      <c r="G514" s="24"/>
      <c r="H514" s="3" t="s">
        <v>1488</v>
      </c>
      <c r="I514" s="33">
        <v>83089000</v>
      </c>
      <c r="J514" s="1" t="s">
        <v>1804</v>
      </c>
      <c r="K514" s="1" t="s">
        <v>1804</v>
      </c>
      <c r="L514"/>
      <c r="M514" s="35" t="s">
        <v>321</v>
      </c>
      <c r="N514" s="35"/>
      <c r="O514" s="22" t="s">
        <v>1791</v>
      </c>
      <c r="P514" s="22">
        <v>30</v>
      </c>
      <c r="Q514" s="37">
        <f t="shared" si="25"/>
        <v>55.2</v>
      </c>
      <c r="R514" s="166">
        <v>69</v>
      </c>
      <c r="S514" s="33" t="s">
        <v>1536</v>
      </c>
      <c r="T514" s="33"/>
      <c r="U514" s="99">
        <v>6.5000000000000002E-2</v>
      </c>
      <c r="V514" s="142">
        <v>5.0000000000000001E-3</v>
      </c>
      <c r="W514" s="99">
        <f>U514+V514</f>
        <v>7.0000000000000007E-2</v>
      </c>
      <c r="X514" s="8">
        <v>90</v>
      </c>
      <c r="Y514" s="8">
        <v>5</v>
      </c>
      <c r="Z514" s="8">
        <v>40</v>
      </c>
      <c r="AA514"/>
      <c r="AB514"/>
      <c r="AC514"/>
      <c r="AD514"/>
      <c r="AE514"/>
      <c r="AF514"/>
      <c r="AG514"/>
      <c r="AH514"/>
      <c r="AI514"/>
      <c r="AJ514"/>
      <c r="AK514"/>
      <c r="AL514"/>
      <c r="AM514"/>
      <c r="AN514"/>
      <c r="AO514"/>
      <c r="AP514"/>
      <c r="AQ514"/>
      <c r="AR514"/>
      <c r="AS514"/>
      <c r="AT514"/>
      <c r="AU514"/>
      <c r="AV514"/>
      <c r="AW514"/>
      <c r="AX514" s="289" t="s">
        <v>2419</v>
      </c>
      <c r="AY514" s="156"/>
      <c r="AZ514" t="s">
        <v>4280</v>
      </c>
      <c r="BA514" s="278" t="s">
        <v>4267</v>
      </c>
      <c r="BB514" s="280" t="s">
        <v>4268</v>
      </c>
      <c r="BC514" s="16"/>
    </row>
    <row r="515" spans="1:55" s="27" customFormat="1" ht="15.75">
      <c r="A515" s="3" t="s">
        <v>428</v>
      </c>
      <c r="B515" s="24" t="s">
        <v>2118</v>
      </c>
      <c r="C515" s="3" t="s">
        <v>458</v>
      </c>
      <c r="D515" s="3" t="s">
        <v>5006</v>
      </c>
      <c r="E515" s="3" t="s">
        <v>5006</v>
      </c>
      <c r="F515" s="3" t="s">
        <v>5007</v>
      </c>
      <c r="G515" s="24"/>
      <c r="H515" s="3" t="s">
        <v>1453</v>
      </c>
      <c r="I515" s="33">
        <v>42010000</v>
      </c>
      <c r="J515" s="1" t="s">
        <v>1804</v>
      </c>
      <c r="K515" s="1" t="s">
        <v>1804</v>
      </c>
      <c r="L515"/>
      <c r="M515" s="35" t="s">
        <v>321</v>
      </c>
      <c r="N515" s="35"/>
      <c r="O515" s="22" t="s">
        <v>1791</v>
      </c>
      <c r="P515" s="22">
        <v>48</v>
      </c>
      <c r="Q515" s="37">
        <f t="shared" si="25"/>
        <v>88</v>
      </c>
      <c r="R515" s="166">
        <v>110</v>
      </c>
      <c r="S515" s="33">
        <v>5051771360935</v>
      </c>
      <c r="T515" s="33"/>
      <c r="U515" s="99"/>
      <c r="V515" s="142"/>
      <c r="W515" s="99"/>
      <c r="X515" s="8"/>
      <c r="Y515" s="8"/>
      <c r="Z515" s="8"/>
      <c r="AA515"/>
      <c r="AB515"/>
      <c r="AC515"/>
      <c r="AD515"/>
      <c r="AE515"/>
      <c r="AF515"/>
      <c r="AG515"/>
      <c r="AH515"/>
      <c r="AI515"/>
      <c r="AJ515"/>
      <c r="AK515"/>
      <c r="AL515"/>
      <c r="AM515"/>
      <c r="AN515"/>
      <c r="AO515"/>
      <c r="AP515"/>
      <c r="AQ515"/>
      <c r="AR515"/>
      <c r="AS515"/>
      <c r="AT515"/>
      <c r="AU515"/>
      <c r="AV515"/>
      <c r="AW515"/>
      <c r="AX515" s="420" t="s">
        <v>5009</v>
      </c>
      <c r="AY515" s="156"/>
      <c r="AZ515" t="s">
        <v>4280</v>
      </c>
      <c r="BA515" s="278" t="s">
        <v>4267</v>
      </c>
      <c r="BB515" s="280" t="s">
        <v>4268</v>
      </c>
      <c r="BC515" s="16"/>
    </row>
    <row r="516" spans="1:55" s="27" customFormat="1" ht="15.75">
      <c r="A516" s="23" t="s">
        <v>428</v>
      </c>
      <c r="B516" s="24" t="s">
        <v>2118</v>
      </c>
      <c r="C516" s="24" t="s">
        <v>458</v>
      </c>
      <c r="D516" s="3" t="s">
        <v>1885</v>
      </c>
      <c r="E516" s="24" t="s">
        <v>4993</v>
      </c>
      <c r="F516" s="24" t="s">
        <v>2012</v>
      </c>
      <c r="G516" s="24"/>
      <c r="H516" s="24" t="s">
        <v>279</v>
      </c>
      <c r="I516" s="33">
        <v>42010000</v>
      </c>
      <c r="J516" s="1" t="s">
        <v>1804</v>
      </c>
      <c r="K516" s="1" t="s">
        <v>1804</v>
      </c>
      <c r="L516"/>
      <c r="M516" s="23" t="s">
        <v>430</v>
      </c>
      <c r="N516" s="23"/>
      <c r="O516" s="22" t="s">
        <v>1791</v>
      </c>
      <c r="P516" s="22">
        <v>105</v>
      </c>
      <c r="Q516" s="37">
        <f t="shared" si="25"/>
        <v>192</v>
      </c>
      <c r="R516" s="166">
        <v>240</v>
      </c>
      <c r="S516" s="33">
        <v>5051771933726</v>
      </c>
      <c r="T516" s="33"/>
      <c r="U516" s="99">
        <v>0.13500000000000001</v>
      </c>
      <c r="V516" s="142">
        <v>5.0000000000000001E-3</v>
      </c>
      <c r="W516" s="99">
        <f t="shared" ref="W516:W523" si="26">U516+V516</f>
        <v>0.14000000000000001</v>
      </c>
      <c r="X516" s="8">
        <v>255</v>
      </c>
      <c r="Y516" s="8">
        <v>35</v>
      </c>
      <c r="Z516" s="8">
        <v>120</v>
      </c>
      <c r="AA516"/>
      <c r="AB516"/>
      <c r="AC516"/>
      <c r="AD516"/>
      <c r="AE516"/>
      <c r="AF516"/>
      <c r="AG516"/>
      <c r="AH516"/>
      <c r="AI516"/>
      <c r="AJ516"/>
      <c r="AK516"/>
      <c r="AL516"/>
      <c r="AM516"/>
      <c r="AN516"/>
      <c r="AO516"/>
      <c r="AP516"/>
      <c r="AQ516"/>
      <c r="AR516"/>
      <c r="AS516"/>
      <c r="AT516"/>
      <c r="AU516"/>
      <c r="AV516"/>
      <c r="AW516"/>
      <c r="AX516" s="289" t="s">
        <v>3129</v>
      </c>
      <c r="AY516" s="157"/>
      <c r="AZ516" t="s">
        <v>4280</v>
      </c>
      <c r="BA516" s="278" t="s">
        <v>4267</v>
      </c>
      <c r="BB516" s="280" t="s">
        <v>4268</v>
      </c>
      <c r="BC516"/>
    </row>
    <row r="517" spans="1:55" s="27" customFormat="1" ht="15.75">
      <c r="A517" s="23" t="s">
        <v>428</v>
      </c>
      <c r="B517" s="24" t="s">
        <v>2118</v>
      </c>
      <c r="C517" s="24" t="s">
        <v>458</v>
      </c>
      <c r="D517" s="3" t="s">
        <v>1885</v>
      </c>
      <c r="E517" s="24" t="s">
        <v>4994</v>
      </c>
      <c r="F517" s="24" t="s">
        <v>2012</v>
      </c>
      <c r="G517" s="24"/>
      <c r="H517" s="24" t="s">
        <v>279</v>
      </c>
      <c r="I517" s="33">
        <v>42010000</v>
      </c>
      <c r="J517" s="1" t="s">
        <v>1804</v>
      </c>
      <c r="K517" s="1" t="s">
        <v>1804</v>
      </c>
      <c r="L517"/>
      <c r="M517" s="23" t="s">
        <v>431</v>
      </c>
      <c r="N517" s="23"/>
      <c r="O517" s="22" t="s">
        <v>1791</v>
      </c>
      <c r="P517" s="22">
        <v>105</v>
      </c>
      <c r="Q517" s="37">
        <f t="shared" si="25"/>
        <v>192</v>
      </c>
      <c r="R517" s="166">
        <v>240</v>
      </c>
      <c r="S517" s="33">
        <v>5051771933733</v>
      </c>
      <c r="T517" s="33"/>
      <c r="U517" s="99">
        <v>0.13500000000000001</v>
      </c>
      <c r="V517" s="142">
        <v>5.0000000000000001E-3</v>
      </c>
      <c r="W517" s="99">
        <f t="shared" si="26"/>
        <v>0.14000000000000001</v>
      </c>
      <c r="X517" s="8">
        <v>255</v>
      </c>
      <c r="Y517" s="8">
        <v>35</v>
      </c>
      <c r="Z517" s="8">
        <v>120</v>
      </c>
      <c r="AA517"/>
      <c r="AB517"/>
      <c r="AC517"/>
      <c r="AD517"/>
      <c r="AE517"/>
      <c r="AF517"/>
      <c r="AG517"/>
      <c r="AH517"/>
      <c r="AI517"/>
      <c r="AJ517"/>
      <c r="AK517"/>
      <c r="AL517"/>
      <c r="AM517"/>
      <c r="AN517"/>
      <c r="AO517"/>
      <c r="AP517"/>
      <c r="AQ517"/>
      <c r="AR517"/>
      <c r="AS517"/>
      <c r="AT517"/>
      <c r="AU517"/>
      <c r="AV517"/>
      <c r="AW517"/>
      <c r="AX517" s="289" t="s">
        <v>3129</v>
      </c>
      <c r="AY517" s="157"/>
      <c r="AZ517" t="s">
        <v>4280</v>
      </c>
      <c r="BA517" s="278" t="s">
        <v>4267</v>
      </c>
      <c r="BB517" s="280" t="s">
        <v>4268</v>
      </c>
      <c r="BC517"/>
    </row>
    <row r="518" spans="1:55" s="27" customFormat="1" ht="15.75">
      <c r="A518" s="23" t="s">
        <v>428</v>
      </c>
      <c r="B518" s="24" t="s">
        <v>2118</v>
      </c>
      <c r="C518" s="24" t="s">
        <v>458</v>
      </c>
      <c r="D518" s="3" t="s">
        <v>1885</v>
      </c>
      <c r="E518" s="24" t="s">
        <v>4995</v>
      </c>
      <c r="F518" s="24" t="s">
        <v>2012</v>
      </c>
      <c r="G518" s="24"/>
      <c r="H518" s="24" t="s">
        <v>279</v>
      </c>
      <c r="I518" s="33">
        <v>42010000</v>
      </c>
      <c r="J518" s="1" t="s">
        <v>1804</v>
      </c>
      <c r="K518" s="1" t="s">
        <v>1804</v>
      </c>
      <c r="L518"/>
      <c r="M518" s="23" t="s">
        <v>432</v>
      </c>
      <c r="N518" s="23"/>
      <c r="O518" s="22" t="s">
        <v>1791</v>
      </c>
      <c r="P518" s="22">
        <v>105</v>
      </c>
      <c r="Q518" s="37">
        <f t="shared" si="25"/>
        <v>192</v>
      </c>
      <c r="R518" s="166">
        <v>240</v>
      </c>
      <c r="S518" s="33">
        <v>5051771933740</v>
      </c>
      <c r="T518" s="33"/>
      <c r="U518" s="99">
        <v>0.13500000000000001</v>
      </c>
      <c r="V518" s="142">
        <v>5.0000000000000001E-3</v>
      </c>
      <c r="W518" s="99">
        <f t="shared" si="26"/>
        <v>0.14000000000000001</v>
      </c>
      <c r="X518" s="8">
        <v>255</v>
      </c>
      <c r="Y518" s="8">
        <v>35</v>
      </c>
      <c r="Z518" s="8">
        <v>120</v>
      </c>
      <c r="AA518"/>
      <c r="AB518"/>
      <c r="AC518"/>
      <c r="AD518"/>
      <c r="AE518"/>
      <c r="AF518"/>
      <c r="AG518"/>
      <c r="AH518"/>
      <c r="AI518"/>
      <c r="AJ518"/>
      <c r="AK518"/>
      <c r="AL518"/>
      <c r="AM518"/>
      <c r="AN518"/>
      <c r="AO518"/>
      <c r="AP518"/>
      <c r="AQ518"/>
      <c r="AR518"/>
      <c r="AS518"/>
      <c r="AT518"/>
      <c r="AU518"/>
      <c r="AV518"/>
      <c r="AW518"/>
      <c r="AX518" s="289" t="s">
        <v>3129</v>
      </c>
      <c r="AY518" s="157"/>
      <c r="AZ518" t="s">
        <v>4280</v>
      </c>
      <c r="BA518" s="278" t="s">
        <v>4267</v>
      </c>
      <c r="BB518" s="280" t="s">
        <v>4268</v>
      </c>
      <c r="BC518"/>
    </row>
    <row r="519" spans="1:55" s="27" customFormat="1" ht="15.75">
      <c r="A519" s="23" t="s">
        <v>428</v>
      </c>
      <c r="B519" s="24" t="s">
        <v>2118</v>
      </c>
      <c r="C519" s="24" t="s">
        <v>458</v>
      </c>
      <c r="D519" s="3" t="s">
        <v>1885</v>
      </c>
      <c r="E519" s="24" t="s">
        <v>4996</v>
      </c>
      <c r="F519" s="24" t="s">
        <v>2012</v>
      </c>
      <c r="G519" s="24"/>
      <c r="H519" s="24" t="s">
        <v>279</v>
      </c>
      <c r="I519" s="33">
        <v>42010000</v>
      </c>
      <c r="J519" s="1" t="s">
        <v>1804</v>
      </c>
      <c r="K519" s="1" t="s">
        <v>1804</v>
      </c>
      <c r="L519"/>
      <c r="M519" s="23" t="s">
        <v>434</v>
      </c>
      <c r="N519" s="23"/>
      <c r="O519" s="22" t="s">
        <v>1791</v>
      </c>
      <c r="P519" s="22">
        <v>105</v>
      </c>
      <c r="Q519" s="37">
        <f t="shared" si="25"/>
        <v>192</v>
      </c>
      <c r="R519" s="166">
        <v>240</v>
      </c>
      <c r="S519" s="33">
        <v>5051771933757</v>
      </c>
      <c r="T519" s="33"/>
      <c r="U519" s="99">
        <v>0.13500000000000001</v>
      </c>
      <c r="V519" s="142">
        <v>5.0000000000000001E-3</v>
      </c>
      <c r="W519" s="99">
        <f t="shared" si="26"/>
        <v>0.14000000000000001</v>
      </c>
      <c r="X519" s="8">
        <v>255</v>
      </c>
      <c r="Y519" s="8">
        <v>35</v>
      </c>
      <c r="Z519" s="8">
        <v>120</v>
      </c>
      <c r="AA519"/>
      <c r="AB519"/>
      <c r="AC519"/>
      <c r="AD519"/>
      <c r="AE519"/>
      <c r="AF519"/>
      <c r="AG519"/>
      <c r="AH519"/>
      <c r="AI519"/>
      <c r="AJ519"/>
      <c r="AK519"/>
      <c r="AL519"/>
      <c r="AM519"/>
      <c r="AN519"/>
      <c r="AO519"/>
      <c r="AP519"/>
      <c r="AQ519"/>
      <c r="AR519"/>
      <c r="AS519"/>
      <c r="AT519"/>
      <c r="AU519"/>
      <c r="AV519"/>
      <c r="AW519"/>
      <c r="AX519" s="289" t="s">
        <v>3129</v>
      </c>
      <c r="AY519" s="157"/>
      <c r="AZ519" t="s">
        <v>4280</v>
      </c>
      <c r="BA519" s="278" t="s">
        <v>4267</v>
      </c>
      <c r="BB519" s="280" t="s">
        <v>4268</v>
      </c>
      <c r="BC519"/>
    </row>
    <row r="520" spans="1:55" s="27" customFormat="1" ht="15.75">
      <c r="A520" s="23" t="s">
        <v>428</v>
      </c>
      <c r="B520" s="24" t="s">
        <v>2118</v>
      </c>
      <c r="C520" s="24" t="s">
        <v>458</v>
      </c>
      <c r="D520" s="3" t="s">
        <v>2275</v>
      </c>
      <c r="E520" s="24" t="s">
        <v>2402</v>
      </c>
      <c r="F520" s="24" t="s">
        <v>2276</v>
      </c>
      <c r="G520" s="24"/>
      <c r="H520" s="24" t="s">
        <v>1453</v>
      </c>
      <c r="I520" s="33">
        <v>42010000</v>
      </c>
      <c r="J520" s="1" t="s">
        <v>1804</v>
      </c>
      <c r="K520" s="1" t="s">
        <v>1804</v>
      </c>
      <c r="L520"/>
      <c r="M520" s="23" t="s">
        <v>2822</v>
      </c>
      <c r="N520" s="23"/>
      <c r="O520" s="22" t="s">
        <v>1791</v>
      </c>
      <c r="P520" s="22">
        <v>41</v>
      </c>
      <c r="Q520" s="37">
        <f t="shared" si="25"/>
        <v>76</v>
      </c>
      <c r="R520" s="166">
        <v>95</v>
      </c>
      <c r="S520" s="33" t="s">
        <v>2405</v>
      </c>
      <c r="T520" s="163"/>
      <c r="U520" s="99">
        <v>6.0999999999999999E-2</v>
      </c>
      <c r="V520" s="142">
        <v>5.0000000000000001E-3</v>
      </c>
      <c r="W520" s="99">
        <f t="shared" si="26"/>
        <v>6.6000000000000003E-2</v>
      </c>
      <c r="X520" s="8">
        <v>10</v>
      </c>
      <c r="Y520" s="8">
        <v>430</v>
      </c>
      <c r="Z520" s="8">
        <v>110</v>
      </c>
      <c r="AA520"/>
      <c r="AB520"/>
      <c r="AC520"/>
      <c r="AD520"/>
      <c r="AE520"/>
      <c r="AF520"/>
      <c r="AG520"/>
      <c r="AH520"/>
      <c r="AI520"/>
      <c r="AJ520"/>
      <c r="AK520"/>
      <c r="AL520"/>
      <c r="AM520"/>
      <c r="AN520"/>
      <c r="AO520"/>
      <c r="AP520"/>
      <c r="AQ520"/>
      <c r="AR520"/>
      <c r="AS520"/>
      <c r="AT520"/>
      <c r="AU520"/>
      <c r="AV520"/>
      <c r="AW520"/>
      <c r="AX520" s="289" t="s">
        <v>2420</v>
      </c>
      <c r="AY520"/>
      <c r="AZ520" t="s">
        <v>4280</v>
      </c>
      <c r="BA520" s="278" t="s">
        <v>4267</v>
      </c>
      <c r="BB520" s="280" t="s">
        <v>4268</v>
      </c>
      <c r="BC520"/>
    </row>
    <row r="521" spans="1:55" ht="16.5" customHeight="1">
      <c r="A521" s="23" t="s">
        <v>428</v>
      </c>
      <c r="B521" s="24" t="s">
        <v>2118</v>
      </c>
      <c r="C521" s="24" t="s">
        <v>458</v>
      </c>
      <c r="D521" s="3" t="s">
        <v>2275</v>
      </c>
      <c r="E521" s="24" t="s">
        <v>2403</v>
      </c>
      <c r="F521" s="24" t="s">
        <v>2276</v>
      </c>
      <c r="G521" s="24"/>
      <c r="H521" s="24" t="s">
        <v>1453</v>
      </c>
      <c r="I521" s="33">
        <v>42010000</v>
      </c>
      <c r="J521" s="1" t="s">
        <v>1804</v>
      </c>
      <c r="K521" s="1" t="s">
        <v>1804</v>
      </c>
      <c r="M521" s="23" t="s">
        <v>3187</v>
      </c>
      <c r="N521" s="23"/>
      <c r="O521" s="22" t="s">
        <v>1791</v>
      </c>
      <c r="P521" s="22">
        <v>41</v>
      </c>
      <c r="Q521" s="37">
        <f t="shared" si="25"/>
        <v>76</v>
      </c>
      <c r="R521" s="166">
        <v>95</v>
      </c>
      <c r="S521" s="33" t="s">
        <v>2406</v>
      </c>
      <c r="T521" s="163"/>
      <c r="U521" s="99">
        <v>7.0999999999999994E-2</v>
      </c>
      <c r="V521" s="142">
        <v>5.0000000000000001E-3</v>
      </c>
      <c r="W521" s="99">
        <f t="shared" si="26"/>
        <v>7.5999999999999998E-2</v>
      </c>
      <c r="X521" s="8">
        <v>10</v>
      </c>
      <c r="Y521" s="8">
        <v>290</v>
      </c>
      <c r="Z521" s="8">
        <v>110</v>
      </c>
      <c r="AX521" s="289" t="s">
        <v>2420</v>
      </c>
      <c r="AZ521" t="s">
        <v>4280</v>
      </c>
      <c r="BA521" s="278" t="s">
        <v>4267</v>
      </c>
      <c r="BB521" s="280" t="s">
        <v>4268</v>
      </c>
    </row>
    <row r="522" spans="1:55" ht="16.5" customHeight="1">
      <c r="A522" s="23" t="s">
        <v>428</v>
      </c>
      <c r="B522" s="24" t="s">
        <v>2118</v>
      </c>
      <c r="C522" s="24" t="s">
        <v>458</v>
      </c>
      <c r="D522" s="3" t="s">
        <v>2275</v>
      </c>
      <c r="E522" s="24" t="s">
        <v>2404</v>
      </c>
      <c r="F522" s="24" t="s">
        <v>2276</v>
      </c>
      <c r="G522" s="24"/>
      <c r="H522" s="24" t="s">
        <v>1453</v>
      </c>
      <c r="I522" s="33">
        <v>42010000</v>
      </c>
      <c r="J522" s="1" t="s">
        <v>1804</v>
      </c>
      <c r="K522" s="1" t="s">
        <v>1804</v>
      </c>
      <c r="M522" s="23" t="s">
        <v>381</v>
      </c>
      <c r="N522" s="23"/>
      <c r="O522" s="22" t="s">
        <v>1791</v>
      </c>
      <c r="P522" s="22">
        <v>41</v>
      </c>
      <c r="Q522" s="37">
        <f t="shared" si="25"/>
        <v>76</v>
      </c>
      <c r="R522" s="166">
        <v>95</v>
      </c>
      <c r="S522" s="33" t="s">
        <v>2407</v>
      </c>
      <c r="T522" s="163"/>
      <c r="U522" s="99">
        <v>8.1000000000000003E-2</v>
      </c>
      <c r="V522" s="142">
        <v>5.0000000000000001E-3</v>
      </c>
      <c r="W522" s="99">
        <f t="shared" si="26"/>
        <v>8.6000000000000007E-2</v>
      </c>
      <c r="X522" s="8">
        <v>10</v>
      </c>
      <c r="Y522" s="8">
        <v>340</v>
      </c>
      <c r="Z522" s="8">
        <v>110</v>
      </c>
      <c r="AX522" s="289" t="s">
        <v>2420</v>
      </c>
      <c r="AZ522" t="s">
        <v>4280</v>
      </c>
      <c r="BA522" s="278" t="s">
        <v>4267</v>
      </c>
      <c r="BB522" s="280" t="s">
        <v>4268</v>
      </c>
    </row>
    <row r="523" spans="1:55" ht="15.75">
      <c r="A523" s="23" t="s">
        <v>428</v>
      </c>
      <c r="B523" s="24" t="s">
        <v>2118</v>
      </c>
      <c r="C523" s="24" t="s">
        <v>458</v>
      </c>
      <c r="D523" s="3" t="s">
        <v>459</v>
      </c>
      <c r="E523" s="24" t="s">
        <v>459</v>
      </c>
      <c r="F523" s="24" t="s">
        <v>2424</v>
      </c>
      <c r="G523" s="24"/>
      <c r="H523" s="24" t="s">
        <v>1488</v>
      </c>
      <c r="I523" s="33">
        <v>83089000</v>
      </c>
      <c r="J523" s="1" t="s">
        <v>1804</v>
      </c>
      <c r="K523" s="1" t="s">
        <v>1804</v>
      </c>
      <c r="M523" s="35" t="s">
        <v>321</v>
      </c>
      <c r="N523" s="35"/>
      <c r="O523" s="22" t="s">
        <v>1791</v>
      </c>
      <c r="P523" s="22">
        <v>29</v>
      </c>
      <c r="Q523" s="37">
        <f t="shared" si="25"/>
        <v>55.2</v>
      </c>
      <c r="R523" s="166">
        <v>69</v>
      </c>
      <c r="S523" s="33" t="s">
        <v>2426</v>
      </c>
      <c r="T523" s="163"/>
      <c r="U523" s="99">
        <v>0.06</v>
      </c>
      <c r="V523" s="142">
        <v>5.0000000000000001E-3</v>
      </c>
      <c r="W523" s="99">
        <f t="shared" si="26"/>
        <v>6.5000000000000002E-2</v>
      </c>
      <c r="X523" s="8">
        <v>20</v>
      </c>
      <c r="Y523" s="8">
        <v>140</v>
      </c>
      <c r="Z523" s="8">
        <v>80</v>
      </c>
      <c r="AX523" s="289" t="s">
        <v>2427</v>
      </c>
      <c r="AZ523" t="s">
        <v>4280</v>
      </c>
      <c r="BA523" s="278" t="s">
        <v>4267</v>
      </c>
      <c r="BB523" s="280" t="s">
        <v>4268</v>
      </c>
    </row>
    <row r="524" spans="1:55" ht="15.75">
      <c r="A524" s="23" t="s">
        <v>428</v>
      </c>
      <c r="B524" s="24" t="s">
        <v>2118</v>
      </c>
      <c r="C524" s="24" t="s">
        <v>458</v>
      </c>
      <c r="D524" s="3" t="s">
        <v>5016</v>
      </c>
      <c r="E524" s="24" t="s">
        <v>5016</v>
      </c>
      <c r="F524" s="24" t="s">
        <v>5017</v>
      </c>
      <c r="G524" s="24"/>
      <c r="H524" s="3" t="s">
        <v>1454</v>
      </c>
      <c r="I524" s="33">
        <v>42010000</v>
      </c>
      <c r="J524" s="1" t="s">
        <v>1804</v>
      </c>
      <c r="K524" s="1" t="s">
        <v>1804</v>
      </c>
      <c r="M524" s="35" t="s">
        <v>321</v>
      </c>
      <c r="N524" s="35"/>
      <c r="O524" s="22" t="s">
        <v>1791</v>
      </c>
      <c r="P524" s="22">
        <v>78.5</v>
      </c>
      <c r="Q524" s="37">
        <f t="shared" si="25"/>
        <v>144</v>
      </c>
      <c r="R524" s="166">
        <v>180</v>
      </c>
      <c r="S524" s="33">
        <v>5038083489608</v>
      </c>
      <c r="T524" s="163"/>
      <c r="U524" s="99"/>
      <c r="V524" s="142"/>
      <c r="AX524" s="420" t="s">
        <v>5019</v>
      </c>
      <c r="AZ524" t="s">
        <v>4280</v>
      </c>
      <c r="BA524" s="278" t="s">
        <v>4267</v>
      </c>
      <c r="BB524" s="280" t="s">
        <v>4268</v>
      </c>
    </row>
    <row r="525" spans="1:55" ht="15.75">
      <c r="A525" s="23" t="s">
        <v>428</v>
      </c>
      <c r="B525" s="24" t="s">
        <v>2118</v>
      </c>
      <c r="C525" s="24" t="s">
        <v>458</v>
      </c>
      <c r="D525" s="3" t="s">
        <v>2809</v>
      </c>
      <c r="E525" s="3" t="s">
        <v>2809</v>
      </c>
      <c r="F525" s="3" t="s">
        <v>5018</v>
      </c>
      <c r="G525" s="24"/>
      <c r="H525" s="3" t="s">
        <v>1454</v>
      </c>
      <c r="I525" s="33">
        <v>42010000</v>
      </c>
      <c r="J525" s="1" t="s">
        <v>1804</v>
      </c>
      <c r="K525" s="1" t="s">
        <v>1804</v>
      </c>
      <c r="L525" s="27"/>
      <c r="M525" s="23" t="s">
        <v>2810</v>
      </c>
      <c r="N525" s="23"/>
      <c r="O525" s="22" t="s">
        <v>1791</v>
      </c>
      <c r="P525" s="22">
        <v>73</v>
      </c>
      <c r="Q525" s="37">
        <f t="shared" si="25"/>
        <v>135.20000000000002</v>
      </c>
      <c r="R525" s="166">
        <v>169</v>
      </c>
      <c r="S525" s="33">
        <v>5051771506074</v>
      </c>
      <c r="T525" s="33"/>
      <c r="U525" s="27"/>
      <c r="V525" s="27"/>
      <c r="W525" s="27"/>
      <c r="X525" s="27"/>
      <c r="Y525" s="27"/>
      <c r="Z525" s="27"/>
      <c r="AA525" s="27"/>
      <c r="AB525" s="27"/>
      <c r="AC525" s="27"/>
      <c r="AD525" s="27"/>
      <c r="AE525" s="27"/>
      <c r="AF525" s="27"/>
      <c r="AG525" s="27"/>
      <c r="AH525" s="27"/>
      <c r="AI525" s="27"/>
      <c r="AJ525" s="27"/>
      <c r="AK525" s="27"/>
      <c r="AL525" s="27"/>
      <c r="AM525" s="27"/>
      <c r="AN525" s="27"/>
      <c r="AO525" s="27"/>
      <c r="AP525" s="27"/>
      <c r="AQ525" s="27"/>
      <c r="AR525" s="27"/>
      <c r="AS525" s="27"/>
      <c r="AT525" s="27"/>
      <c r="AU525" s="27"/>
      <c r="AV525" s="27"/>
      <c r="AW525" s="27"/>
      <c r="AX525" s="289" t="s">
        <v>3130</v>
      </c>
      <c r="AY525" s="27"/>
      <c r="AZ525" t="s">
        <v>4280</v>
      </c>
      <c r="BA525" s="278" t="s">
        <v>4267</v>
      </c>
      <c r="BB525" s="280" t="s">
        <v>4268</v>
      </c>
      <c r="BC525" s="27"/>
    </row>
    <row r="526" spans="1:55" ht="15.75">
      <c r="A526" s="23" t="s">
        <v>428</v>
      </c>
      <c r="B526" s="24" t="s">
        <v>2118</v>
      </c>
      <c r="C526" s="24" t="s">
        <v>458</v>
      </c>
      <c r="D526" s="3" t="s">
        <v>2811</v>
      </c>
      <c r="E526" s="3" t="s">
        <v>2811</v>
      </c>
      <c r="F526" s="3" t="s">
        <v>2812</v>
      </c>
      <c r="G526" s="24"/>
      <c r="H526" s="3" t="s">
        <v>1050</v>
      </c>
      <c r="I526" s="89">
        <v>96039099</v>
      </c>
      <c r="J526" s="1" t="s">
        <v>1804</v>
      </c>
      <c r="K526" s="1" t="s">
        <v>1804</v>
      </c>
      <c r="L526" s="27"/>
      <c r="M526" s="23" t="s">
        <v>2810</v>
      </c>
      <c r="N526" s="23"/>
      <c r="O526" s="22" t="s">
        <v>1791</v>
      </c>
      <c r="P526" s="22">
        <v>30</v>
      </c>
      <c r="Q526" s="37">
        <f t="shared" si="25"/>
        <v>55.2</v>
      </c>
      <c r="R526" s="166">
        <v>69</v>
      </c>
      <c r="S526" s="33">
        <v>5051771291093</v>
      </c>
      <c r="T526" s="33"/>
      <c r="U526" s="27">
        <v>0.97</v>
      </c>
      <c r="V526" s="27">
        <v>0</v>
      </c>
      <c r="W526" s="27">
        <v>0.97</v>
      </c>
      <c r="X526" s="27">
        <v>5</v>
      </c>
      <c r="Y526" s="27">
        <v>180</v>
      </c>
      <c r="Z526" s="27">
        <v>110</v>
      </c>
      <c r="AA526" s="27"/>
      <c r="AB526" s="27"/>
      <c r="AC526" s="27"/>
      <c r="AD526" s="27"/>
      <c r="AE526" s="27"/>
      <c r="AF526" s="27"/>
      <c r="AG526" s="27"/>
      <c r="AH526" s="27"/>
      <c r="AI526" s="27"/>
      <c r="AJ526" s="27"/>
      <c r="AK526" s="27"/>
      <c r="AL526" s="27"/>
      <c r="AM526" s="27"/>
      <c r="AN526" s="27"/>
      <c r="AO526" s="27"/>
      <c r="AP526" s="27"/>
      <c r="AQ526" s="27"/>
      <c r="AR526" s="27"/>
      <c r="AS526" s="27"/>
      <c r="AT526" s="27"/>
      <c r="AU526" s="27"/>
      <c r="AV526" s="27"/>
      <c r="AW526" s="27"/>
      <c r="AX526" s="289" t="s">
        <v>2813</v>
      </c>
      <c r="AY526" s="27"/>
      <c r="AZ526" t="s">
        <v>4280</v>
      </c>
      <c r="BA526" s="278" t="s">
        <v>4267</v>
      </c>
      <c r="BB526" s="280" t="s">
        <v>4268</v>
      </c>
      <c r="BC526" s="27"/>
    </row>
    <row r="527" spans="1:55" ht="15.75">
      <c r="A527" s="23" t="s">
        <v>428</v>
      </c>
      <c r="B527" s="24" t="s">
        <v>2118</v>
      </c>
      <c r="C527" s="24" t="s">
        <v>458</v>
      </c>
      <c r="D527" s="3" t="s">
        <v>2814</v>
      </c>
      <c r="E527" s="3" t="s">
        <v>2814</v>
      </c>
      <c r="F527" s="3" t="s">
        <v>2815</v>
      </c>
      <c r="G527" s="24"/>
      <c r="H527" s="3" t="s">
        <v>2816</v>
      </c>
      <c r="I527" s="33">
        <v>83089000</v>
      </c>
      <c r="J527" s="1" t="s">
        <v>1804</v>
      </c>
      <c r="K527" s="1" t="s">
        <v>1804</v>
      </c>
      <c r="L527" s="27"/>
      <c r="M527" s="23" t="s">
        <v>2817</v>
      </c>
      <c r="N527" s="23"/>
      <c r="O527" s="22" t="s">
        <v>1791</v>
      </c>
      <c r="P527" s="22">
        <v>38.5</v>
      </c>
      <c r="Q527" s="37">
        <f t="shared" si="25"/>
        <v>71.2</v>
      </c>
      <c r="R527" s="166">
        <v>89</v>
      </c>
      <c r="S527" s="33">
        <v>5051771431413</v>
      </c>
      <c r="T527" s="33"/>
      <c r="U527" s="27">
        <v>0.14000000000000001</v>
      </c>
      <c r="V527" s="27">
        <v>0</v>
      </c>
      <c r="W527" s="27">
        <v>0.14000000000000001</v>
      </c>
      <c r="X527" s="27">
        <v>2</v>
      </c>
      <c r="Y527" s="27">
        <v>140</v>
      </c>
      <c r="Z527" s="27">
        <v>80</v>
      </c>
      <c r="AA527" s="27"/>
      <c r="AB527" s="27"/>
      <c r="AC527" s="27"/>
      <c r="AD527" s="27"/>
      <c r="AE527" s="27"/>
      <c r="AF527" s="27"/>
      <c r="AG527" s="27"/>
      <c r="AH527" s="27"/>
      <c r="AI527" s="27"/>
      <c r="AJ527" s="27"/>
      <c r="AK527" s="27"/>
      <c r="AL527" s="27"/>
      <c r="AM527" s="27"/>
      <c r="AN527" s="27"/>
      <c r="AO527" s="27"/>
      <c r="AP527" s="27"/>
      <c r="AQ527" s="27"/>
      <c r="AR527" s="27"/>
      <c r="AS527" s="27"/>
      <c r="AT527" s="27"/>
      <c r="AU527" s="27"/>
      <c r="AV527" s="27"/>
      <c r="AW527" s="27"/>
      <c r="AX527" s="289" t="s">
        <v>2818</v>
      </c>
      <c r="AY527" s="27"/>
      <c r="AZ527" t="s">
        <v>4280</v>
      </c>
      <c r="BA527" s="278" t="s">
        <v>4267</v>
      </c>
      <c r="BB527" s="280" t="s">
        <v>4268</v>
      </c>
      <c r="BC527" s="27"/>
    </row>
    <row r="528" spans="1:55" ht="15.75" customHeight="1">
      <c r="A528" s="23" t="s">
        <v>428</v>
      </c>
      <c r="B528" s="24" t="s">
        <v>2118</v>
      </c>
      <c r="C528" s="24" t="s">
        <v>458</v>
      </c>
      <c r="D528" s="3" t="s">
        <v>2819</v>
      </c>
      <c r="E528" s="3" t="s">
        <v>2820</v>
      </c>
      <c r="F528" s="3" t="s">
        <v>2821</v>
      </c>
      <c r="G528" s="24"/>
      <c r="H528" s="3" t="s">
        <v>1453</v>
      </c>
      <c r="I528" s="33">
        <v>42010000</v>
      </c>
      <c r="J528" s="1" t="s">
        <v>1804</v>
      </c>
      <c r="K528" s="1" t="s">
        <v>1804</v>
      </c>
      <c r="L528" s="27"/>
      <c r="M528" s="23" t="s">
        <v>2822</v>
      </c>
      <c r="N528" s="23"/>
      <c r="O528" s="22" t="s">
        <v>1791</v>
      </c>
      <c r="P528" s="22">
        <v>11.5</v>
      </c>
      <c r="Q528" s="37">
        <f t="shared" si="25"/>
        <v>20.8</v>
      </c>
      <c r="R528" s="166">
        <v>26</v>
      </c>
      <c r="S528" s="33">
        <v>5051771163888</v>
      </c>
      <c r="T528" s="33"/>
      <c r="U528" s="27">
        <v>0.36</v>
      </c>
      <c r="V528" s="27">
        <v>0</v>
      </c>
      <c r="W528" s="27">
        <v>0.36</v>
      </c>
      <c r="X528" s="27">
        <v>2</v>
      </c>
      <c r="Y528" s="27">
        <v>190</v>
      </c>
      <c r="Z528" s="27">
        <v>111</v>
      </c>
      <c r="AA528" s="27"/>
      <c r="AB528" s="27"/>
      <c r="AC528" s="27"/>
      <c r="AD528" s="27"/>
      <c r="AE528" s="27"/>
      <c r="AF528" s="27"/>
      <c r="AG528" s="27"/>
      <c r="AH528" s="27"/>
      <c r="AI528" s="27"/>
      <c r="AJ528" s="27"/>
      <c r="AK528" s="27"/>
      <c r="AL528" s="27"/>
      <c r="AM528" s="27"/>
      <c r="AN528" s="27"/>
      <c r="AO528" s="27"/>
      <c r="AP528" s="27"/>
      <c r="AQ528" s="27"/>
      <c r="AR528" s="27"/>
      <c r="AS528" s="27"/>
      <c r="AT528" s="27"/>
      <c r="AU528" s="27"/>
      <c r="AV528" s="27"/>
      <c r="AW528" s="27"/>
      <c r="AX528" s="289" t="s">
        <v>2823</v>
      </c>
      <c r="AY528" s="27"/>
      <c r="AZ528" t="s">
        <v>4280</v>
      </c>
      <c r="BA528" s="278" t="s">
        <v>4267</v>
      </c>
      <c r="BB528" s="280" t="s">
        <v>4268</v>
      </c>
      <c r="BC528" s="27"/>
    </row>
    <row r="529" spans="1:55" ht="15.75" customHeight="1">
      <c r="A529" s="23" t="s">
        <v>428</v>
      </c>
      <c r="B529" s="24" t="s">
        <v>2118</v>
      </c>
      <c r="C529" s="24" t="s">
        <v>458</v>
      </c>
      <c r="D529" s="3" t="s">
        <v>2824</v>
      </c>
      <c r="E529" s="3" t="s">
        <v>2824</v>
      </c>
      <c r="F529" s="3" t="s">
        <v>2825</v>
      </c>
      <c r="G529" s="24"/>
      <c r="H529" s="3" t="s">
        <v>2816</v>
      </c>
      <c r="I529" s="33">
        <v>83089000</v>
      </c>
      <c r="J529" s="1" t="s">
        <v>1804</v>
      </c>
      <c r="K529" s="1" t="s">
        <v>1804</v>
      </c>
      <c r="L529" s="27"/>
      <c r="M529" s="23" t="s">
        <v>2826</v>
      </c>
      <c r="N529" s="23"/>
      <c r="O529" s="22" t="s">
        <v>1791</v>
      </c>
      <c r="P529" s="22">
        <v>13.5</v>
      </c>
      <c r="Q529" s="37">
        <f t="shared" si="25"/>
        <v>24.8</v>
      </c>
      <c r="R529" s="166">
        <v>31</v>
      </c>
      <c r="S529" s="33">
        <v>5051771382715</v>
      </c>
      <c r="T529" s="33"/>
      <c r="U529" s="27">
        <v>0.48</v>
      </c>
      <c r="V529" s="27">
        <v>0</v>
      </c>
      <c r="W529" s="27">
        <v>0.48</v>
      </c>
      <c r="X529" s="27">
        <v>2</v>
      </c>
      <c r="Y529" s="27">
        <v>140</v>
      </c>
      <c r="Z529" s="27">
        <v>80</v>
      </c>
      <c r="AA529" s="27"/>
      <c r="AB529" s="27"/>
      <c r="AC529" s="27"/>
      <c r="AD529" s="27"/>
      <c r="AE529" s="27"/>
      <c r="AF529" s="27"/>
      <c r="AG529" s="27"/>
      <c r="AH529" s="27"/>
      <c r="AI529" s="27"/>
      <c r="AJ529" s="27"/>
      <c r="AK529" s="27"/>
      <c r="AL529" s="27"/>
      <c r="AM529" s="27"/>
      <c r="AN529" s="27"/>
      <c r="AO529" s="27"/>
      <c r="AP529" s="27"/>
      <c r="AQ529" s="27"/>
      <c r="AR529" s="27"/>
      <c r="AS529" s="27"/>
      <c r="AT529" s="27"/>
      <c r="AU529" s="27"/>
      <c r="AV529" s="27"/>
      <c r="AW529" s="27"/>
      <c r="AX529" s="289" t="s">
        <v>2827</v>
      </c>
      <c r="AY529" s="27"/>
      <c r="AZ529" t="s">
        <v>4280</v>
      </c>
      <c r="BA529" s="278" t="s">
        <v>4267</v>
      </c>
      <c r="BB529" s="280" t="s">
        <v>4268</v>
      </c>
      <c r="BC529" s="27"/>
    </row>
    <row r="530" spans="1:55" ht="15.75" customHeight="1">
      <c r="A530" s="23" t="s">
        <v>428</v>
      </c>
      <c r="B530" s="24" t="s">
        <v>2118</v>
      </c>
      <c r="C530" s="24" t="s">
        <v>458</v>
      </c>
      <c r="D530" s="3" t="s">
        <v>5134</v>
      </c>
      <c r="E530" s="3" t="s">
        <v>5134</v>
      </c>
      <c r="F530" s="3" t="s">
        <v>5135</v>
      </c>
      <c r="G530" s="24"/>
      <c r="H530" s="3" t="s">
        <v>2816</v>
      </c>
      <c r="I530" s="33">
        <v>83089000</v>
      </c>
      <c r="J530" s="1" t="s">
        <v>1804</v>
      </c>
      <c r="K530" s="1" t="s">
        <v>1804</v>
      </c>
      <c r="L530" s="27"/>
      <c r="M530" s="23" t="s">
        <v>5136</v>
      </c>
      <c r="N530" s="23"/>
      <c r="O530" s="22" t="s">
        <v>1791</v>
      </c>
      <c r="P530" s="22">
        <v>15.5</v>
      </c>
      <c r="Q530" s="37">
        <f t="shared" si="25"/>
        <v>28</v>
      </c>
      <c r="R530" s="166">
        <v>35</v>
      </c>
      <c r="S530" s="33"/>
      <c r="T530" s="33"/>
      <c r="U530" s="27"/>
      <c r="V530" s="27"/>
      <c r="W530" s="27"/>
      <c r="X530" s="27"/>
      <c r="Y530" s="27"/>
      <c r="Z530" s="27"/>
      <c r="AA530" s="27"/>
      <c r="AB530" s="27"/>
      <c r="AC530" s="27"/>
      <c r="AD530" s="27"/>
      <c r="AE530" s="27"/>
      <c r="AF530" s="27"/>
      <c r="AG530" s="27"/>
      <c r="AH530" s="27"/>
      <c r="AI530" s="27"/>
      <c r="AJ530" s="27"/>
      <c r="AK530" s="27"/>
      <c r="AL530" s="27"/>
      <c r="AM530" s="27"/>
      <c r="AN530" s="27"/>
      <c r="AO530" s="27"/>
      <c r="AP530" s="27"/>
      <c r="AQ530" s="27"/>
      <c r="AR530" s="27"/>
      <c r="AS530" s="27"/>
      <c r="AT530" s="27"/>
      <c r="AU530" s="27"/>
      <c r="AV530" s="27"/>
      <c r="AW530" s="27"/>
      <c r="AX530" s="420" t="s">
        <v>5137</v>
      </c>
      <c r="AY530" s="27"/>
      <c r="AZ530" t="s">
        <v>4280</v>
      </c>
      <c r="BA530" s="278" t="s">
        <v>4267</v>
      </c>
      <c r="BB530" s="280" t="s">
        <v>4268</v>
      </c>
      <c r="BC530" s="27"/>
    </row>
    <row r="531" spans="1:55" ht="15.75" customHeight="1">
      <c r="A531" s="23" t="s">
        <v>428</v>
      </c>
      <c r="B531" s="24" t="s">
        <v>2118</v>
      </c>
      <c r="C531" s="24" t="s">
        <v>458</v>
      </c>
      <c r="D531" s="3" t="s">
        <v>2828</v>
      </c>
      <c r="E531" s="3" t="s">
        <v>2828</v>
      </c>
      <c r="F531" s="3" t="s">
        <v>2829</v>
      </c>
      <c r="G531" s="24"/>
      <c r="H531" s="3" t="s">
        <v>2816</v>
      </c>
      <c r="I531" s="33">
        <v>83089000</v>
      </c>
      <c r="J531" s="1" t="s">
        <v>1804</v>
      </c>
      <c r="K531" s="1" t="s">
        <v>1804</v>
      </c>
      <c r="L531" s="27"/>
      <c r="M531" s="23" t="s">
        <v>2830</v>
      </c>
      <c r="N531" s="23"/>
      <c r="O531" s="22" t="s">
        <v>1791</v>
      </c>
      <c r="P531" s="22">
        <v>5.6</v>
      </c>
      <c r="Q531" s="37">
        <f t="shared" si="25"/>
        <v>10.4</v>
      </c>
      <c r="R531" s="166">
        <v>13</v>
      </c>
      <c r="S531" s="33">
        <v>5051771382746</v>
      </c>
      <c r="T531" s="33"/>
      <c r="U531" s="27">
        <v>0.15</v>
      </c>
      <c r="V531" s="27">
        <v>0</v>
      </c>
      <c r="W531" s="27">
        <v>0.15</v>
      </c>
      <c r="X531" s="27">
        <v>1</v>
      </c>
      <c r="Y531" s="27">
        <v>140</v>
      </c>
      <c r="Z531" s="27">
        <v>80</v>
      </c>
      <c r="AA531" s="27"/>
      <c r="AB531" s="27"/>
      <c r="AC531" s="27"/>
      <c r="AD531" s="27"/>
      <c r="AE531" s="27"/>
      <c r="AF531" s="27"/>
      <c r="AG531" s="27"/>
      <c r="AH531" s="27"/>
      <c r="AI531" s="27"/>
      <c r="AJ531" s="27"/>
      <c r="AK531" s="27"/>
      <c r="AL531" s="27"/>
      <c r="AM531" s="27"/>
      <c r="AN531" s="27"/>
      <c r="AO531" s="27"/>
      <c r="AP531" s="27"/>
      <c r="AQ531" s="27"/>
      <c r="AR531" s="27"/>
      <c r="AS531" s="27"/>
      <c r="AT531" s="27"/>
      <c r="AU531" s="27"/>
      <c r="AV531" s="27"/>
      <c r="AW531" s="27"/>
      <c r="AX531" s="289" t="s">
        <v>2831</v>
      </c>
      <c r="AY531" s="27"/>
      <c r="AZ531" t="s">
        <v>4280</v>
      </c>
      <c r="BA531" s="278" t="s">
        <v>4267</v>
      </c>
      <c r="BB531" s="280" t="s">
        <v>4268</v>
      </c>
      <c r="BC531" s="27"/>
    </row>
    <row r="532" spans="1:55" ht="15.75" customHeight="1">
      <c r="A532" s="23" t="s">
        <v>428</v>
      </c>
      <c r="B532" s="24" t="s">
        <v>2118</v>
      </c>
      <c r="C532" s="24" t="s">
        <v>458</v>
      </c>
      <c r="D532" s="3" t="s">
        <v>2832</v>
      </c>
      <c r="E532" s="3" t="s">
        <v>2832</v>
      </c>
      <c r="F532" s="3" t="s">
        <v>2833</v>
      </c>
      <c r="G532" s="24"/>
      <c r="H532" s="3" t="s">
        <v>2816</v>
      </c>
      <c r="I532" s="33">
        <v>83089000</v>
      </c>
      <c r="J532" s="1" t="s">
        <v>1804</v>
      </c>
      <c r="K532" s="1" t="s">
        <v>1804</v>
      </c>
      <c r="L532" s="27"/>
      <c r="M532" s="23" t="s">
        <v>2830</v>
      </c>
      <c r="N532" s="23"/>
      <c r="O532" s="22" t="s">
        <v>1791</v>
      </c>
      <c r="P532" s="22">
        <v>16</v>
      </c>
      <c r="Q532" s="37">
        <f t="shared" si="25"/>
        <v>29.6</v>
      </c>
      <c r="R532" s="166">
        <v>37</v>
      </c>
      <c r="S532" s="33">
        <v>5051771382739</v>
      </c>
      <c r="T532" s="33"/>
      <c r="U532" s="27">
        <v>0.3</v>
      </c>
      <c r="V532" s="27">
        <v>0</v>
      </c>
      <c r="W532" s="27">
        <v>0.3</v>
      </c>
      <c r="X532" s="27">
        <v>1</v>
      </c>
      <c r="Y532" s="27">
        <v>120</v>
      </c>
      <c r="Z532" s="27">
        <v>80</v>
      </c>
      <c r="AA532" s="27"/>
      <c r="AB532" s="27"/>
      <c r="AC532" s="27"/>
      <c r="AD532" s="27"/>
      <c r="AE532" s="27"/>
      <c r="AF532" s="27"/>
      <c r="AG532" s="27"/>
      <c r="AH532" s="27"/>
      <c r="AI532" s="27"/>
      <c r="AJ532" s="27"/>
      <c r="AK532" s="27"/>
      <c r="AL532" s="27"/>
      <c r="AM532" s="27"/>
      <c r="AN532" s="27"/>
      <c r="AO532" s="27"/>
      <c r="AP532" s="27"/>
      <c r="AQ532" s="27"/>
      <c r="AR532" s="27"/>
      <c r="AS532" s="27"/>
      <c r="AT532" s="27"/>
      <c r="AU532" s="27"/>
      <c r="AV532" s="27"/>
      <c r="AW532" s="27"/>
      <c r="AX532" s="289" t="s">
        <v>2834</v>
      </c>
      <c r="AY532" s="27"/>
      <c r="AZ532" t="s">
        <v>4280</v>
      </c>
      <c r="BA532" s="278" t="s">
        <v>4267</v>
      </c>
      <c r="BB532" s="280" t="s">
        <v>4268</v>
      </c>
      <c r="BC532" s="27"/>
    </row>
    <row r="533" spans="1:55" ht="15.75" customHeight="1">
      <c r="A533" s="23" t="s">
        <v>428</v>
      </c>
      <c r="B533" s="24" t="s">
        <v>2118</v>
      </c>
      <c r="C533" s="24" t="s">
        <v>458</v>
      </c>
      <c r="D533" s="3" t="s">
        <v>461</v>
      </c>
      <c r="E533" s="24" t="s">
        <v>461</v>
      </c>
      <c r="F533" s="24" t="s">
        <v>2011</v>
      </c>
      <c r="G533" s="24"/>
      <c r="H533" s="24" t="s">
        <v>402</v>
      </c>
      <c r="I533" s="33">
        <v>42010000</v>
      </c>
      <c r="J533" s="1" t="s">
        <v>1804</v>
      </c>
      <c r="K533" s="1" t="s">
        <v>1804</v>
      </c>
      <c r="M533" s="23" t="s">
        <v>286</v>
      </c>
      <c r="N533" s="23"/>
      <c r="O533" s="22" t="s">
        <v>1791</v>
      </c>
      <c r="P533" s="22">
        <v>216</v>
      </c>
      <c r="Q533" s="37">
        <f t="shared" si="25"/>
        <v>399.20000000000005</v>
      </c>
      <c r="R533" s="166">
        <v>499</v>
      </c>
      <c r="S533" s="33" t="s">
        <v>2425</v>
      </c>
      <c r="T533" s="163"/>
      <c r="U533" s="99">
        <v>1</v>
      </c>
      <c r="V533" s="142">
        <v>5.0000000000000001E-3</v>
      </c>
      <c r="W533" s="99">
        <f t="shared" ref="W533:W539" si="27">U533+V533</f>
        <v>1.0049999999999999</v>
      </c>
      <c r="X533" s="8">
        <v>50</v>
      </c>
      <c r="Y533" s="8">
        <v>400</v>
      </c>
      <c r="Z533" s="8">
        <v>320</v>
      </c>
      <c r="AX533" s="289" t="s">
        <v>462</v>
      </c>
      <c r="AZ533" t="s">
        <v>4282</v>
      </c>
      <c r="BA533" s="278" t="s">
        <v>4267</v>
      </c>
      <c r="BB533" s="280" t="s">
        <v>4268</v>
      </c>
    </row>
    <row r="534" spans="1:55" ht="15.75" customHeight="1">
      <c r="A534" s="23" t="s">
        <v>428</v>
      </c>
      <c r="B534" s="24" t="s">
        <v>2118</v>
      </c>
      <c r="C534" s="24" t="s">
        <v>458</v>
      </c>
      <c r="D534" s="3" t="s">
        <v>463</v>
      </c>
      <c r="E534" s="24" t="s">
        <v>463</v>
      </c>
      <c r="F534" s="24" t="s">
        <v>2011</v>
      </c>
      <c r="G534" s="24"/>
      <c r="H534" s="24" t="s">
        <v>402</v>
      </c>
      <c r="I534" s="33">
        <v>42010000</v>
      </c>
      <c r="J534" s="1" t="s">
        <v>1804</v>
      </c>
      <c r="K534" s="1" t="s">
        <v>1804</v>
      </c>
      <c r="M534" s="23" t="s">
        <v>290</v>
      </c>
      <c r="N534" s="23"/>
      <c r="O534" s="22" t="s">
        <v>1791</v>
      </c>
      <c r="P534" s="22">
        <v>174</v>
      </c>
      <c r="Q534" s="37">
        <f t="shared" si="25"/>
        <v>319.20000000000005</v>
      </c>
      <c r="R534" s="166">
        <v>399</v>
      </c>
      <c r="S534" s="33" t="s">
        <v>464</v>
      </c>
      <c r="T534" s="33"/>
      <c r="U534" s="99">
        <v>0.9</v>
      </c>
      <c r="V534" s="142">
        <v>5.0000000000000001E-3</v>
      </c>
      <c r="W534" s="99">
        <f t="shared" si="27"/>
        <v>0.90500000000000003</v>
      </c>
      <c r="X534" s="8">
        <v>50</v>
      </c>
      <c r="Y534" s="8">
        <v>440</v>
      </c>
      <c r="Z534" s="8">
        <v>350</v>
      </c>
      <c r="AX534" s="289" t="s">
        <v>462</v>
      </c>
      <c r="AY534" s="32"/>
      <c r="AZ534" t="s">
        <v>4282</v>
      </c>
      <c r="BA534" s="278" t="s">
        <v>4267</v>
      </c>
      <c r="BB534" s="280" t="s">
        <v>4268</v>
      </c>
    </row>
    <row r="535" spans="1:55" ht="15.75">
      <c r="A535" s="23" t="s">
        <v>428</v>
      </c>
      <c r="B535" s="24" t="s">
        <v>465</v>
      </c>
      <c r="C535" s="24" t="s">
        <v>465</v>
      </c>
      <c r="D535" s="3" t="s">
        <v>1888</v>
      </c>
      <c r="E535" s="24" t="s">
        <v>3889</v>
      </c>
      <c r="F535" s="24" t="s">
        <v>2001</v>
      </c>
      <c r="G535" s="3"/>
      <c r="H535" s="24" t="s">
        <v>414</v>
      </c>
      <c r="I535" s="33">
        <v>42010000</v>
      </c>
      <c r="J535" s="1" t="s">
        <v>1804</v>
      </c>
      <c r="K535" s="1" t="s">
        <v>1804</v>
      </c>
      <c r="M535" s="23" t="s">
        <v>484</v>
      </c>
      <c r="N535" s="23"/>
      <c r="O535" s="22" t="s">
        <v>1791</v>
      </c>
      <c r="P535" s="22">
        <v>229</v>
      </c>
      <c r="Q535" s="37">
        <f t="shared" si="25"/>
        <v>420</v>
      </c>
      <c r="R535" s="166">
        <v>525</v>
      </c>
      <c r="S535" s="33" t="s">
        <v>485</v>
      </c>
      <c r="T535" s="33"/>
      <c r="U535" s="99">
        <v>0.55000000000000004</v>
      </c>
      <c r="V535" s="142">
        <v>5.0000000000000001E-3</v>
      </c>
      <c r="W535" s="99">
        <f t="shared" si="27"/>
        <v>0.55500000000000005</v>
      </c>
      <c r="X535" s="8">
        <v>255</v>
      </c>
      <c r="Y535" s="8">
        <v>110</v>
      </c>
      <c r="Z535" s="8">
        <v>110</v>
      </c>
      <c r="AX535" s="289" t="s">
        <v>483</v>
      </c>
      <c r="AY535" s="156"/>
      <c r="AZ535" t="s">
        <v>4280</v>
      </c>
      <c r="BA535" s="278" t="s">
        <v>4267</v>
      </c>
      <c r="BB535" s="280" t="s">
        <v>4268</v>
      </c>
    </row>
    <row r="536" spans="1:55" ht="15.75">
      <c r="A536" s="23" t="s">
        <v>428</v>
      </c>
      <c r="B536" s="24" t="s">
        <v>465</v>
      </c>
      <c r="C536" s="24" t="s">
        <v>465</v>
      </c>
      <c r="D536" s="3" t="s">
        <v>1888</v>
      </c>
      <c r="E536" s="24" t="s">
        <v>486</v>
      </c>
      <c r="F536" s="24" t="s">
        <v>2001</v>
      </c>
      <c r="G536" s="3"/>
      <c r="H536" s="24" t="s">
        <v>414</v>
      </c>
      <c r="I536" s="33">
        <v>42010000</v>
      </c>
      <c r="J536" s="1" t="s">
        <v>1804</v>
      </c>
      <c r="K536" s="1" t="s">
        <v>1804</v>
      </c>
      <c r="M536" s="23" t="s">
        <v>487</v>
      </c>
      <c r="N536" s="23"/>
      <c r="O536" s="22" t="s">
        <v>1791</v>
      </c>
      <c r="P536" s="22">
        <v>229</v>
      </c>
      <c r="Q536" s="37">
        <f t="shared" si="25"/>
        <v>420</v>
      </c>
      <c r="R536" s="166">
        <v>525</v>
      </c>
      <c r="S536" s="33" t="s">
        <v>488</v>
      </c>
      <c r="T536" s="33"/>
      <c r="U536" s="99">
        <v>0.55000000000000004</v>
      </c>
      <c r="V536" s="142">
        <v>5.0000000000000001E-3</v>
      </c>
      <c r="W536" s="99">
        <f t="shared" si="27"/>
        <v>0.55500000000000005</v>
      </c>
      <c r="X536" s="8">
        <v>255</v>
      </c>
      <c r="Y536" s="8">
        <v>110</v>
      </c>
      <c r="Z536" s="8">
        <v>110</v>
      </c>
      <c r="AX536" s="289" t="s">
        <v>483</v>
      </c>
      <c r="AY536" s="156"/>
      <c r="AZ536" t="s">
        <v>4280</v>
      </c>
      <c r="BA536" s="278" t="s">
        <v>4267</v>
      </c>
      <c r="BB536" s="280" t="s">
        <v>4268</v>
      </c>
    </row>
    <row r="537" spans="1:55" ht="15.75">
      <c r="A537" s="23" t="s">
        <v>428</v>
      </c>
      <c r="B537" s="24" t="s">
        <v>465</v>
      </c>
      <c r="C537" s="24" t="s">
        <v>465</v>
      </c>
      <c r="D537" s="3" t="s">
        <v>1888</v>
      </c>
      <c r="E537" s="24" t="s">
        <v>489</v>
      </c>
      <c r="F537" s="24" t="s">
        <v>2001</v>
      </c>
      <c r="G537" s="3"/>
      <c r="H537" s="24" t="s">
        <v>414</v>
      </c>
      <c r="I537" s="33">
        <v>42010000</v>
      </c>
      <c r="J537" s="1" t="s">
        <v>1804</v>
      </c>
      <c r="K537" s="1" t="s">
        <v>1804</v>
      </c>
      <c r="M537" s="23" t="s">
        <v>444</v>
      </c>
      <c r="N537" s="23"/>
      <c r="O537" s="22" t="s">
        <v>1791</v>
      </c>
      <c r="P537" s="22">
        <v>229</v>
      </c>
      <c r="Q537" s="37">
        <f t="shared" si="25"/>
        <v>420</v>
      </c>
      <c r="R537" s="166">
        <v>525</v>
      </c>
      <c r="S537" s="33" t="s">
        <v>490</v>
      </c>
      <c r="T537" s="33"/>
      <c r="U537" s="99">
        <v>0.55000000000000004</v>
      </c>
      <c r="V537" s="142">
        <v>5.0000000000000001E-3</v>
      </c>
      <c r="W537" s="99">
        <f t="shared" si="27"/>
        <v>0.55500000000000005</v>
      </c>
      <c r="X537" s="8">
        <v>255</v>
      </c>
      <c r="Y537" s="8">
        <v>110</v>
      </c>
      <c r="Z537" s="8">
        <v>110</v>
      </c>
      <c r="AX537" s="289" t="s">
        <v>483</v>
      </c>
      <c r="AY537" s="156"/>
      <c r="AZ537" t="s">
        <v>4280</v>
      </c>
      <c r="BA537" s="278" t="s">
        <v>4267</v>
      </c>
      <c r="BB537" s="280" t="s">
        <v>4268</v>
      </c>
    </row>
    <row r="538" spans="1:55" ht="15.75">
      <c r="A538" s="23" t="s">
        <v>428</v>
      </c>
      <c r="B538" s="24" t="s">
        <v>465</v>
      </c>
      <c r="C538" s="24" t="s">
        <v>465</v>
      </c>
      <c r="D538" s="3" t="s">
        <v>1888</v>
      </c>
      <c r="E538" s="24" t="s">
        <v>491</v>
      </c>
      <c r="F538" s="24" t="s">
        <v>2001</v>
      </c>
      <c r="G538" s="3"/>
      <c r="H538" s="24" t="s">
        <v>414</v>
      </c>
      <c r="I538" s="33">
        <v>42010000</v>
      </c>
      <c r="J538" s="1" t="s">
        <v>1804</v>
      </c>
      <c r="K538" s="1" t="s">
        <v>1804</v>
      </c>
      <c r="M538" s="23" t="s">
        <v>445</v>
      </c>
      <c r="N538" s="23"/>
      <c r="O538" s="22" t="s">
        <v>1791</v>
      </c>
      <c r="P538" s="22">
        <v>229</v>
      </c>
      <c r="Q538" s="37">
        <f t="shared" si="25"/>
        <v>420</v>
      </c>
      <c r="R538" s="166">
        <v>525</v>
      </c>
      <c r="S538" s="33" t="s">
        <v>492</v>
      </c>
      <c r="T538" s="33"/>
      <c r="U538" s="99">
        <v>0.55000000000000004</v>
      </c>
      <c r="V538" s="142">
        <v>5.0000000000000001E-3</v>
      </c>
      <c r="W538" s="99">
        <f t="shared" si="27"/>
        <v>0.55500000000000005</v>
      </c>
      <c r="X538" s="8">
        <v>255</v>
      </c>
      <c r="Y538" s="8">
        <v>110</v>
      </c>
      <c r="Z538" s="8">
        <v>110</v>
      </c>
      <c r="AX538" s="289" t="s">
        <v>483</v>
      </c>
      <c r="AY538" s="156"/>
      <c r="AZ538" t="s">
        <v>4280</v>
      </c>
      <c r="BA538" s="278" t="s">
        <v>4267</v>
      </c>
      <c r="BB538" s="280" t="s">
        <v>4268</v>
      </c>
    </row>
    <row r="539" spans="1:55" ht="15.75">
      <c r="A539" s="23" t="s">
        <v>428</v>
      </c>
      <c r="B539" s="24" t="s">
        <v>465</v>
      </c>
      <c r="C539" s="24" t="s">
        <v>465</v>
      </c>
      <c r="D539" s="3" t="s">
        <v>1888</v>
      </c>
      <c r="E539" s="24" t="s">
        <v>493</v>
      </c>
      <c r="F539" s="24" t="s">
        <v>2001</v>
      </c>
      <c r="G539" s="3"/>
      <c r="H539" s="24" t="s">
        <v>414</v>
      </c>
      <c r="I539" s="33">
        <v>42010000</v>
      </c>
      <c r="J539" s="1" t="s">
        <v>1804</v>
      </c>
      <c r="K539" s="1" t="s">
        <v>1804</v>
      </c>
      <c r="M539" s="23" t="s">
        <v>446</v>
      </c>
      <c r="N539" s="23"/>
      <c r="O539" s="22" t="s">
        <v>1791</v>
      </c>
      <c r="P539" s="22">
        <v>229</v>
      </c>
      <c r="Q539" s="37">
        <f t="shared" si="25"/>
        <v>420</v>
      </c>
      <c r="R539" s="166">
        <v>525</v>
      </c>
      <c r="S539" s="33" t="s">
        <v>494</v>
      </c>
      <c r="T539" s="33"/>
      <c r="U539" s="99">
        <v>0.55000000000000004</v>
      </c>
      <c r="V539" s="142">
        <v>5.0000000000000001E-3</v>
      </c>
      <c r="W539" s="99">
        <f t="shared" si="27"/>
        <v>0.55500000000000005</v>
      </c>
      <c r="X539" s="8">
        <v>255</v>
      </c>
      <c r="Y539" s="8">
        <v>110</v>
      </c>
      <c r="Z539" s="8">
        <v>110</v>
      </c>
      <c r="AX539" s="289" t="s">
        <v>483</v>
      </c>
      <c r="AY539" s="156"/>
      <c r="AZ539" t="s">
        <v>4280</v>
      </c>
      <c r="BA539" s="278" t="s">
        <v>4267</v>
      </c>
      <c r="BB539" s="280" t="s">
        <v>4268</v>
      </c>
    </row>
    <row r="540" spans="1:55" ht="15.75">
      <c r="A540" s="23" t="s">
        <v>428</v>
      </c>
      <c r="B540" s="24" t="s">
        <v>465</v>
      </c>
      <c r="C540" s="24" t="s">
        <v>465</v>
      </c>
      <c r="D540" s="3" t="s">
        <v>1888</v>
      </c>
      <c r="E540" s="24" t="s">
        <v>2466</v>
      </c>
      <c r="F540" s="24" t="s">
        <v>2001</v>
      </c>
      <c r="G540" s="3"/>
      <c r="H540" s="24" t="s">
        <v>1522</v>
      </c>
      <c r="I540" s="33">
        <v>42010000</v>
      </c>
      <c r="J540" s="1" t="s">
        <v>1804</v>
      </c>
      <c r="K540" s="1" t="s">
        <v>1804</v>
      </c>
      <c r="M540" s="23" t="s">
        <v>484</v>
      </c>
      <c r="N540" s="23"/>
      <c r="O540" s="22" t="s">
        <v>1791</v>
      </c>
      <c r="P540" s="22">
        <v>229</v>
      </c>
      <c r="Q540" s="37">
        <f t="shared" si="25"/>
        <v>420</v>
      </c>
      <c r="R540" s="166">
        <v>525</v>
      </c>
      <c r="S540" s="33">
        <v>5051771741864</v>
      </c>
      <c r="T540" s="33"/>
      <c r="U540" s="99">
        <v>0.55000000000000004</v>
      </c>
      <c r="V540" s="142">
        <v>5.0000000000000001E-3</v>
      </c>
      <c r="W540" s="99">
        <v>0.55500000000000005</v>
      </c>
      <c r="X540" s="8">
        <v>255</v>
      </c>
      <c r="Y540" s="8">
        <v>110</v>
      </c>
      <c r="Z540" s="8">
        <v>110</v>
      </c>
      <c r="AX540" s="289" t="s">
        <v>483</v>
      </c>
      <c r="AY540" s="156"/>
      <c r="AZ540" t="s">
        <v>4280</v>
      </c>
      <c r="BA540" s="278" t="s">
        <v>4267</v>
      </c>
      <c r="BB540" s="280" t="s">
        <v>4268</v>
      </c>
    </row>
    <row r="541" spans="1:55" ht="15.75">
      <c r="A541" s="23" t="s">
        <v>428</v>
      </c>
      <c r="B541" s="24" t="s">
        <v>465</v>
      </c>
      <c r="C541" s="24" t="s">
        <v>465</v>
      </c>
      <c r="D541" s="3" t="s">
        <v>1888</v>
      </c>
      <c r="E541" s="24" t="s">
        <v>2467</v>
      </c>
      <c r="F541" s="24" t="s">
        <v>2001</v>
      </c>
      <c r="G541" s="3"/>
      <c r="H541" s="24" t="s">
        <v>1522</v>
      </c>
      <c r="I541" s="33">
        <v>42010000</v>
      </c>
      <c r="J541" s="1" t="s">
        <v>1804</v>
      </c>
      <c r="K541" s="1" t="s">
        <v>1804</v>
      </c>
      <c r="M541" s="23" t="s">
        <v>487</v>
      </c>
      <c r="N541" s="23"/>
      <c r="O541" s="22" t="s">
        <v>1791</v>
      </c>
      <c r="P541" s="22">
        <v>229</v>
      </c>
      <c r="Q541" s="37">
        <f t="shared" si="25"/>
        <v>420</v>
      </c>
      <c r="R541" s="166">
        <v>525</v>
      </c>
      <c r="S541" s="33">
        <v>5051771741871</v>
      </c>
      <c r="T541" s="33"/>
      <c r="U541" s="99">
        <v>0.55000000000000004</v>
      </c>
      <c r="V541" s="142">
        <v>5.0000000000000001E-3</v>
      </c>
      <c r="W541" s="99">
        <v>0.55500000000000005</v>
      </c>
      <c r="X541" s="8">
        <v>255</v>
      </c>
      <c r="Y541" s="8">
        <v>110</v>
      </c>
      <c r="Z541" s="8">
        <v>110</v>
      </c>
      <c r="AX541" s="289" t="s">
        <v>483</v>
      </c>
      <c r="AY541" s="156"/>
      <c r="AZ541" t="s">
        <v>4280</v>
      </c>
      <c r="BA541" s="278" t="s">
        <v>4267</v>
      </c>
      <c r="BB541" s="280" t="s">
        <v>4268</v>
      </c>
    </row>
    <row r="542" spans="1:55" ht="15.75">
      <c r="A542" s="23" t="s">
        <v>428</v>
      </c>
      <c r="B542" s="24" t="s">
        <v>465</v>
      </c>
      <c r="C542" s="24" t="s">
        <v>465</v>
      </c>
      <c r="D542" s="3" t="s">
        <v>1888</v>
      </c>
      <c r="E542" s="24" t="s">
        <v>2468</v>
      </c>
      <c r="F542" s="24" t="s">
        <v>2001</v>
      </c>
      <c r="G542" s="3"/>
      <c r="H542" s="24" t="s">
        <v>1522</v>
      </c>
      <c r="I542" s="33">
        <v>42010000</v>
      </c>
      <c r="J542" s="1" t="s">
        <v>1804</v>
      </c>
      <c r="K542" s="1" t="s">
        <v>1804</v>
      </c>
      <c r="M542" s="23" t="s">
        <v>444</v>
      </c>
      <c r="N542" s="23"/>
      <c r="O542" s="22" t="s">
        <v>1791</v>
      </c>
      <c r="P542" s="22">
        <v>229</v>
      </c>
      <c r="Q542" s="37">
        <f t="shared" si="25"/>
        <v>420</v>
      </c>
      <c r="R542" s="166">
        <v>525</v>
      </c>
      <c r="S542" s="33">
        <v>5051771741888</v>
      </c>
      <c r="T542" s="33"/>
      <c r="U542" s="99">
        <v>0.55000000000000004</v>
      </c>
      <c r="V542" s="142">
        <v>5.0000000000000001E-3</v>
      </c>
      <c r="W542" s="99">
        <v>0.55500000000000005</v>
      </c>
      <c r="X542" s="8">
        <v>255</v>
      </c>
      <c r="Y542" s="8">
        <v>110</v>
      </c>
      <c r="Z542" s="8">
        <v>110</v>
      </c>
      <c r="AX542" s="289" t="s">
        <v>483</v>
      </c>
      <c r="AY542" s="156"/>
      <c r="AZ542" t="s">
        <v>4280</v>
      </c>
      <c r="BA542" s="278" t="s">
        <v>4267</v>
      </c>
      <c r="BB542" s="280" t="s">
        <v>4268</v>
      </c>
    </row>
    <row r="543" spans="1:55" ht="15.75">
      <c r="A543" s="23" t="s">
        <v>428</v>
      </c>
      <c r="B543" s="24" t="s">
        <v>465</v>
      </c>
      <c r="C543" s="24" t="s">
        <v>465</v>
      </c>
      <c r="D543" s="3" t="s">
        <v>1888</v>
      </c>
      <c r="E543" s="24" t="s">
        <v>2469</v>
      </c>
      <c r="F543" s="24" t="s">
        <v>2001</v>
      </c>
      <c r="G543" s="3"/>
      <c r="H543" s="24" t="s">
        <v>1522</v>
      </c>
      <c r="I543" s="33">
        <v>42010000</v>
      </c>
      <c r="J543" s="1" t="s">
        <v>1804</v>
      </c>
      <c r="K543" s="1" t="s">
        <v>1804</v>
      </c>
      <c r="M543" s="23" t="s">
        <v>445</v>
      </c>
      <c r="N543" s="23"/>
      <c r="O543" s="22" t="s">
        <v>1791</v>
      </c>
      <c r="P543" s="22">
        <v>229</v>
      </c>
      <c r="Q543" s="37">
        <f t="shared" ref="Q543:Q566" si="28">R543*0.8</f>
        <v>420</v>
      </c>
      <c r="R543" s="166">
        <v>525</v>
      </c>
      <c r="S543" s="33">
        <v>5051771741895</v>
      </c>
      <c r="T543" s="33"/>
      <c r="U543" s="99">
        <v>0.55000000000000004</v>
      </c>
      <c r="V543" s="142">
        <v>5.0000000000000001E-3</v>
      </c>
      <c r="W543" s="99">
        <v>0.55500000000000005</v>
      </c>
      <c r="X543" s="8">
        <v>255</v>
      </c>
      <c r="Y543" s="8">
        <v>110</v>
      </c>
      <c r="Z543" s="8">
        <v>110</v>
      </c>
      <c r="AX543" s="289" t="s">
        <v>483</v>
      </c>
      <c r="AY543" s="156"/>
      <c r="AZ543" t="s">
        <v>4280</v>
      </c>
      <c r="BA543" s="278" t="s">
        <v>4267</v>
      </c>
      <c r="BB543" s="280" t="s">
        <v>4268</v>
      </c>
    </row>
    <row r="544" spans="1:55" ht="15.75">
      <c r="A544" s="23" t="s">
        <v>428</v>
      </c>
      <c r="B544" s="24" t="s">
        <v>465</v>
      </c>
      <c r="C544" s="24" t="s">
        <v>465</v>
      </c>
      <c r="D544" s="3" t="s">
        <v>1888</v>
      </c>
      <c r="E544" s="24" t="s">
        <v>2470</v>
      </c>
      <c r="F544" s="24" t="s">
        <v>2001</v>
      </c>
      <c r="G544" s="3"/>
      <c r="H544" s="24" t="s">
        <v>1522</v>
      </c>
      <c r="I544" s="33">
        <v>42010000</v>
      </c>
      <c r="J544" s="1" t="s">
        <v>1804</v>
      </c>
      <c r="K544" s="1" t="s">
        <v>1804</v>
      </c>
      <c r="M544" s="23" t="s">
        <v>446</v>
      </c>
      <c r="N544" s="23"/>
      <c r="O544" s="22" t="s">
        <v>1791</v>
      </c>
      <c r="P544" s="22">
        <v>229</v>
      </c>
      <c r="Q544" s="37">
        <f t="shared" si="28"/>
        <v>420</v>
      </c>
      <c r="R544" s="166">
        <v>525</v>
      </c>
      <c r="S544" s="33">
        <v>5051771741901</v>
      </c>
      <c r="T544" s="33"/>
      <c r="U544" s="99">
        <v>0.55000000000000004</v>
      </c>
      <c r="V544" s="142">
        <v>5.0000000000000001E-3</v>
      </c>
      <c r="W544" s="99">
        <v>0.55500000000000005</v>
      </c>
      <c r="X544" s="8">
        <v>255</v>
      </c>
      <c r="Y544" s="8">
        <v>110</v>
      </c>
      <c r="Z544" s="8">
        <v>110</v>
      </c>
      <c r="AX544" s="289" t="s">
        <v>483</v>
      </c>
      <c r="AY544" s="156"/>
      <c r="AZ544" t="s">
        <v>4280</v>
      </c>
      <c r="BA544" s="278" t="s">
        <v>4267</v>
      </c>
      <c r="BB544" s="280" t="s">
        <v>4268</v>
      </c>
    </row>
    <row r="545" spans="1:54" ht="15.75">
      <c r="A545" s="23" t="s">
        <v>428</v>
      </c>
      <c r="B545" s="24" t="s">
        <v>465</v>
      </c>
      <c r="C545" s="24" t="s">
        <v>465</v>
      </c>
      <c r="D545" s="3" t="s">
        <v>1889</v>
      </c>
      <c r="E545" s="24" t="s">
        <v>495</v>
      </c>
      <c r="F545" s="24" t="s">
        <v>2002</v>
      </c>
      <c r="G545" s="24"/>
      <c r="H545" s="24" t="s">
        <v>300</v>
      </c>
      <c r="I545" s="33">
        <v>42010000</v>
      </c>
      <c r="J545" s="1" t="s">
        <v>1804</v>
      </c>
      <c r="K545" s="1" t="s">
        <v>1804</v>
      </c>
      <c r="M545" s="23" t="s">
        <v>497</v>
      </c>
      <c r="N545" s="23"/>
      <c r="O545" s="22" t="s">
        <v>1791</v>
      </c>
      <c r="P545" s="22">
        <v>130</v>
      </c>
      <c r="Q545" s="37">
        <f t="shared" si="28"/>
        <v>239.20000000000002</v>
      </c>
      <c r="R545" s="166">
        <v>299</v>
      </c>
      <c r="S545" s="33" t="s">
        <v>498</v>
      </c>
      <c r="T545" s="33"/>
      <c r="U545" s="99">
        <v>0.21</v>
      </c>
      <c r="V545" s="142">
        <v>0.05</v>
      </c>
      <c r="W545" s="99">
        <f t="shared" ref="W545:W577" si="29">U545+V545</f>
        <v>0.26</v>
      </c>
      <c r="X545" s="8">
        <v>20</v>
      </c>
      <c r="Y545" s="8">
        <v>225</v>
      </c>
      <c r="Z545" s="8">
        <v>40</v>
      </c>
      <c r="AX545" s="289" t="s">
        <v>496</v>
      </c>
      <c r="AY545" s="32"/>
      <c r="AZ545" t="s">
        <v>4280</v>
      </c>
      <c r="BA545" s="278" t="s">
        <v>4267</v>
      </c>
      <c r="BB545" s="280" t="s">
        <v>4268</v>
      </c>
    </row>
    <row r="546" spans="1:54" ht="15.75">
      <c r="A546" s="23" t="s">
        <v>428</v>
      </c>
      <c r="B546" s="24" t="s">
        <v>465</v>
      </c>
      <c r="C546" s="24" t="s">
        <v>465</v>
      </c>
      <c r="D546" s="3" t="s">
        <v>1889</v>
      </c>
      <c r="E546" s="24" t="s">
        <v>499</v>
      </c>
      <c r="F546" s="24" t="s">
        <v>2002</v>
      </c>
      <c r="G546" s="24"/>
      <c r="H546" s="24" t="s">
        <v>300</v>
      </c>
      <c r="I546" s="33">
        <v>42010000</v>
      </c>
      <c r="J546" s="1" t="s">
        <v>1804</v>
      </c>
      <c r="K546" s="1" t="s">
        <v>1804</v>
      </c>
      <c r="M546" s="23" t="s">
        <v>500</v>
      </c>
      <c r="N546" s="23"/>
      <c r="O546" s="22" t="s">
        <v>1791</v>
      </c>
      <c r="P546" s="22">
        <v>130</v>
      </c>
      <c r="Q546" s="37">
        <f t="shared" si="28"/>
        <v>239.20000000000002</v>
      </c>
      <c r="R546" s="166">
        <v>299</v>
      </c>
      <c r="S546" s="33" t="s">
        <v>501</v>
      </c>
      <c r="T546" s="33"/>
      <c r="U546" s="99">
        <v>0.21</v>
      </c>
      <c r="V546" s="142">
        <v>0.05</v>
      </c>
      <c r="W546" s="99">
        <f t="shared" si="29"/>
        <v>0.26</v>
      </c>
      <c r="X546" s="8">
        <v>20</v>
      </c>
      <c r="Y546" s="8">
        <v>225</v>
      </c>
      <c r="Z546" s="8">
        <v>40</v>
      </c>
      <c r="AX546" s="289" t="s">
        <v>496</v>
      </c>
      <c r="AY546" s="32"/>
      <c r="AZ546" t="s">
        <v>4280</v>
      </c>
      <c r="BA546" s="278" t="s">
        <v>4267</v>
      </c>
      <c r="BB546" s="280" t="s">
        <v>4268</v>
      </c>
    </row>
    <row r="547" spans="1:54" ht="15.75">
      <c r="A547" s="23" t="s">
        <v>428</v>
      </c>
      <c r="B547" s="24" t="s">
        <v>465</v>
      </c>
      <c r="C547" s="24" t="s">
        <v>465</v>
      </c>
      <c r="D547" s="3" t="s">
        <v>1889</v>
      </c>
      <c r="E547" s="24" t="s">
        <v>502</v>
      </c>
      <c r="F547" s="24" t="s">
        <v>2002</v>
      </c>
      <c r="G547" s="24"/>
      <c r="H547" s="24" t="s">
        <v>414</v>
      </c>
      <c r="I547" s="33">
        <v>42010000</v>
      </c>
      <c r="J547" s="1" t="s">
        <v>1804</v>
      </c>
      <c r="K547" s="1" t="s">
        <v>1804</v>
      </c>
      <c r="M547" s="23" t="s">
        <v>497</v>
      </c>
      <c r="N547" s="23"/>
      <c r="O547" s="22" t="s">
        <v>1791</v>
      </c>
      <c r="P547" s="22">
        <v>130</v>
      </c>
      <c r="Q547" s="37">
        <f t="shared" si="28"/>
        <v>239.20000000000002</v>
      </c>
      <c r="R547" s="166">
        <v>299</v>
      </c>
      <c r="S547" s="33" t="s">
        <v>503</v>
      </c>
      <c r="T547" s="33"/>
      <c r="U547" s="99">
        <v>0.21</v>
      </c>
      <c r="V547" s="142">
        <v>0.05</v>
      </c>
      <c r="W547" s="99">
        <f t="shared" si="29"/>
        <v>0.26</v>
      </c>
      <c r="X547" s="8">
        <v>20</v>
      </c>
      <c r="Y547" s="8">
        <v>225</v>
      </c>
      <c r="Z547" s="8">
        <v>40</v>
      </c>
      <c r="AX547" s="289" t="s">
        <v>496</v>
      </c>
      <c r="AY547" s="32"/>
      <c r="AZ547" t="s">
        <v>4280</v>
      </c>
      <c r="BA547" s="278" t="s">
        <v>4267</v>
      </c>
      <c r="BB547" s="280" t="s">
        <v>4268</v>
      </c>
    </row>
    <row r="548" spans="1:54" ht="15.75">
      <c r="A548" s="23" t="s">
        <v>428</v>
      </c>
      <c r="B548" s="24" t="s">
        <v>465</v>
      </c>
      <c r="C548" s="24" t="s">
        <v>465</v>
      </c>
      <c r="D548" s="3" t="s">
        <v>1889</v>
      </c>
      <c r="E548" s="24" t="s">
        <v>504</v>
      </c>
      <c r="F548" s="24" t="s">
        <v>2002</v>
      </c>
      <c r="G548" s="24"/>
      <c r="H548" s="24" t="s">
        <v>414</v>
      </c>
      <c r="I548" s="33">
        <v>42010000</v>
      </c>
      <c r="J548" s="1" t="s">
        <v>1804</v>
      </c>
      <c r="K548" s="1" t="s">
        <v>1804</v>
      </c>
      <c r="M548" s="23" t="s">
        <v>500</v>
      </c>
      <c r="N548" s="23"/>
      <c r="O548" s="22" t="s">
        <v>1791</v>
      </c>
      <c r="P548" s="22">
        <v>130</v>
      </c>
      <c r="Q548" s="37">
        <f t="shared" si="28"/>
        <v>239.20000000000002</v>
      </c>
      <c r="R548" s="166">
        <v>299</v>
      </c>
      <c r="S548" s="33" t="s">
        <v>505</v>
      </c>
      <c r="T548" s="33"/>
      <c r="U548" s="99">
        <v>0.21</v>
      </c>
      <c r="V548" s="142">
        <v>0.05</v>
      </c>
      <c r="W548" s="99">
        <f t="shared" si="29"/>
        <v>0.26</v>
      </c>
      <c r="X548" s="8">
        <v>20</v>
      </c>
      <c r="Y548" s="8">
        <v>225</v>
      </c>
      <c r="Z548" s="8">
        <v>40</v>
      </c>
      <c r="AX548" s="289" t="s">
        <v>496</v>
      </c>
      <c r="AY548" s="32"/>
      <c r="AZ548" t="s">
        <v>4280</v>
      </c>
      <c r="BA548" s="278" t="s">
        <v>4267</v>
      </c>
      <c r="BB548" s="280" t="s">
        <v>4268</v>
      </c>
    </row>
    <row r="549" spans="1:54" ht="15.75">
      <c r="A549" s="23" t="s">
        <v>428</v>
      </c>
      <c r="B549" s="24" t="s">
        <v>465</v>
      </c>
      <c r="C549" s="24" t="s">
        <v>465</v>
      </c>
      <c r="D549" s="3" t="s">
        <v>1889</v>
      </c>
      <c r="E549" s="24" t="s">
        <v>2356</v>
      </c>
      <c r="F549" s="24" t="s">
        <v>2002</v>
      </c>
      <c r="G549" s="24"/>
      <c r="H549" s="24" t="s">
        <v>1522</v>
      </c>
      <c r="I549" s="33">
        <v>42010000</v>
      </c>
      <c r="J549" s="1" t="s">
        <v>1804</v>
      </c>
      <c r="K549" s="1" t="s">
        <v>1804</v>
      </c>
      <c r="M549" s="23" t="s">
        <v>497</v>
      </c>
      <c r="N549" s="23"/>
      <c r="O549" s="22" t="s">
        <v>1791</v>
      </c>
      <c r="P549" s="22">
        <v>130</v>
      </c>
      <c r="Q549" s="37">
        <f t="shared" si="28"/>
        <v>239.20000000000002</v>
      </c>
      <c r="R549" s="166">
        <v>299</v>
      </c>
      <c r="S549" s="33" t="s">
        <v>2408</v>
      </c>
      <c r="T549" s="163"/>
      <c r="U549" s="99">
        <v>0.21</v>
      </c>
      <c r="V549" s="142">
        <v>0.05</v>
      </c>
      <c r="W549" s="99">
        <f t="shared" si="29"/>
        <v>0.26</v>
      </c>
      <c r="X549" s="8">
        <v>20</v>
      </c>
      <c r="Y549" s="8">
        <v>225</v>
      </c>
      <c r="Z549" s="8">
        <v>40</v>
      </c>
      <c r="AX549" s="289" t="s">
        <v>496</v>
      </c>
      <c r="AY549" s="32"/>
      <c r="AZ549" t="s">
        <v>4280</v>
      </c>
      <c r="BA549" s="278" t="s">
        <v>4267</v>
      </c>
      <c r="BB549" s="280" t="s">
        <v>4268</v>
      </c>
    </row>
    <row r="550" spans="1:54" ht="15.75">
      <c r="A550" s="23" t="s">
        <v>428</v>
      </c>
      <c r="B550" s="24" t="s">
        <v>465</v>
      </c>
      <c r="C550" s="24" t="s">
        <v>465</v>
      </c>
      <c r="D550" s="3" t="s">
        <v>1889</v>
      </c>
      <c r="E550" s="24" t="s">
        <v>2357</v>
      </c>
      <c r="F550" s="24" t="s">
        <v>2002</v>
      </c>
      <c r="G550" s="24"/>
      <c r="H550" s="24" t="s">
        <v>1522</v>
      </c>
      <c r="I550" s="33">
        <v>42010000</v>
      </c>
      <c r="J550" s="1" t="s">
        <v>1804</v>
      </c>
      <c r="K550" s="1" t="s">
        <v>1804</v>
      </c>
      <c r="M550" s="23" t="s">
        <v>500</v>
      </c>
      <c r="N550" s="23"/>
      <c r="O550" s="22" t="s">
        <v>1791</v>
      </c>
      <c r="P550" s="22">
        <v>130</v>
      </c>
      <c r="Q550" s="37">
        <f t="shared" si="28"/>
        <v>239.20000000000002</v>
      </c>
      <c r="R550" s="166">
        <v>299</v>
      </c>
      <c r="S550" s="33" t="s">
        <v>2409</v>
      </c>
      <c r="T550" s="163"/>
      <c r="U550" s="99">
        <v>0.21</v>
      </c>
      <c r="V550" s="142">
        <v>0.05</v>
      </c>
      <c r="W550" s="99">
        <f t="shared" si="29"/>
        <v>0.26</v>
      </c>
      <c r="X550" s="8">
        <v>20</v>
      </c>
      <c r="Y550" s="8">
        <v>225</v>
      </c>
      <c r="Z550" s="8">
        <v>40</v>
      </c>
      <c r="AX550" s="289" t="s">
        <v>496</v>
      </c>
      <c r="AY550" s="32"/>
      <c r="AZ550" t="s">
        <v>4280</v>
      </c>
      <c r="BA550" s="278" t="s">
        <v>4267</v>
      </c>
      <c r="BB550" s="280" t="s">
        <v>4268</v>
      </c>
    </row>
    <row r="551" spans="1:54" ht="15.75">
      <c r="A551" s="23" t="s">
        <v>428</v>
      </c>
      <c r="B551" s="24" t="s">
        <v>465</v>
      </c>
      <c r="C551" s="24" t="s">
        <v>465</v>
      </c>
      <c r="D551" s="3" t="s">
        <v>1890</v>
      </c>
      <c r="E551" s="24" t="s">
        <v>506</v>
      </c>
      <c r="F551" s="24" t="s">
        <v>2003</v>
      </c>
      <c r="G551" s="24"/>
      <c r="H551" s="24" t="s">
        <v>300</v>
      </c>
      <c r="I551" s="33">
        <v>42010000</v>
      </c>
      <c r="J551" s="1" t="s">
        <v>1804</v>
      </c>
      <c r="K551" s="1" t="s">
        <v>1804</v>
      </c>
      <c r="M551" s="23" t="s">
        <v>317</v>
      </c>
      <c r="N551" s="23"/>
      <c r="O551" s="22" t="s">
        <v>1791</v>
      </c>
      <c r="P551" s="22">
        <v>86</v>
      </c>
      <c r="Q551" s="37">
        <f t="shared" si="28"/>
        <v>159.20000000000002</v>
      </c>
      <c r="R551" s="166">
        <v>199</v>
      </c>
      <c r="S551" s="33">
        <v>5051771419046</v>
      </c>
      <c r="T551" s="33"/>
      <c r="U551" s="99">
        <v>0.12</v>
      </c>
      <c r="V551" s="142">
        <v>5.0000000000000001E-3</v>
      </c>
      <c r="W551" s="99">
        <f t="shared" si="29"/>
        <v>0.125</v>
      </c>
      <c r="X551" s="8">
        <v>35</v>
      </c>
      <c r="Y551" s="8">
        <v>205</v>
      </c>
      <c r="Z551" s="8">
        <v>110</v>
      </c>
      <c r="AX551" s="289" t="s">
        <v>3131</v>
      </c>
      <c r="AY551" s="156"/>
      <c r="AZ551" t="s">
        <v>4280</v>
      </c>
      <c r="BA551" s="278" t="s">
        <v>4267</v>
      </c>
      <c r="BB551" s="280" t="s">
        <v>4268</v>
      </c>
    </row>
    <row r="552" spans="1:54" ht="15.75">
      <c r="A552" s="23" t="s">
        <v>428</v>
      </c>
      <c r="B552" s="24" t="s">
        <v>465</v>
      </c>
      <c r="C552" s="24" t="s">
        <v>465</v>
      </c>
      <c r="D552" s="3" t="s">
        <v>1890</v>
      </c>
      <c r="E552" s="24" t="s">
        <v>507</v>
      </c>
      <c r="F552" s="24" t="s">
        <v>2003</v>
      </c>
      <c r="G552" s="24"/>
      <c r="H552" s="24" t="s">
        <v>414</v>
      </c>
      <c r="I552" s="33">
        <v>42010000</v>
      </c>
      <c r="J552" s="1" t="s">
        <v>1804</v>
      </c>
      <c r="K552" s="1" t="s">
        <v>1804</v>
      </c>
      <c r="M552" s="23" t="s">
        <v>317</v>
      </c>
      <c r="N552" s="23"/>
      <c r="O552" s="22" t="s">
        <v>1791</v>
      </c>
      <c r="P552" s="22">
        <v>86</v>
      </c>
      <c r="Q552" s="37">
        <f t="shared" si="28"/>
        <v>159.20000000000002</v>
      </c>
      <c r="R552" s="166">
        <v>199</v>
      </c>
      <c r="S552" s="33" t="s">
        <v>508</v>
      </c>
      <c r="T552" s="33"/>
      <c r="U552" s="99">
        <v>0.12</v>
      </c>
      <c r="V552" s="142">
        <v>5.0000000000000001E-3</v>
      </c>
      <c r="W552" s="99">
        <f t="shared" si="29"/>
        <v>0.125</v>
      </c>
      <c r="X552" s="8">
        <v>35</v>
      </c>
      <c r="Y552" s="8">
        <v>205</v>
      </c>
      <c r="Z552" s="8">
        <v>110</v>
      </c>
      <c r="AX552" s="289" t="s">
        <v>3131</v>
      </c>
      <c r="AY552" s="156"/>
      <c r="AZ552" t="s">
        <v>4280</v>
      </c>
      <c r="BA552" s="278" t="s">
        <v>4267</v>
      </c>
      <c r="BB552" s="280" t="s">
        <v>4268</v>
      </c>
    </row>
    <row r="553" spans="1:54" ht="15.75">
      <c r="A553" s="23" t="s">
        <v>428</v>
      </c>
      <c r="B553" s="24" t="s">
        <v>465</v>
      </c>
      <c r="C553" s="24" t="s">
        <v>465</v>
      </c>
      <c r="D553" s="3" t="s">
        <v>1890</v>
      </c>
      <c r="E553" s="24" t="s">
        <v>2351</v>
      </c>
      <c r="F553" s="24" t="s">
        <v>2003</v>
      </c>
      <c r="G553" s="24"/>
      <c r="H553" s="24" t="s">
        <v>1522</v>
      </c>
      <c r="I553" s="33">
        <v>42010000</v>
      </c>
      <c r="J553" s="1" t="s">
        <v>1804</v>
      </c>
      <c r="K553" s="1" t="s">
        <v>1804</v>
      </c>
      <c r="M553" s="23" t="s">
        <v>317</v>
      </c>
      <c r="N553" s="23"/>
      <c r="O553" s="22" t="s">
        <v>1791</v>
      </c>
      <c r="P553" s="22">
        <v>86</v>
      </c>
      <c r="Q553" s="37">
        <f t="shared" si="28"/>
        <v>159.20000000000002</v>
      </c>
      <c r="R553" s="166">
        <v>199</v>
      </c>
      <c r="S553" s="33">
        <v>5051771742137</v>
      </c>
      <c r="T553" s="33"/>
      <c r="U553" s="99">
        <v>0.12</v>
      </c>
      <c r="V553" s="142">
        <v>5.0000000000000001E-3</v>
      </c>
      <c r="W553" s="99">
        <f t="shared" si="29"/>
        <v>0.125</v>
      </c>
      <c r="X553" s="8">
        <v>35</v>
      </c>
      <c r="Y553" s="8">
        <v>205</v>
      </c>
      <c r="Z553" s="8">
        <v>110</v>
      </c>
      <c r="AX553" s="289" t="s">
        <v>3131</v>
      </c>
      <c r="AY553" s="156"/>
      <c r="AZ553" t="s">
        <v>4280</v>
      </c>
      <c r="BA553" s="278" t="s">
        <v>4267</v>
      </c>
      <c r="BB553" s="280" t="s">
        <v>4268</v>
      </c>
    </row>
    <row r="554" spans="1:54" ht="15.75">
      <c r="A554" s="23" t="s">
        <v>428</v>
      </c>
      <c r="B554" s="24" t="s">
        <v>465</v>
      </c>
      <c r="C554" s="24" t="s">
        <v>465</v>
      </c>
      <c r="D554" s="3" t="s">
        <v>1891</v>
      </c>
      <c r="E554" s="24" t="s">
        <v>509</v>
      </c>
      <c r="F554" s="24" t="s">
        <v>2004</v>
      </c>
      <c r="G554" s="24"/>
      <c r="H554" s="24" t="s">
        <v>300</v>
      </c>
      <c r="I554" s="33">
        <v>42010000</v>
      </c>
      <c r="J554" s="1" t="s">
        <v>1804</v>
      </c>
      <c r="K554" s="1" t="s">
        <v>1804</v>
      </c>
      <c r="M554" s="23" t="s">
        <v>317</v>
      </c>
      <c r="N554" s="23"/>
      <c r="O554" s="22" t="s">
        <v>1791</v>
      </c>
      <c r="P554" s="22">
        <v>40</v>
      </c>
      <c r="Q554" s="37">
        <f t="shared" si="28"/>
        <v>73.600000000000009</v>
      </c>
      <c r="R554" s="166">
        <v>92</v>
      </c>
      <c r="S554" s="33">
        <v>5051771521114</v>
      </c>
      <c r="T554" s="33"/>
      <c r="U554" s="99">
        <v>0.04</v>
      </c>
      <c r="V554" s="142">
        <v>5.0000000000000001E-3</v>
      </c>
      <c r="W554" s="99">
        <f t="shared" si="29"/>
        <v>4.4999999999999998E-2</v>
      </c>
      <c r="X554" s="8">
        <v>210</v>
      </c>
      <c r="Y554" s="8">
        <v>20</v>
      </c>
      <c r="Z554" s="8">
        <v>130</v>
      </c>
      <c r="AX554" s="289" t="s">
        <v>510</v>
      </c>
      <c r="AY554" s="156"/>
      <c r="AZ554" t="s">
        <v>4280</v>
      </c>
      <c r="BA554" s="278" t="s">
        <v>4267</v>
      </c>
      <c r="BB554" s="280" t="s">
        <v>4268</v>
      </c>
    </row>
    <row r="555" spans="1:54" ht="15.75">
      <c r="A555" s="23" t="s">
        <v>428</v>
      </c>
      <c r="B555" s="24" t="s">
        <v>465</v>
      </c>
      <c r="C555" s="24" t="s">
        <v>465</v>
      </c>
      <c r="D555" s="3" t="s">
        <v>1891</v>
      </c>
      <c r="E555" s="24" t="s">
        <v>511</v>
      </c>
      <c r="F555" s="24" t="s">
        <v>2004</v>
      </c>
      <c r="G555" s="24"/>
      <c r="H555" s="24" t="s">
        <v>414</v>
      </c>
      <c r="I555" s="33">
        <v>42010000</v>
      </c>
      <c r="J555" s="1" t="s">
        <v>1804</v>
      </c>
      <c r="K555" s="1" t="s">
        <v>1804</v>
      </c>
      <c r="M555" s="23" t="s">
        <v>317</v>
      </c>
      <c r="N555" s="23"/>
      <c r="O555" s="22" t="s">
        <v>1791</v>
      </c>
      <c r="P555" s="22">
        <v>40</v>
      </c>
      <c r="Q555" s="37">
        <f t="shared" si="28"/>
        <v>73.600000000000009</v>
      </c>
      <c r="R555" s="166">
        <v>92</v>
      </c>
      <c r="S555" s="33" t="s">
        <v>512</v>
      </c>
      <c r="T555" s="33"/>
      <c r="U555" s="99">
        <v>0.04</v>
      </c>
      <c r="V555" s="142">
        <v>5.0000000000000001E-3</v>
      </c>
      <c r="W555" s="99">
        <f t="shared" si="29"/>
        <v>4.4999999999999998E-2</v>
      </c>
      <c r="X555" s="8">
        <v>210</v>
      </c>
      <c r="Y555" s="8">
        <v>20</v>
      </c>
      <c r="Z555" s="8">
        <v>130</v>
      </c>
      <c r="AX555" s="289" t="s">
        <v>510</v>
      </c>
      <c r="AY555" s="156"/>
      <c r="AZ555" t="s">
        <v>4280</v>
      </c>
      <c r="BA555" s="278" t="s">
        <v>4267</v>
      </c>
      <c r="BB555" s="280" t="s">
        <v>4268</v>
      </c>
    </row>
    <row r="556" spans="1:54" ht="15.75">
      <c r="A556" s="23" t="s">
        <v>428</v>
      </c>
      <c r="B556" s="24" t="s">
        <v>465</v>
      </c>
      <c r="C556" s="24" t="s">
        <v>465</v>
      </c>
      <c r="D556" s="3" t="s">
        <v>1891</v>
      </c>
      <c r="E556" s="24" t="s">
        <v>2355</v>
      </c>
      <c r="F556" s="24" t="s">
        <v>2004</v>
      </c>
      <c r="G556" s="24"/>
      <c r="H556" s="24" t="s">
        <v>1522</v>
      </c>
      <c r="I556" s="33">
        <v>42010000</v>
      </c>
      <c r="J556" s="1" t="s">
        <v>1804</v>
      </c>
      <c r="K556" s="1" t="s">
        <v>1804</v>
      </c>
      <c r="M556" s="23" t="s">
        <v>317</v>
      </c>
      <c r="N556" s="23"/>
      <c r="O556" s="22" t="s">
        <v>1791</v>
      </c>
      <c r="P556" s="22">
        <v>40</v>
      </c>
      <c r="Q556" s="37">
        <f t="shared" si="28"/>
        <v>73.600000000000009</v>
      </c>
      <c r="R556" s="166">
        <v>92</v>
      </c>
      <c r="S556" s="33">
        <v>5051771741918</v>
      </c>
      <c r="T556" s="33"/>
      <c r="U556" s="99">
        <v>0.04</v>
      </c>
      <c r="V556" s="142">
        <v>5.0000000000000001E-3</v>
      </c>
      <c r="W556" s="99">
        <f t="shared" si="29"/>
        <v>4.4999999999999998E-2</v>
      </c>
      <c r="X556" s="8">
        <v>210</v>
      </c>
      <c r="Y556" s="8">
        <v>20</v>
      </c>
      <c r="Z556" s="8">
        <v>130</v>
      </c>
      <c r="AX556" s="289" t="s">
        <v>510</v>
      </c>
      <c r="AY556" s="156"/>
      <c r="AZ556" t="s">
        <v>4280</v>
      </c>
      <c r="BA556" s="278" t="s">
        <v>4267</v>
      </c>
      <c r="BB556" s="280" t="s">
        <v>4268</v>
      </c>
    </row>
    <row r="557" spans="1:54" ht="15.75">
      <c r="A557" s="23" t="s">
        <v>428</v>
      </c>
      <c r="B557" s="24" t="s">
        <v>465</v>
      </c>
      <c r="C557" s="24" t="s">
        <v>465</v>
      </c>
      <c r="D557" s="3" t="s">
        <v>1892</v>
      </c>
      <c r="E557" s="24" t="s">
        <v>513</v>
      </c>
      <c r="F557" s="24" t="s">
        <v>2005</v>
      </c>
      <c r="G557" s="24"/>
      <c r="H557" s="24" t="s">
        <v>300</v>
      </c>
      <c r="I557" s="33">
        <v>42010000</v>
      </c>
      <c r="J557" s="1" t="s">
        <v>1804</v>
      </c>
      <c r="K557" s="1" t="s">
        <v>1804</v>
      </c>
      <c r="M557" s="23" t="s">
        <v>430</v>
      </c>
      <c r="N557" s="23"/>
      <c r="O557" s="22" t="s">
        <v>1791</v>
      </c>
      <c r="P557" s="22">
        <v>74</v>
      </c>
      <c r="Q557" s="37">
        <f t="shared" si="28"/>
        <v>135.20000000000002</v>
      </c>
      <c r="R557" s="166">
        <v>169</v>
      </c>
      <c r="S557" s="33" t="s">
        <v>515</v>
      </c>
      <c r="T557" s="33"/>
      <c r="U557" s="99">
        <v>0.105</v>
      </c>
      <c r="V557" s="142">
        <v>5.0000000000000001E-3</v>
      </c>
      <c r="W557" s="99">
        <f t="shared" si="29"/>
        <v>0.11</v>
      </c>
      <c r="X557" s="8">
        <v>35</v>
      </c>
      <c r="Y557" s="8">
        <v>190</v>
      </c>
      <c r="Z557" s="8">
        <v>120</v>
      </c>
      <c r="AX557" s="289" t="s">
        <v>514</v>
      </c>
      <c r="AY557" s="157"/>
      <c r="AZ557" t="s">
        <v>4280</v>
      </c>
      <c r="BA557" s="278" t="s">
        <v>4267</v>
      </c>
      <c r="BB557" s="280" t="s">
        <v>4268</v>
      </c>
    </row>
    <row r="558" spans="1:54" ht="15.75">
      <c r="A558" s="23" t="s">
        <v>428</v>
      </c>
      <c r="B558" s="24" t="s">
        <v>465</v>
      </c>
      <c r="C558" s="24" t="s">
        <v>465</v>
      </c>
      <c r="D558" s="3" t="s">
        <v>1892</v>
      </c>
      <c r="E558" s="24" t="s">
        <v>516</v>
      </c>
      <c r="F558" s="24" t="s">
        <v>2005</v>
      </c>
      <c r="G558" s="24"/>
      <c r="H558" s="24" t="s">
        <v>300</v>
      </c>
      <c r="I558" s="33">
        <v>42010000</v>
      </c>
      <c r="J558" s="1" t="s">
        <v>1804</v>
      </c>
      <c r="K558" s="1" t="s">
        <v>1804</v>
      </c>
      <c r="M558" s="23" t="s">
        <v>431</v>
      </c>
      <c r="N558" s="23"/>
      <c r="O558" s="22" t="s">
        <v>1791</v>
      </c>
      <c r="P558" s="22">
        <v>74</v>
      </c>
      <c r="Q558" s="37">
        <f t="shared" si="28"/>
        <v>135.20000000000002</v>
      </c>
      <c r="R558" s="166">
        <v>169</v>
      </c>
      <c r="S558" s="33" t="s">
        <v>517</v>
      </c>
      <c r="T558" s="33"/>
      <c r="U558" s="99">
        <v>0.105</v>
      </c>
      <c r="V558" s="142">
        <v>5.0000000000000001E-3</v>
      </c>
      <c r="W558" s="99">
        <f t="shared" si="29"/>
        <v>0.11</v>
      </c>
      <c r="X558" s="8">
        <v>35</v>
      </c>
      <c r="Y558" s="8">
        <v>190</v>
      </c>
      <c r="Z558" s="8">
        <v>120</v>
      </c>
      <c r="AX558" s="289" t="s">
        <v>514</v>
      </c>
      <c r="AY558" s="157"/>
      <c r="AZ558" t="s">
        <v>4280</v>
      </c>
      <c r="BA558" s="278" t="s">
        <v>4267</v>
      </c>
      <c r="BB558" s="280" t="s">
        <v>4268</v>
      </c>
    </row>
    <row r="559" spans="1:54" ht="15.75">
      <c r="A559" s="23" t="s">
        <v>428</v>
      </c>
      <c r="B559" s="24" t="s">
        <v>465</v>
      </c>
      <c r="C559" s="24" t="s">
        <v>465</v>
      </c>
      <c r="D559" s="3" t="s">
        <v>1892</v>
      </c>
      <c r="E559" s="24" t="s">
        <v>518</v>
      </c>
      <c r="F559" s="24" t="s">
        <v>2005</v>
      </c>
      <c r="G559" s="24"/>
      <c r="H559" s="24" t="s">
        <v>300</v>
      </c>
      <c r="I559" s="33">
        <v>42010000</v>
      </c>
      <c r="J559" s="1" t="s">
        <v>1804</v>
      </c>
      <c r="K559" s="1" t="s">
        <v>1804</v>
      </c>
      <c r="M559" s="23" t="s">
        <v>432</v>
      </c>
      <c r="N559" s="23"/>
      <c r="O559" s="22" t="s">
        <v>1791</v>
      </c>
      <c r="P559" s="22">
        <v>74</v>
      </c>
      <c r="Q559" s="37">
        <f t="shared" si="28"/>
        <v>135.20000000000002</v>
      </c>
      <c r="R559" s="166">
        <v>169</v>
      </c>
      <c r="S559" s="33" t="s">
        <v>519</v>
      </c>
      <c r="T559" s="33"/>
      <c r="U559" s="99">
        <v>0.105</v>
      </c>
      <c r="V559" s="142">
        <v>5.0000000000000001E-3</v>
      </c>
      <c r="W559" s="99">
        <f t="shared" si="29"/>
        <v>0.11</v>
      </c>
      <c r="X559" s="8">
        <v>35</v>
      </c>
      <c r="Y559" s="8">
        <v>190</v>
      </c>
      <c r="Z559" s="8">
        <v>120</v>
      </c>
      <c r="AX559" s="289" t="s">
        <v>514</v>
      </c>
      <c r="AY559" s="157"/>
      <c r="AZ559" t="s">
        <v>4280</v>
      </c>
      <c r="BA559" s="278" t="s">
        <v>4267</v>
      </c>
      <c r="BB559" s="280" t="s">
        <v>4268</v>
      </c>
    </row>
    <row r="560" spans="1:54" ht="15.75">
      <c r="A560" s="23" t="s">
        <v>428</v>
      </c>
      <c r="B560" s="24" t="s">
        <v>465</v>
      </c>
      <c r="C560" s="24" t="s">
        <v>465</v>
      </c>
      <c r="D560" s="3" t="s">
        <v>1892</v>
      </c>
      <c r="E560" s="24" t="s">
        <v>520</v>
      </c>
      <c r="F560" s="24" t="s">
        <v>2005</v>
      </c>
      <c r="G560" s="24"/>
      <c r="H560" s="24" t="s">
        <v>414</v>
      </c>
      <c r="I560" s="33">
        <v>42010000</v>
      </c>
      <c r="J560" s="1" t="s">
        <v>1804</v>
      </c>
      <c r="K560" s="1" t="s">
        <v>1804</v>
      </c>
      <c r="M560" s="23" t="s">
        <v>430</v>
      </c>
      <c r="N560" s="23"/>
      <c r="O560" s="22" t="s">
        <v>1791</v>
      </c>
      <c r="P560" s="22">
        <v>74</v>
      </c>
      <c r="Q560" s="37">
        <f t="shared" si="28"/>
        <v>135.20000000000002</v>
      </c>
      <c r="R560" s="166">
        <v>169</v>
      </c>
      <c r="S560" s="33" t="s">
        <v>521</v>
      </c>
      <c r="T560" s="33"/>
      <c r="U560" s="99">
        <v>0.105</v>
      </c>
      <c r="V560" s="142">
        <v>5.0000000000000001E-3</v>
      </c>
      <c r="W560" s="99">
        <f t="shared" si="29"/>
        <v>0.11</v>
      </c>
      <c r="X560" s="8">
        <v>35</v>
      </c>
      <c r="Y560" s="8">
        <v>190</v>
      </c>
      <c r="Z560" s="8">
        <v>120</v>
      </c>
      <c r="AX560" s="289" t="s">
        <v>514</v>
      </c>
      <c r="AY560" s="157"/>
      <c r="AZ560" t="s">
        <v>4280</v>
      </c>
      <c r="BA560" s="278" t="s">
        <v>4267</v>
      </c>
      <c r="BB560" s="280" t="s">
        <v>4268</v>
      </c>
    </row>
    <row r="561" spans="1:55" ht="15.75">
      <c r="A561" s="23" t="s">
        <v>428</v>
      </c>
      <c r="B561" s="24" t="s">
        <v>465</v>
      </c>
      <c r="C561" s="24" t="s">
        <v>465</v>
      </c>
      <c r="D561" s="3" t="s">
        <v>1892</v>
      </c>
      <c r="E561" s="24" t="s">
        <v>522</v>
      </c>
      <c r="F561" s="24" t="s">
        <v>2005</v>
      </c>
      <c r="G561" s="24"/>
      <c r="H561" s="24" t="s">
        <v>414</v>
      </c>
      <c r="I561" s="33">
        <v>42010000</v>
      </c>
      <c r="J561" s="1" t="s">
        <v>1804</v>
      </c>
      <c r="K561" s="1" t="s">
        <v>1804</v>
      </c>
      <c r="M561" s="23" t="s">
        <v>431</v>
      </c>
      <c r="N561" s="23"/>
      <c r="O561" s="22" t="s">
        <v>1791</v>
      </c>
      <c r="P561" s="22">
        <v>74</v>
      </c>
      <c r="Q561" s="37">
        <f t="shared" si="28"/>
        <v>135.20000000000002</v>
      </c>
      <c r="R561" s="166">
        <v>169</v>
      </c>
      <c r="S561" s="33" t="s">
        <v>523</v>
      </c>
      <c r="T561" s="33"/>
      <c r="U561" s="99">
        <v>0.105</v>
      </c>
      <c r="V561" s="142">
        <v>5.0000000000000001E-3</v>
      </c>
      <c r="W561" s="99">
        <f t="shared" si="29"/>
        <v>0.11</v>
      </c>
      <c r="X561" s="8">
        <v>35</v>
      </c>
      <c r="Y561" s="8">
        <v>190</v>
      </c>
      <c r="Z561" s="8">
        <v>120</v>
      </c>
      <c r="AX561" s="289" t="s">
        <v>514</v>
      </c>
      <c r="AY561" s="157"/>
      <c r="AZ561" t="s">
        <v>4280</v>
      </c>
      <c r="BA561" s="278" t="s">
        <v>4267</v>
      </c>
      <c r="BB561" s="280" t="s">
        <v>4268</v>
      </c>
    </row>
    <row r="562" spans="1:55" ht="15.75">
      <c r="A562" s="23" t="s">
        <v>428</v>
      </c>
      <c r="B562" s="24" t="s">
        <v>465</v>
      </c>
      <c r="C562" s="24" t="s">
        <v>465</v>
      </c>
      <c r="D562" s="3" t="s">
        <v>1892</v>
      </c>
      <c r="E562" s="24" t="s">
        <v>524</v>
      </c>
      <c r="F562" s="24" t="s">
        <v>2005</v>
      </c>
      <c r="G562" s="24"/>
      <c r="H562" s="24" t="s">
        <v>414</v>
      </c>
      <c r="I562" s="33">
        <v>42010000</v>
      </c>
      <c r="J562" s="1" t="s">
        <v>1804</v>
      </c>
      <c r="K562" s="1" t="s">
        <v>1804</v>
      </c>
      <c r="M562" s="23" t="s">
        <v>432</v>
      </c>
      <c r="N562" s="23"/>
      <c r="O562" s="22" t="s">
        <v>1791</v>
      </c>
      <c r="P562" s="22">
        <v>74</v>
      </c>
      <c r="Q562" s="37">
        <f t="shared" si="28"/>
        <v>135.20000000000002</v>
      </c>
      <c r="R562" s="166">
        <v>169</v>
      </c>
      <c r="S562" s="33" t="s">
        <v>525</v>
      </c>
      <c r="T562" s="33"/>
      <c r="U562" s="99">
        <v>0.105</v>
      </c>
      <c r="V562" s="142">
        <v>5.0000000000000001E-3</v>
      </c>
      <c r="W562" s="99">
        <f t="shared" si="29"/>
        <v>0.11</v>
      </c>
      <c r="X562" s="8">
        <v>35</v>
      </c>
      <c r="Y562" s="8">
        <v>190</v>
      </c>
      <c r="Z562" s="8">
        <v>120</v>
      </c>
      <c r="AX562" s="289" t="s">
        <v>514</v>
      </c>
      <c r="AY562" s="157"/>
      <c r="AZ562" t="s">
        <v>4280</v>
      </c>
      <c r="BA562" s="278" t="s">
        <v>4267</v>
      </c>
      <c r="BB562" s="280" t="s">
        <v>4268</v>
      </c>
    </row>
    <row r="563" spans="1:55" ht="15.75">
      <c r="A563" s="23" t="s">
        <v>428</v>
      </c>
      <c r="B563" s="24" t="s">
        <v>465</v>
      </c>
      <c r="C563" s="24" t="s">
        <v>465</v>
      </c>
      <c r="D563" s="3" t="s">
        <v>1892</v>
      </c>
      <c r="E563" s="24" t="s">
        <v>2352</v>
      </c>
      <c r="F563" s="24" t="s">
        <v>2005</v>
      </c>
      <c r="G563" s="24"/>
      <c r="H563" s="24" t="s">
        <v>1522</v>
      </c>
      <c r="I563" s="33">
        <v>42010000</v>
      </c>
      <c r="J563" s="1" t="s">
        <v>1804</v>
      </c>
      <c r="K563" s="1" t="s">
        <v>1804</v>
      </c>
      <c r="M563" s="23" t="s">
        <v>430</v>
      </c>
      <c r="N563" s="23"/>
      <c r="O563" s="22" t="s">
        <v>1791</v>
      </c>
      <c r="P563" s="22">
        <v>74</v>
      </c>
      <c r="Q563" s="37">
        <f t="shared" si="28"/>
        <v>135.20000000000002</v>
      </c>
      <c r="R563" s="166">
        <v>169</v>
      </c>
      <c r="S563" s="33" t="s">
        <v>2410</v>
      </c>
      <c r="T563" s="163"/>
      <c r="U563" s="99">
        <v>0.105</v>
      </c>
      <c r="V563" s="142">
        <v>5.0000000000000001E-3</v>
      </c>
      <c r="W563" s="99">
        <f t="shared" si="29"/>
        <v>0.11</v>
      </c>
      <c r="X563" s="8">
        <v>35</v>
      </c>
      <c r="Y563" s="8">
        <v>190</v>
      </c>
      <c r="Z563" s="8">
        <v>120</v>
      </c>
      <c r="AX563" s="289" t="s">
        <v>514</v>
      </c>
      <c r="AY563" s="157"/>
      <c r="AZ563" t="s">
        <v>4280</v>
      </c>
      <c r="BA563" s="278" t="s">
        <v>4267</v>
      </c>
      <c r="BB563" s="280" t="s">
        <v>4268</v>
      </c>
    </row>
    <row r="564" spans="1:55" ht="15.75">
      <c r="A564" s="23" t="s">
        <v>428</v>
      </c>
      <c r="B564" s="24" t="s">
        <v>465</v>
      </c>
      <c r="C564" s="24" t="s">
        <v>465</v>
      </c>
      <c r="D564" s="3" t="s">
        <v>1892</v>
      </c>
      <c r="E564" s="24" t="s">
        <v>2353</v>
      </c>
      <c r="F564" s="24" t="s">
        <v>2005</v>
      </c>
      <c r="G564" s="24"/>
      <c r="H564" s="24" t="s">
        <v>1522</v>
      </c>
      <c r="I564" s="33">
        <v>42010000</v>
      </c>
      <c r="J564" s="1" t="s">
        <v>1804</v>
      </c>
      <c r="K564" s="1" t="s">
        <v>1804</v>
      </c>
      <c r="M564" s="23" t="s">
        <v>431</v>
      </c>
      <c r="N564" s="23"/>
      <c r="O564" s="22" t="s">
        <v>1791</v>
      </c>
      <c r="P564" s="22">
        <v>74</v>
      </c>
      <c r="Q564" s="37">
        <f t="shared" si="28"/>
        <v>135.20000000000002</v>
      </c>
      <c r="R564" s="166">
        <v>169</v>
      </c>
      <c r="S564" s="33" t="s">
        <v>2411</v>
      </c>
      <c r="T564" s="163"/>
      <c r="U564" s="99">
        <v>0.105</v>
      </c>
      <c r="V564" s="142">
        <v>5.0000000000000001E-3</v>
      </c>
      <c r="W564" s="99">
        <f t="shared" si="29"/>
        <v>0.11</v>
      </c>
      <c r="X564" s="8">
        <v>35</v>
      </c>
      <c r="Y564" s="8">
        <v>190</v>
      </c>
      <c r="Z564" s="8">
        <v>120</v>
      </c>
      <c r="AX564" s="289" t="s">
        <v>514</v>
      </c>
      <c r="AY564" s="157"/>
      <c r="AZ564" t="s">
        <v>4280</v>
      </c>
      <c r="BA564" s="278" t="s">
        <v>4267</v>
      </c>
      <c r="BB564" s="280" t="s">
        <v>4268</v>
      </c>
    </row>
    <row r="565" spans="1:55" ht="15.75">
      <c r="A565" s="23" t="s">
        <v>428</v>
      </c>
      <c r="B565" s="24" t="s">
        <v>465</v>
      </c>
      <c r="C565" s="24" t="s">
        <v>465</v>
      </c>
      <c r="D565" s="3" t="s">
        <v>1892</v>
      </c>
      <c r="E565" s="24" t="s">
        <v>2354</v>
      </c>
      <c r="F565" s="24" t="s">
        <v>2005</v>
      </c>
      <c r="G565" s="24"/>
      <c r="H565" s="24" t="s">
        <v>1522</v>
      </c>
      <c r="I565" s="33">
        <v>42010000</v>
      </c>
      <c r="J565" s="1" t="s">
        <v>1804</v>
      </c>
      <c r="K565" s="1" t="s">
        <v>1804</v>
      </c>
      <c r="M565" s="23" t="s">
        <v>432</v>
      </c>
      <c r="N565" s="23"/>
      <c r="O565" s="22" t="s">
        <v>1791</v>
      </c>
      <c r="P565" s="22">
        <v>74</v>
      </c>
      <c r="Q565" s="37">
        <f t="shared" si="28"/>
        <v>135.20000000000002</v>
      </c>
      <c r="R565" s="166">
        <v>169</v>
      </c>
      <c r="S565" s="33" t="s">
        <v>2412</v>
      </c>
      <c r="T565" s="163"/>
      <c r="U565" s="99">
        <v>0.105</v>
      </c>
      <c r="V565" s="142">
        <v>5.0000000000000001E-3</v>
      </c>
      <c r="W565" s="99">
        <f t="shared" si="29"/>
        <v>0.11</v>
      </c>
      <c r="X565" s="8">
        <v>35</v>
      </c>
      <c r="Y565" s="8">
        <v>190</v>
      </c>
      <c r="Z565" s="8">
        <v>120</v>
      </c>
      <c r="AX565" s="289" t="s">
        <v>514</v>
      </c>
      <c r="AY565" s="157"/>
      <c r="AZ565" t="s">
        <v>4280</v>
      </c>
      <c r="BA565" s="278" t="s">
        <v>4267</v>
      </c>
      <c r="BB565" s="280" t="s">
        <v>4268</v>
      </c>
    </row>
    <row r="566" spans="1:55" ht="15.75">
      <c r="A566" s="23" t="s">
        <v>428</v>
      </c>
      <c r="B566" s="24" t="s">
        <v>465</v>
      </c>
      <c r="C566" s="24" t="s">
        <v>465</v>
      </c>
      <c r="D566" s="3" t="s">
        <v>4397</v>
      </c>
      <c r="E566" s="24" t="s">
        <v>4394</v>
      </c>
      <c r="F566" s="24" t="s">
        <v>4392</v>
      </c>
      <c r="G566" s="305" t="s">
        <v>4294</v>
      </c>
      <c r="H566" s="24" t="s">
        <v>300</v>
      </c>
      <c r="I566" s="33">
        <v>42010000</v>
      </c>
      <c r="J566" s="1" t="s">
        <v>1804</v>
      </c>
      <c r="K566" s="1" t="s">
        <v>1804</v>
      </c>
      <c r="M566" s="23" t="s">
        <v>430</v>
      </c>
      <c r="N566" s="23"/>
      <c r="O566" s="22" t="s">
        <v>1791</v>
      </c>
      <c r="P566" s="22">
        <v>174</v>
      </c>
      <c r="Q566" s="37">
        <f t="shared" si="28"/>
        <v>319.20000000000005</v>
      </c>
      <c r="R566" s="166">
        <v>399</v>
      </c>
      <c r="S566" s="33">
        <v>5051771951799</v>
      </c>
      <c r="T566" s="163"/>
      <c r="U566" s="99">
        <v>0.2</v>
      </c>
      <c r="V566" s="142">
        <v>5.0000000000000001E-3</v>
      </c>
      <c r="W566" s="99">
        <f t="shared" si="29"/>
        <v>0.20500000000000002</v>
      </c>
      <c r="X566" s="8">
        <v>40</v>
      </c>
      <c r="Y566" s="8">
        <v>420</v>
      </c>
      <c r="Z566" s="8">
        <v>160</v>
      </c>
      <c r="AX566" s="289" t="s">
        <v>4406</v>
      </c>
      <c r="AY566" s="157"/>
      <c r="AZ566" t="s">
        <v>4280</v>
      </c>
      <c r="BA566" s="278" t="s">
        <v>4267</v>
      </c>
      <c r="BB566" s="280" t="s">
        <v>4268</v>
      </c>
    </row>
    <row r="567" spans="1:55" ht="15.75">
      <c r="A567" s="23" t="s">
        <v>428</v>
      </c>
      <c r="B567" s="24" t="s">
        <v>465</v>
      </c>
      <c r="C567" s="24" t="s">
        <v>465</v>
      </c>
      <c r="D567" s="3" t="s">
        <v>4397</v>
      </c>
      <c r="E567" s="24" t="s">
        <v>4393</v>
      </c>
      <c r="F567" s="24" t="s">
        <v>4392</v>
      </c>
      <c r="G567" s="305" t="s">
        <v>4294</v>
      </c>
      <c r="H567" s="24" t="s">
        <v>300</v>
      </c>
      <c r="I567" s="33">
        <v>42010000</v>
      </c>
      <c r="J567" s="1" t="s">
        <v>1804</v>
      </c>
      <c r="K567" s="1" t="s">
        <v>1804</v>
      </c>
      <c r="M567" s="23" t="s">
        <v>431</v>
      </c>
      <c r="N567" s="23"/>
      <c r="O567" s="22" t="s">
        <v>1791</v>
      </c>
      <c r="P567" s="22">
        <v>174</v>
      </c>
      <c r="Q567" s="37">
        <f t="shared" ref="Q567:Q577" si="30">R567*0.8</f>
        <v>319.20000000000005</v>
      </c>
      <c r="R567" s="166">
        <v>399</v>
      </c>
      <c r="S567" s="33">
        <v>5051771951805</v>
      </c>
      <c r="T567" s="163"/>
      <c r="U567" s="99">
        <v>0.2</v>
      </c>
      <c r="V567" s="142">
        <v>5.0000000000000001E-3</v>
      </c>
      <c r="W567" s="99">
        <f t="shared" si="29"/>
        <v>0.20500000000000002</v>
      </c>
      <c r="X567" s="8">
        <v>40</v>
      </c>
      <c r="Y567" s="8">
        <v>420</v>
      </c>
      <c r="Z567" s="8">
        <v>160</v>
      </c>
      <c r="AX567" s="289" t="s">
        <v>4406</v>
      </c>
      <c r="AY567" s="157"/>
      <c r="AZ567" t="s">
        <v>4280</v>
      </c>
      <c r="BA567" s="278" t="s">
        <v>4267</v>
      </c>
      <c r="BB567" s="280" t="s">
        <v>4268</v>
      </c>
    </row>
    <row r="568" spans="1:55" s="12" customFormat="1" ht="15.75">
      <c r="A568" s="23" t="s">
        <v>428</v>
      </c>
      <c r="B568" s="24" t="s">
        <v>465</v>
      </c>
      <c r="C568" s="24" t="s">
        <v>465</v>
      </c>
      <c r="D568" s="3" t="s">
        <v>4397</v>
      </c>
      <c r="E568" s="24" t="s">
        <v>4395</v>
      </c>
      <c r="F568" s="24" t="s">
        <v>4392</v>
      </c>
      <c r="G568" s="305" t="s">
        <v>4294</v>
      </c>
      <c r="H568" s="24" t="s">
        <v>300</v>
      </c>
      <c r="I568" s="33">
        <v>42010000</v>
      </c>
      <c r="J568" s="1" t="s">
        <v>1804</v>
      </c>
      <c r="K568" s="1" t="s">
        <v>1804</v>
      </c>
      <c r="L568"/>
      <c r="M568" s="23" t="s">
        <v>432</v>
      </c>
      <c r="N568" s="23"/>
      <c r="O568" s="22" t="s">
        <v>1791</v>
      </c>
      <c r="P568" s="22">
        <v>174</v>
      </c>
      <c r="Q568" s="37">
        <f t="shared" si="30"/>
        <v>319.20000000000005</v>
      </c>
      <c r="R568" s="166">
        <v>399</v>
      </c>
      <c r="S568" s="33">
        <v>5051771951812</v>
      </c>
      <c r="T568" s="163"/>
      <c r="U568" s="99">
        <v>0.2</v>
      </c>
      <c r="V568" s="142">
        <v>5.0000000000000001E-3</v>
      </c>
      <c r="W568" s="99">
        <f t="shared" si="29"/>
        <v>0.20500000000000002</v>
      </c>
      <c r="X568" s="8">
        <v>40</v>
      </c>
      <c r="Y568" s="8">
        <v>420</v>
      </c>
      <c r="Z568" s="8">
        <v>160</v>
      </c>
      <c r="AA568"/>
      <c r="AB568"/>
      <c r="AC568"/>
      <c r="AD568"/>
      <c r="AE568"/>
      <c r="AF568"/>
      <c r="AG568"/>
      <c r="AH568"/>
      <c r="AI568"/>
      <c r="AJ568"/>
      <c r="AK568"/>
      <c r="AL568"/>
      <c r="AM568"/>
      <c r="AN568"/>
      <c r="AO568"/>
      <c r="AP568"/>
      <c r="AQ568"/>
      <c r="AR568"/>
      <c r="AS568"/>
      <c r="AT568"/>
      <c r="AU568"/>
      <c r="AV568"/>
      <c r="AW568"/>
      <c r="AX568" s="289" t="s">
        <v>4406</v>
      </c>
      <c r="AY568" s="157"/>
      <c r="AZ568" t="s">
        <v>4280</v>
      </c>
      <c r="BA568" s="278" t="s">
        <v>4267</v>
      </c>
      <c r="BB568" s="280" t="s">
        <v>4268</v>
      </c>
      <c r="BC568"/>
    </row>
    <row r="569" spans="1:55" s="12" customFormat="1" ht="15.75">
      <c r="A569" s="23" t="s">
        <v>428</v>
      </c>
      <c r="B569" s="24" t="s">
        <v>465</v>
      </c>
      <c r="C569" s="24" t="s">
        <v>465</v>
      </c>
      <c r="D569" s="3" t="s">
        <v>4397</v>
      </c>
      <c r="E569" s="24" t="s">
        <v>4396</v>
      </c>
      <c r="F569" s="24" t="s">
        <v>4392</v>
      </c>
      <c r="G569" s="305" t="s">
        <v>4294</v>
      </c>
      <c r="H569" s="24" t="s">
        <v>300</v>
      </c>
      <c r="I569" s="33">
        <v>42010000</v>
      </c>
      <c r="J569" s="1" t="s">
        <v>1804</v>
      </c>
      <c r="K569" s="1" t="s">
        <v>1804</v>
      </c>
      <c r="L569"/>
      <c r="M569" s="23" t="s">
        <v>434</v>
      </c>
      <c r="N569" s="23"/>
      <c r="O569" s="22" t="s">
        <v>1791</v>
      </c>
      <c r="P569" s="22">
        <v>174</v>
      </c>
      <c r="Q569" s="37">
        <f t="shared" si="30"/>
        <v>319.20000000000005</v>
      </c>
      <c r="R569" s="166">
        <v>399</v>
      </c>
      <c r="S569" s="33">
        <v>5051771951836</v>
      </c>
      <c r="T569" s="163"/>
      <c r="U569" s="99">
        <v>0.2</v>
      </c>
      <c r="V569" s="142">
        <v>5.0000000000000001E-3</v>
      </c>
      <c r="W569" s="99">
        <f t="shared" si="29"/>
        <v>0.20500000000000002</v>
      </c>
      <c r="X569" s="8">
        <v>40</v>
      </c>
      <c r="Y569" s="8">
        <v>420</v>
      </c>
      <c r="Z569" s="8">
        <v>160</v>
      </c>
      <c r="AA569"/>
      <c r="AB569"/>
      <c r="AC569"/>
      <c r="AD569"/>
      <c r="AE569"/>
      <c r="AF569"/>
      <c r="AG569"/>
      <c r="AH569"/>
      <c r="AI569"/>
      <c r="AJ569"/>
      <c r="AK569"/>
      <c r="AL569"/>
      <c r="AM569"/>
      <c r="AN569"/>
      <c r="AO569"/>
      <c r="AP569"/>
      <c r="AQ569"/>
      <c r="AR569"/>
      <c r="AS569"/>
      <c r="AT569"/>
      <c r="AU569"/>
      <c r="AV569"/>
      <c r="AW569"/>
      <c r="AX569" s="289" t="s">
        <v>4406</v>
      </c>
      <c r="AY569" s="157"/>
      <c r="AZ569" t="s">
        <v>4280</v>
      </c>
      <c r="BA569" s="278" t="s">
        <v>4267</v>
      </c>
      <c r="BB569" s="280" t="s">
        <v>4268</v>
      </c>
      <c r="BC569"/>
    </row>
    <row r="570" spans="1:55" s="12" customFormat="1" ht="15.75">
      <c r="A570" s="23" t="s">
        <v>428</v>
      </c>
      <c r="B570" s="24" t="s">
        <v>465</v>
      </c>
      <c r="C570" s="24" t="s">
        <v>465</v>
      </c>
      <c r="D570" s="3" t="s">
        <v>4397</v>
      </c>
      <c r="E570" s="3" t="s">
        <v>4402</v>
      </c>
      <c r="F570" s="24" t="s">
        <v>4392</v>
      </c>
      <c r="G570" s="305" t="s">
        <v>4294</v>
      </c>
      <c r="H570" s="24" t="s">
        <v>414</v>
      </c>
      <c r="I570" s="33">
        <v>42010000</v>
      </c>
      <c r="J570" s="1" t="s">
        <v>1804</v>
      </c>
      <c r="K570" s="1" t="s">
        <v>1804</v>
      </c>
      <c r="L570"/>
      <c r="M570" s="23" t="s">
        <v>430</v>
      </c>
      <c r="N570" s="23"/>
      <c r="O570" s="22" t="s">
        <v>1791</v>
      </c>
      <c r="P570" s="22">
        <v>174</v>
      </c>
      <c r="Q570" s="37">
        <f t="shared" si="30"/>
        <v>319.20000000000005</v>
      </c>
      <c r="R570" s="166">
        <v>399</v>
      </c>
      <c r="S570" s="33">
        <v>5051771951843</v>
      </c>
      <c r="T570" s="163"/>
      <c r="U570" s="99">
        <v>0.2</v>
      </c>
      <c r="V570" s="142">
        <v>5.0000000000000001E-3</v>
      </c>
      <c r="W570" s="99">
        <f t="shared" si="29"/>
        <v>0.20500000000000002</v>
      </c>
      <c r="X570" s="8">
        <v>40</v>
      </c>
      <c r="Y570" s="8">
        <v>420</v>
      </c>
      <c r="Z570" s="8">
        <v>160</v>
      </c>
      <c r="AA570"/>
      <c r="AB570"/>
      <c r="AC570"/>
      <c r="AD570"/>
      <c r="AE570"/>
      <c r="AF570"/>
      <c r="AG570"/>
      <c r="AH570"/>
      <c r="AI570"/>
      <c r="AJ570"/>
      <c r="AK570"/>
      <c r="AL570"/>
      <c r="AM570"/>
      <c r="AN570"/>
      <c r="AO570"/>
      <c r="AP570"/>
      <c r="AQ570"/>
      <c r="AR570"/>
      <c r="AS570"/>
      <c r="AT570"/>
      <c r="AU570"/>
      <c r="AV570"/>
      <c r="AW570"/>
      <c r="AX570" s="289" t="s">
        <v>4406</v>
      </c>
      <c r="AY570" s="157"/>
      <c r="AZ570" t="s">
        <v>4280</v>
      </c>
      <c r="BA570" s="278" t="s">
        <v>4267</v>
      </c>
      <c r="BB570" s="280" t="s">
        <v>4268</v>
      </c>
      <c r="BC570"/>
    </row>
    <row r="571" spans="1:55" s="12" customFormat="1" ht="15.75">
      <c r="A571" s="23" t="s">
        <v>428</v>
      </c>
      <c r="B571" s="24" t="s">
        <v>465</v>
      </c>
      <c r="C571" s="24" t="s">
        <v>465</v>
      </c>
      <c r="D571" s="3" t="s">
        <v>4397</v>
      </c>
      <c r="E571" s="3" t="s">
        <v>4403</v>
      </c>
      <c r="F571" s="24" t="s">
        <v>4392</v>
      </c>
      <c r="G571" s="305" t="s">
        <v>4294</v>
      </c>
      <c r="H571" s="24" t="s">
        <v>414</v>
      </c>
      <c r="I571" s="33">
        <v>42010000</v>
      </c>
      <c r="J571" s="1" t="s">
        <v>1804</v>
      </c>
      <c r="K571" s="1" t="s">
        <v>1804</v>
      </c>
      <c r="L571"/>
      <c r="M571" s="23" t="s">
        <v>431</v>
      </c>
      <c r="N571" s="23"/>
      <c r="O571" s="22" t="s">
        <v>1791</v>
      </c>
      <c r="P571" s="22">
        <v>174</v>
      </c>
      <c r="Q571" s="37">
        <f t="shared" si="30"/>
        <v>319.20000000000005</v>
      </c>
      <c r="R571" s="166">
        <v>399</v>
      </c>
      <c r="S571" s="33">
        <v>5051771951850</v>
      </c>
      <c r="T571" s="163"/>
      <c r="U571" s="99">
        <v>0.2</v>
      </c>
      <c r="V571" s="142">
        <v>5.0000000000000001E-3</v>
      </c>
      <c r="W571" s="99">
        <f t="shared" si="29"/>
        <v>0.20500000000000002</v>
      </c>
      <c r="X571" s="8">
        <v>40</v>
      </c>
      <c r="Y571" s="8">
        <v>420</v>
      </c>
      <c r="Z571" s="8">
        <v>160</v>
      </c>
      <c r="AA571"/>
      <c r="AB571"/>
      <c r="AC571"/>
      <c r="AD571"/>
      <c r="AE571"/>
      <c r="AF571"/>
      <c r="AG571"/>
      <c r="AH571"/>
      <c r="AI571"/>
      <c r="AJ571"/>
      <c r="AK571"/>
      <c r="AL571"/>
      <c r="AM571"/>
      <c r="AN571"/>
      <c r="AO571"/>
      <c r="AP571"/>
      <c r="AQ571"/>
      <c r="AR571"/>
      <c r="AS571"/>
      <c r="AT571"/>
      <c r="AU571"/>
      <c r="AV571"/>
      <c r="AW571"/>
      <c r="AX571" s="289" t="s">
        <v>4406</v>
      </c>
      <c r="AY571" s="157"/>
      <c r="AZ571" t="s">
        <v>4280</v>
      </c>
      <c r="BA571" s="278" t="s">
        <v>4267</v>
      </c>
      <c r="BB571" s="280" t="s">
        <v>4268</v>
      </c>
      <c r="BC571"/>
    </row>
    <row r="572" spans="1:55" s="12" customFormat="1" ht="15.75">
      <c r="A572" s="23" t="s">
        <v>428</v>
      </c>
      <c r="B572" s="24" t="s">
        <v>465</v>
      </c>
      <c r="C572" s="24" t="s">
        <v>465</v>
      </c>
      <c r="D572" s="3" t="s">
        <v>4397</v>
      </c>
      <c r="E572" s="3" t="s">
        <v>4404</v>
      </c>
      <c r="F572" s="24" t="s">
        <v>4392</v>
      </c>
      <c r="G572" s="305" t="s">
        <v>4294</v>
      </c>
      <c r="H572" s="24" t="s">
        <v>414</v>
      </c>
      <c r="I572" s="33">
        <v>42010000</v>
      </c>
      <c r="J572" s="1" t="s">
        <v>1804</v>
      </c>
      <c r="K572" s="1" t="s">
        <v>1804</v>
      </c>
      <c r="L572"/>
      <c r="M572" s="23" t="s">
        <v>432</v>
      </c>
      <c r="N572" s="23"/>
      <c r="O572" s="22" t="s">
        <v>1791</v>
      </c>
      <c r="P572" s="22">
        <v>174</v>
      </c>
      <c r="Q572" s="37">
        <f t="shared" si="30"/>
        <v>319.20000000000005</v>
      </c>
      <c r="R572" s="166">
        <v>399</v>
      </c>
      <c r="S572" s="33">
        <v>5051771951867</v>
      </c>
      <c r="T572" s="163"/>
      <c r="U572" s="99">
        <v>0.2</v>
      </c>
      <c r="V572" s="142">
        <v>5.0000000000000001E-3</v>
      </c>
      <c r="W572" s="99">
        <f t="shared" si="29"/>
        <v>0.20500000000000002</v>
      </c>
      <c r="X572" s="8">
        <v>40</v>
      </c>
      <c r="Y572" s="8">
        <v>420</v>
      </c>
      <c r="Z572" s="8">
        <v>160</v>
      </c>
      <c r="AA572"/>
      <c r="AB572"/>
      <c r="AC572"/>
      <c r="AD572"/>
      <c r="AE572"/>
      <c r="AF572"/>
      <c r="AG572"/>
      <c r="AH572"/>
      <c r="AI572"/>
      <c r="AJ572"/>
      <c r="AK572"/>
      <c r="AL572"/>
      <c r="AM572"/>
      <c r="AN572"/>
      <c r="AO572"/>
      <c r="AP572"/>
      <c r="AQ572"/>
      <c r="AR572"/>
      <c r="AS572"/>
      <c r="AT572"/>
      <c r="AU572"/>
      <c r="AV572"/>
      <c r="AW572"/>
      <c r="AX572" s="289" t="s">
        <v>4406</v>
      </c>
      <c r="AY572" s="157"/>
      <c r="AZ572" t="s">
        <v>4280</v>
      </c>
      <c r="BA572" s="278" t="s">
        <v>4267</v>
      </c>
      <c r="BB572" s="280" t="s">
        <v>4268</v>
      </c>
      <c r="BC572"/>
    </row>
    <row r="573" spans="1:55" s="12" customFormat="1" ht="15.75">
      <c r="A573" s="23" t="s">
        <v>428</v>
      </c>
      <c r="B573" s="24" t="s">
        <v>465</v>
      </c>
      <c r="C573" s="24" t="s">
        <v>465</v>
      </c>
      <c r="D573" s="3" t="s">
        <v>4397</v>
      </c>
      <c r="E573" s="3" t="s">
        <v>4405</v>
      </c>
      <c r="F573" s="24" t="s">
        <v>4392</v>
      </c>
      <c r="G573" s="305" t="s">
        <v>4294</v>
      </c>
      <c r="H573" s="24" t="s">
        <v>414</v>
      </c>
      <c r="I573" s="33">
        <v>42010000</v>
      </c>
      <c r="J573" s="1" t="s">
        <v>1804</v>
      </c>
      <c r="K573" s="1" t="s">
        <v>1804</v>
      </c>
      <c r="L573"/>
      <c r="M573" s="23" t="s">
        <v>434</v>
      </c>
      <c r="N573" s="23"/>
      <c r="O573" s="22" t="s">
        <v>1791</v>
      </c>
      <c r="P573" s="22">
        <v>174</v>
      </c>
      <c r="Q573" s="37">
        <f t="shared" si="30"/>
        <v>319.20000000000005</v>
      </c>
      <c r="R573" s="166">
        <v>399</v>
      </c>
      <c r="S573" s="33">
        <v>5051771951881</v>
      </c>
      <c r="T573" s="163"/>
      <c r="U573" s="99">
        <v>0.2</v>
      </c>
      <c r="V573" s="142">
        <v>5.0000000000000001E-3</v>
      </c>
      <c r="W573" s="99">
        <f t="shared" si="29"/>
        <v>0.20500000000000002</v>
      </c>
      <c r="X573" s="8">
        <v>40</v>
      </c>
      <c r="Y573" s="8">
        <v>420</v>
      </c>
      <c r="Z573" s="8">
        <v>160</v>
      </c>
      <c r="AA573"/>
      <c r="AB573"/>
      <c r="AC573"/>
      <c r="AD573"/>
      <c r="AE573"/>
      <c r="AF573"/>
      <c r="AG573"/>
      <c r="AH573"/>
      <c r="AI573"/>
      <c r="AJ573"/>
      <c r="AK573"/>
      <c r="AL573"/>
      <c r="AM573"/>
      <c r="AN573"/>
      <c r="AO573"/>
      <c r="AP573"/>
      <c r="AQ573"/>
      <c r="AR573"/>
      <c r="AS573"/>
      <c r="AT573"/>
      <c r="AU573"/>
      <c r="AV573"/>
      <c r="AW573"/>
      <c r="AX573" s="289" t="s">
        <v>4406</v>
      </c>
      <c r="AY573" s="157"/>
      <c r="AZ573" t="s">
        <v>4280</v>
      </c>
      <c r="BA573" s="278" t="s">
        <v>4267</v>
      </c>
      <c r="BB573" s="280" t="s">
        <v>4268</v>
      </c>
      <c r="BC573"/>
    </row>
    <row r="574" spans="1:55" s="27" customFormat="1" ht="15.75">
      <c r="A574" s="23" t="s">
        <v>428</v>
      </c>
      <c r="B574" s="24" t="s">
        <v>465</v>
      </c>
      <c r="C574" s="24" t="s">
        <v>465</v>
      </c>
      <c r="D574" s="3" t="s">
        <v>4397</v>
      </c>
      <c r="E574" s="3" t="s">
        <v>4398</v>
      </c>
      <c r="F574" s="24" t="s">
        <v>4392</v>
      </c>
      <c r="G574" s="305" t="s">
        <v>4294</v>
      </c>
      <c r="H574" s="24" t="s">
        <v>1522</v>
      </c>
      <c r="I574" s="33">
        <v>42010000</v>
      </c>
      <c r="J574" s="1" t="s">
        <v>1804</v>
      </c>
      <c r="K574" s="1" t="s">
        <v>1804</v>
      </c>
      <c r="L574"/>
      <c r="M574" s="23" t="s">
        <v>430</v>
      </c>
      <c r="N574" s="23"/>
      <c r="O574" s="22" t="s">
        <v>1791</v>
      </c>
      <c r="P574" s="22">
        <v>174</v>
      </c>
      <c r="Q574" s="37">
        <f t="shared" si="30"/>
        <v>319.20000000000005</v>
      </c>
      <c r="R574" s="166">
        <v>399</v>
      </c>
      <c r="S574" s="143">
        <v>5051771951744</v>
      </c>
      <c r="T574" s="163"/>
      <c r="U574" s="99">
        <v>0.2</v>
      </c>
      <c r="V574" s="142">
        <v>5.0000000000000001E-3</v>
      </c>
      <c r="W574" s="99">
        <f t="shared" si="29"/>
        <v>0.20500000000000002</v>
      </c>
      <c r="X574" s="8">
        <v>40</v>
      </c>
      <c r="Y574" s="8">
        <v>420</v>
      </c>
      <c r="Z574" s="8">
        <v>160</v>
      </c>
      <c r="AA574"/>
      <c r="AB574"/>
      <c r="AC574"/>
      <c r="AD574"/>
      <c r="AE574"/>
      <c r="AF574"/>
      <c r="AG574"/>
      <c r="AH574"/>
      <c r="AI574"/>
      <c r="AJ574"/>
      <c r="AK574"/>
      <c r="AL574"/>
      <c r="AM574"/>
      <c r="AN574"/>
      <c r="AO574"/>
      <c r="AP574"/>
      <c r="AQ574"/>
      <c r="AR574"/>
      <c r="AS574"/>
      <c r="AT574"/>
      <c r="AU574"/>
      <c r="AV574"/>
      <c r="AW574"/>
      <c r="AX574" s="289" t="s">
        <v>4406</v>
      </c>
      <c r="AY574" s="157"/>
      <c r="AZ574" t="s">
        <v>4280</v>
      </c>
      <c r="BA574" s="278" t="s">
        <v>4267</v>
      </c>
      <c r="BB574" s="280" t="s">
        <v>4268</v>
      </c>
      <c r="BC574"/>
    </row>
    <row r="575" spans="1:55" s="12" customFormat="1" ht="15.75">
      <c r="A575" s="23" t="s">
        <v>428</v>
      </c>
      <c r="B575" s="24" t="s">
        <v>465</v>
      </c>
      <c r="C575" s="24" t="s">
        <v>465</v>
      </c>
      <c r="D575" s="3" t="s">
        <v>4397</v>
      </c>
      <c r="E575" s="3" t="s">
        <v>4399</v>
      </c>
      <c r="F575" s="24" t="s">
        <v>4392</v>
      </c>
      <c r="G575" s="305" t="s">
        <v>4294</v>
      </c>
      <c r="H575" s="24" t="s">
        <v>1522</v>
      </c>
      <c r="I575" s="33">
        <v>42010000</v>
      </c>
      <c r="J575" s="1" t="s">
        <v>1804</v>
      </c>
      <c r="K575" s="1" t="s">
        <v>1804</v>
      </c>
      <c r="L575"/>
      <c r="M575" s="23" t="s">
        <v>431</v>
      </c>
      <c r="N575" s="23"/>
      <c r="O575" s="22" t="s">
        <v>1791</v>
      </c>
      <c r="P575" s="22">
        <v>174</v>
      </c>
      <c r="Q575" s="37">
        <f t="shared" si="30"/>
        <v>319.20000000000005</v>
      </c>
      <c r="R575" s="166">
        <v>399</v>
      </c>
      <c r="S575" s="143">
        <v>5051771951751</v>
      </c>
      <c r="T575" s="163"/>
      <c r="U575" s="99">
        <v>0.2</v>
      </c>
      <c r="V575" s="142">
        <v>5.0000000000000001E-3</v>
      </c>
      <c r="W575" s="99">
        <f t="shared" si="29"/>
        <v>0.20500000000000002</v>
      </c>
      <c r="X575" s="8">
        <v>40</v>
      </c>
      <c r="Y575" s="8">
        <v>420</v>
      </c>
      <c r="Z575" s="8">
        <v>160</v>
      </c>
      <c r="AA575"/>
      <c r="AB575"/>
      <c r="AC575"/>
      <c r="AD575"/>
      <c r="AE575"/>
      <c r="AF575"/>
      <c r="AG575"/>
      <c r="AH575"/>
      <c r="AI575"/>
      <c r="AJ575"/>
      <c r="AK575"/>
      <c r="AL575"/>
      <c r="AM575"/>
      <c r="AN575"/>
      <c r="AO575"/>
      <c r="AP575"/>
      <c r="AQ575"/>
      <c r="AR575"/>
      <c r="AS575"/>
      <c r="AT575"/>
      <c r="AU575"/>
      <c r="AV575"/>
      <c r="AW575"/>
      <c r="AX575" s="289" t="s">
        <v>4406</v>
      </c>
      <c r="AY575" s="157"/>
      <c r="AZ575" t="s">
        <v>4280</v>
      </c>
      <c r="BA575" s="278" t="s">
        <v>4267</v>
      </c>
      <c r="BB575" s="280" t="s">
        <v>4268</v>
      </c>
      <c r="BC575"/>
    </row>
    <row r="576" spans="1:55" ht="15.75">
      <c r="A576" s="23" t="s">
        <v>428</v>
      </c>
      <c r="B576" s="24" t="s">
        <v>465</v>
      </c>
      <c r="C576" s="24" t="s">
        <v>465</v>
      </c>
      <c r="D576" s="3" t="s">
        <v>4397</v>
      </c>
      <c r="E576" s="3" t="s">
        <v>4400</v>
      </c>
      <c r="F576" s="24" t="s">
        <v>4392</v>
      </c>
      <c r="G576" s="305" t="s">
        <v>4294</v>
      </c>
      <c r="H576" s="24" t="s">
        <v>1522</v>
      </c>
      <c r="I576" s="33">
        <v>42010000</v>
      </c>
      <c r="J576" s="1" t="s">
        <v>1804</v>
      </c>
      <c r="K576" s="1" t="s">
        <v>1804</v>
      </c>
      <c r="M576" s="23" t="s">
        <v>432</v>
      </c>
      <c r="N576" s="23"/>
      <c r="O576" s="22" t="s">
        <v>1791</v>
      </c>
      <c r="P576" s="22">
        <v>174</v>
      </c>
      <c r="Q576" s="37">
        <f t="shared" si="30"/>
        <v>319.20000000000005</v>
      </c>
      <c r="R576" s="166">
        <v>399</v>
      </c>
      <c r="S576" s="143">
        <v>5051771951768</v>
      </c>
      <c r="T576" s="163"/>
      <c r="U576" s="99">
        <v>0.2</v>
      </c>
      <c r="V576" s="142">
        <v>5.0000000000000001E-3</v>
      </c>
      <c r="W576" s="99">
        <f t="shared" si="29"/>
        <v>0.20500000000000002</v>
      </c>
      <c r="X576" s="8">
        <v>40</v>
      </c>
      <c r="Y576" s="8">
        <v>420</v>
      </c>
      <c r="Z576" s="8">
        <v>160</v>
      </c>
      <c r="AX576" s="289" t="s">
        <v>4406</v>
      </c>
      <c r="AY576" s="157"/>
      <c r="AZ576" t="s">
        <v>4280</v>
      </c>
      <c r="BA576" s="278" t="s">
        <v>4267</v>
      </c>
      <c r="BB576" s="280" t="s">
        <v>4268</v>
      </c>
    </row>
    <row r="577" spans="1:55" ht="15.75" customHeight="1">
      <c r="A577" s="23" t="s">
        <v>428</v>
      </c>
      <c r="B577" s="24" t="s">
        <v>465</v>
      </c>
      <c r="C577" s="24" t="s">
        <v>465</v>
      </c>
      <c r="D577" s="3" t="s">
        <v>4397</v>
      </c>
      <c r="E577" s="3" t="s">
        <v>4401</v>
      </c>
      <c r="F577" s="24" t="s">
        <v>4392</v>
      </c>
      <c r="G577" s="305" t="s">
        <v>4294</v>
      </c>
      <c r="H577" s="24" t="s">
        <v>1522</v>
      </c>
      <c r="I577" s="33">
        <v>42010000</v>
      </c>
      <c r="J577" s="1" t="s">
        <v>1804</v>
      </c>
      <c r="K577" s="1" t="s">
        <v>1804</v>
      </c>
      <c r="M577" s="23" t="s">
        <v>434</v>
      </c>
      <c r="N577" s="23"/>
      <c r="O577" s="22" t="s">
        <v>1791</v>
      </c>
      <c r="P577" s="22">
        <v>174</v>
      </c>
      <c r="Q577" s="37">
        <f t="shared" si="30"/>
        <v>319.20000000000005</v>
      </c>
      <c r="R577" s="166">
        <v>399</v>
      </c>
      <c r="S577" s="143">
        <v>5051771951782</v>
      </c>
      <c r="T577" s="163"/>
      <c r="U577" s="99">
        <v>0.2</v>
      </c>
      <c r="V577" s="142">
        <v>5.0000000000000001E-3</v>
      </c>
      <c r="W577" s="99">
        <f t="shared" si="29"/>
        <v>0.20500000000000002</v>
      </c>
      <c r="X577" s="8">
        <v>40</v>
      </c>
      <c r="Y577" s="8">
        <v>420</v>
      </c>
      <c r="Z577" s="8">
        <v>160</v>
      </c>
      <c r="AX577" s="289" t="s">
        <v>4406</v>
      </c>
      <c r="AY577" s="157"/>
      <c r="AZ577" t="s">
        <v>4280</v>
      </c>
      <c r="BA577" s="278" t="s">
        <v>4267</v>
      </c>
      <c r="BB577" s="280" t="s">
        <v>4268</v>
      </c>
    </row>
    <row r="578" spans="1:55" ht="15.75" customHeight="1">
      <c r="A578" s="23" t="s">
        <v>278</v>
      </c>
      <c r="B578" s="24" t="s">
        <v>726</v>
      </c>
      <c r="C578" s="3" t="s">
        <v>726</v>
      </c>
      <c r="D578" s="3" t="s">
        <v>3573</v>
      </c>
      <c r="E578" s="20" t="s">
        <v>3555</v>
      </c>
      <c r="F578" t="s">
        <v>3556</v>
      </c>
      <c r="G578" s="349" t="s">
        <v>5317</v>
      </c>
      <c r="H578" t="s">
        <v>5264</v>
      </c>
      <c r="I578" s="33">
        <v>42010000</v>
      </c>
      <c r="J578" s="1" t="s">
        <v>1804</v>
      </c>
      <c r="K578" s="1" t="s">
        <v>1804</v>
      </c>
      <c r="L578" s="236"/>
      <c r="M578" s="13" t="s">
        <v>3550</v>
      </c>
      <c r="N578"/>
      <c r="O578" s="229" t="s">
        <v>1791</v>
      </c>
      <c r="P578" s="37">
        <v>130</v>
      </c>
      <c r="Q578" s="37">
        <f t="shared" ref="Q578:Q641" si="31">R578*0.8</f>
        <v>239.20000000000002</v>
      </c>
      <c r="R578" s="166">
        <v>299</v>
      </c>
      <c r="S578" s="143">
        <v>5051771905945</v>
      </c>
      <c r="T578"/>
      <c r="U578" s="99">
        <v>0.57499999999999996</v>
      </c>
      <c r="V578" s="142">
        <v>5.0000000000000001E-3</v>
      </c>
      <c r="W578" s="359">
        <v>0.57999999999999996</v>
      </c>
      <c r="X578" s="326">
        <v>48</v>
      </c>
      <c r="Y578" s="326">
        <v>29</v>
      </c>
      <c r="Z578" s="326">
        <v>3</v>
      </c>
      <c r="AX578" s="289" t="s">
        <v>3557</v>
      </c>
      <c r="AY578" s="12"/>
      <c r="AZ578" t="s">
        <v>4280</v>
      </c>
      <c r="BA578" s="278" t="s">
        <v>4267</v>
      </c>
      <c r="BB578" s="280" t="s">
        <v>4268</v>
      </c>
      <c r="BC578" s="12"/>
    </row>
    <row r="579" spans="1:55" ht="15.75" customHeight="1">
      <c r="A579" s="23" t="s">
        <v>278</v>
      </c>
      <c r="B579" s="24" t="s">
        <v>726</v>
      </c>
      <c r="C579" s="3" t="s">
        <v>726</v>
      </c>
      <c r="D579" s="3" t="s">
        <v>3574</v>
      </c>
      <c r="E579" s="20" t="s">
        <v>3558</v>
      </c>
      <c r="F579" t="s">
        <v>3559</v>
      </c>
      <c r="G579" s="349" t="s">
        <v>5317</v>
      </c>
      <c r="H579" t="s">
        <v>5264</v>
      </c>
      <c r="I579" s="33">
        <v>42010000</v>
      </c>
      <c r="J579" s="1" t="s">
        <v>1804</v>
      </c>
      <c r="K579" s="1" t="s">
        <v>1804</v>
      </c>
      <c r="L579" s="236"/>
      <c r="M579" s="13" t="s">
        <v>3550</v>
      </c>
      <c r="N579"/>
      <c r="O579" s="229" t="s">
        <v>1791</v>
      </c>
      <c r="P579" s="37">
        <v>305</v>
      </c>
      <c r="Q579" s="37">
        <f t="shared" si="31"/>
        <v>559.20000000000005</v>
      </c>
      <c r="R579" s="166">
        <v>699</v>
      </c>
      <c r="S579" s="143">
        <v>5051771905921</v>
      </c>
      <c r="T579"/>
      <c r="U579" s="99">
        <v>1.6150000000000002</v>
      </c>
      <c r="V579" s="142">
        <v>5.0000000000000001E-3</v>
      </c>
      <c r="W579" s="359">
        <v>1.62</v>
      </c>
      <c r="X579" s="326">
        <v>70</v>
      </c>
      <c r="Y579" s="326">
        <v>40</v>
      </c>
      <c r="Z579" s="326">
        <v>11</v>
      </c>
      <c r="AX579" s="289" t="s">
        <v>3560</v>
      </c>
      <c r="AY579" s="12"/>
      <c r="AZ579" t="s">
        <v>4280</v>
      </c>
      <c r="BA579" s="278" t="s">
        <v>4267</v>
      </c>
      <c r="BB579" s="280" t="s">
        <v>4268</v>
      </c>
      <c r="BC579" s="12"/>
    </row>
    <row r="580" spans="1:55" ht="15.75">
      <c r="A580" s="23" t="s">
        <v>278</v>
      </c>
      <c r="B580" s="24" t="s">
        <v>726</v>
      </c>
      <c r="C580" s="3" t="s">
        <v>726</v>
      </c>
      <c r="D580" s="3" t="s">
        <v>3575</v>
      </c>
      <c r="E580" s="20" t="s">
        <v>3561</v>
      </c>
      <c r="F580" s="24" t="s">
        <v>3562</v>
      </c>
      <c r="G580" s="349" t="s">
        <v>5317</v>
      </c>
      <c r="H580" t="s">
        <v>5264</v>
      </c>
      <c r="I580" s="33">
        <v>42010000</v>
      </c>
      <c r="J580" s="1" t="s">
        <v>1804</v>
      </c>
      <c r="K580" s="1" t="s">
        <v>1804</v>
      </c>
      <c r="L580" s="236"/>
      <c r="M580" s="13" t="s">
        <v>3550</v>
      </c>
      <c r="N580"/>
      <c r="O580" s="229" t="s">
        <v>1791</v>
      </c>
      <c r="P580" s="37">
        <v>320</v>
      </c>
      <c r="Q580" s="37">
        <f t="shared" si="31"/>
        <v>588</v>
      </c>
      <c r="R580" s="166">
        <v>735</v>
      </c>
      <c r="S580" s="143">
        <v>5051771905938</v>
      </c>
      <c r="T580"/>
      <c r="U580" s="99">
        <v>0.995</v>
      </c>
      <c r="V580" s="142">
        <v>5.0000000000000001E-3</v>
      </c>
      <c r="W580" s="359">
        <v>1</v>
      </c>
      <c r="X580" s="326">
        <v>37</v>
      </c>
      <c r="Y580" s="326">
        <v>38</v>
      </c>
      <c r="Z580" s="326">
        <v>5</v>
      </c>
      <c r="AX580" s="412" t="s">
        <v>3563</v>
      </c>
      <c r="AY580" s="12"/>
      <c r="AZ580" t="s">
        <v>4280</v>
      </c>
      <c r="BA580" s="278" t="s">
        <v>4267</v>
      </c>
      <c r="BB580" s="280" t="s">
        <v>4268</v>
      </c>
      <c r="BC580" s="12"/>
    </row>
    <row r="581" spans="1:55" ht="15.75">
      <c r="A581" s="23" t="s">
        <v>278</v>
      </c>
      <c r="B581" s="24" t="s">
        <v>726</v>
      </c>
      <c r="C581" s="3" t="s">
        <v>726</v>
      </c>
      <c r="D581" s="3" t="s">
        <v>3576</v>
      </c>
      <c r="E581" s="20" t="s">
        <v>3564</v>
      </c>
      <c r="F581" t="s">
        <v>3565</v>
      </c>
      <c r="G581" s="349" t="s">
        <v>5317</v>
      </c>
      <c r="H581" t="s">
        <v>5264</v>
      </c>
      <c r="I581" s="33">
        <v>42010000</v>
      </c>
      <c r="J581" s="1" t="s">
        <v>1804</v>
      </c>
      <c r="K581" s="1" t="s">
        <v>1804</v>
      </c>
      <c r="L581" s="236"/>
      <c r="M581" s="13" t="s">
        <v>3550</v>
      </c>
      <c r="N581"/>
      <c r="O581" s="229" t="s">
        <v>1791</v>
      </c>
      <c r="P581" s="37">
        <v>213</v>
      </c>
      <c r="Q581" s="37">
        <f t="shared" si="31"/>
        <v>392</v>
      </c>
      <c r="R581" s="166">
        <v>490</v>
      </c>
      <c r="S581" s="143">
        <v>5051771905976</v>
      </c>
      <c r="T581"/>
      <c r="U581" s="99">
        <v>1.0750000000000002</v>
      </c>
      <c r="V581" s="142">
        <v>5.0000000000000001E-3</v>
      </c>
      <c r="W581" s="359">
        <v>1.08</v>
      </c>
      <c r="X581" s="326">
        <v>75</v>
      </c>
      <c r="Y581" s="326">
        <v>39</v>
      </c>
      <c r="Z581" s="326">
        <v>5</v>
      </c>
      <c r="AX581" s="289" t="s">
        <v>3566</v>
      </c>
      <c r="AY581" s="12"/>
      <c r="AZ581" t="s">
        <v>4280</v>
      </c>
      <c r="BA581" s="278" t="s">
        <v>4267</v>
      </c>
      <c r="BB581" s="280" t="s">
        <v>4268</v>
      </c>
      <c r="BC581" s="12"/>
    </row>
    <row r="582" spans="1:55" ht="15.75">
      <c r="A582" s="23" t="s">
        <v>278</v>
      </c>
      <c r="B582" s="24" t="s">
        <v>726</v>
      </c>
      <c r="C582" s="3" t="s">
        <v>726</v>
      </c>
      <c r="D582" s="3" t="s">
        <v>3577</v>
      </c>
      <c r="E582" s="20" t="s">
        <v>3567</v>
      </c>
      <c r="F582" t="s">
        <v>3568</v>
      </c>
      <c r="G582" s="349" t="s">
        <v>5317</v>
      </c>
      <c r="H582" t="s">
        <v>5264</v>
      </c>
      <c r="I582" s="33">
        <v>42010000</v>
      </c>
      <c r="J582" s="1" t="s">
        <v>1804</v>
      </c>
      <c r="K582" s="1" t="s">
        <v>1804</v>
      </c>
      <c r="L582" s="236"/>
      <c r="M582" s="13" t="s">
        <v>3550</v>
      </c>
      <c r="N582"/>
      <c r="O582" s="229" t="s">
        <v>1791</v>
      </c>
      <c r="P582" s="37">
        <v>260</v>
      </c>
      <c r="Q582" s="37">
        <f t="shared" si="31"/>
        <v>479.20000000000005</v>
      </c>
      <c r="R582" s="166">
        <v>599</v>
      </c>
      <c r="S582" s="143">
        <v>5051771905969</v>
      </c>
      <c r="T582"/>
      <c r="U582" s="99">
        <v>1.5850000000000002</v>
      </c>
      <c r="V582" s="142">
        <v>5.0000000000000001E-3</v>
      </c>
      <c r="W582" s="359">
        <v>1.59</v>
      </c>
      <c r="X582" s="326">
        <v>63</v>
      </c>
      <c r="Y582" s="326">
        <v>42</v>
      </c>
      <c r="Z582" s="326">
        <v>7</v>
      </c>
      <c r="AX582" s="289" t="s">
        <v>3569</v>
      </c>
      <c r="AY582" s="12"/>
      <c r="AZ582" t="s">
        <v>4280</v>
      </c>
      <c r="BA582" s="278" t="s">
        <v>4267</v>
      </c>
      <c r="BB582" s="280" t="s">
        <v>4268</v>
      </c>
      <c r="BC582" s="12"/>
    </row>
    <row r="583" spans="1:55" ht="15.75">
      <c r="A583" s="23" t="s">
        <v>278</v>
      </c>
      <c r="B583" s="24" t="s">
        <v>726</v>
      </c>
      <c r="C583" s="3" t="s">
        <v>726</v>
      </c>
      <c r="D583" s="3" t="s">
        <v>3578</v>
      </c>
      <c r="E583" s="20" t="s">
        <v>3570</v>
      </c>
      <c r="F583" t="s">
        <v>3571</v>
      </c>
      <c r="G583" s="349" t="s">
        <v>5317</v>
      </c>
      <c r="H583" t="s">
        <v>5264</v>
      </c>
      <c r="I583" s="33">
        <v>42010000</v>
      </c>
      <c r="J583" s="1" t="s">
        <v>1804</v>
      </c>
      <c r="K583" s="1" t="s">
        <v>1804</v>
      </c>
      <c r="L583" s="236"/>
      <c r="M583" s="13" t="s">
        <v>3550</v>
      </c>
      <c r="N583"/>
      <c r="O583" s="229" t="s">
        <v>1791</v>
      </c>
      <c r="P583" s="37">
        <v>217</v>
      </c>
      <c r="Q583" s="37">
        <f t="shared" si="31"/>
        <v>399.20000000000005</v>
      </c>
      <c r="R583" s="166">
        <v>499</v>
      </c>
      <c r="S583" s="143">
        <v>5051771905952</v>
      </c>
      <c r="T583"/>
      <c r="U583" s="99">
        <v>1.2250000000000001</v>
      </c>
      <c r="V583" s="142">
        <v>5.0000000000000001E-3</v>
      </c>
      <c r="W583" s="359">
        <v>1.23</v>
      </c>
      <c r="X583" s="326">
        <v>48</v>
      </c>
      <c r="Y583" s="326">
        <v>31</v>
      </c>
      <c r="Z583" s="326">
        <v>8</v>
      </c>
      <c r="AX583" s="289" t="s">
        <v>3572</v>
      </c>
      <c r="AY583" s="12"/>
      <c r="AZ583" t="s">
        <v>4280</v>
      </c>
      <c r="BA583" s="278" t="s">
        <v>4267</v>
      </c>
      <c r="BB583" s="280" t="s">
        <v>4268</v>
      </c>
      <c r="BC583" s="12"/>
    </row>
    <row r="584" spans="1:55" ht="15.75">
      <c r="A584" s="23" t="s">
        <v>278</v>
      </c>
      <c r="B584" s="24" t="s">
        <v>726</v>
      </c>
      <c r="C584" s="3" t="s">
        <v>726</v>
      </c>
      <c r="D584" s="3" t="s">
        <v>5324</v>
      </c>
      <c r="E584" s="363" t="s">
        <v>5318</v>
      </c>
      <c r="F584" s="364" t="s">
        <v>5330</v>
      </c>
      <c r="G584" s="81" t="s">
        <v>4294</v>
      </c>
      <c r="H584" s="365" t="s">
        <v>1453</v>
      </c>
      <c r="I584" s="366">
        <v>4202929190</v>
      </c>
      <c r="J584" s="1" t="s">
        <v>1804</v>
      </c>
      <c r="K584" s="1" t="s">
        <v>1804</v>
      </c>
      <c r="L584" s="236"/>
      <c r="M584" s="13" t="s">
        <v>3550</v>
      </c>
      <c r="N584"/>
      <c r="O584" s="229" t="s">
        <v>1791</v>
      </c>
      <c r="P584" s="283">
        <v>138</v>
      </c>
      <c r="Q584" s="37">
        <f t="shared" si="31"/>
        <v>255.20000000000002</v>
      </c>
      <c r="R584" s="166">
        <v>319</v>
      </c>
      <c r="S584" s="367">
        <v>5051771972985</v>
      </c>
      <c r="T584"/>
      <c r="U584" s="99">
        <v>0.57499999999999996</v>
      </c>
      <c r="V584" s="142">
        <v>5.0000000000000001E-3</v>
      </c>
      <c r="W584" s="359">
        <v>0.57999999999999996</v>
      </c>
      <c r="X584" s="326">
        <v>48</v>
      </c>
      <c r="Y584" s="326">
        <v>29</v>
      </c>
      <c r="Z584" s="326">
        <v>3</v>
      </c>
      <c r="AX584" s="355" t="s">
        <v>5336</v>
      </c>
      <c r="AY584" s="12"/>
      <c r="AZ584" t="s">
        <v>4280</v>
      </c>
      <c r="BA584" s="278" t="s">
        <v>4267</v>
      </c>
      <c r="BB584" s="280" t="s">
        <v>4268</v>
      </c>
      <c r="BC584" s="12"/>
    </row>
    <row r="585" spans="1:55" ht="15.75">
      <c r="A585" s="23" t="s">
        <v>278</v>
      </c>
      <c r="B585" s="24" t="s">
        <v>726</v>
      </c>
      <c r="C585" s="3" t="s">
        <v>726</v>
      </c>
      <c r="D585" s="3" t="s">
        <v>5325</v>
      </c>
      <c r="E585" s="363" t="s">
        <v>5319</v>
      </c>
      <c r="F585" s="364" t="s">
        <v>5331</v>
      </c>
      <c r="G585" s="81" t="s">
        <v>4294</v>
      </c>
      <c r="H585" s="365" t="s">
        <v>1453</v>
      </c>
      <c r="I585" s="366">
        <v>4202929190</v>
      </c>
      <c r="J585" s="1" t="s">
        <v>1804</v>
      </c>
      <c r="K585" s="1" t="s">
        <v>1804</v>
      </c>
      <c r="L585" s="236"/>
      <c r="M585" s="13" t="s">
        <v>3550</v>
      </c>
      <c r="N585"/>
      <c r="O585" s="229" t="s">
        <v>1791</v>
      </c>
      <c r="P585" s="283">
        <v>365</v>
      </c>
      <c r="Q585" s="37">
        <f t="shared" si="31"/>
        <v>671.2</v>
      </c>
      <c r="R585" s="166">
        <v>839</v>
      </c>
      <c r="S585" s="367">
        <v>5051771972992</v>
      </c>
      <c r="T585"/>
      <c r="U585" s="99">
        <v>1.6150000000000002</v>
      </c>
      <c r="V585" s="142">
        <v>5.0000000000000001E-3</v>
      </c>
      <c r="W585" s="359">
        <v>1.62</v>
      </c>
      <c r="X585" s="326">
        <v>70</v>
      </c>
      <c r="Y585" s="326">
        <v>40</v>
      </c>
      <c r="Z585" s="326">
        <v>11</v>
      </c>
      <c r="AX585" s="289" t="s">
        <v>5337</v>
      </c>
      <c r="AY585" s="12"/>
      <c r="AZ585" t="s">
        <v>4280</v>
      </c>
      <c r="BA585" s="278" t="s">
        <v>4267</v>
      </c>
      <c r="BB585" s="280" t="s">
        <v>4268</v>
      </c>
      <c r="BC585" s="12"/>
    </row>
    <row r="586" spans="1:55" ht="15.75">
      <c r="A586" s="23" t="s">
        <v>278</v>
      </c>
      <c r="B586" s="24" t="s">
        <v>726</v>
      </c>
      <c r="C586" s="3" t="s">
        <v>726</v>
      </c>
      <c r="D586" s="3" t="s">
        <v>5326</v>
      </c>
      <c r="E586" s="363" t="s">
        <v>5320</v>
      </c>
      <c r="F586" s="364" t="s">
        <v>5332</v>
      </c>
      <c r="G586" s="81" t="s">
        <v>4294</v>
      </c>
      <c r="H586" s="365" t="s">
        <v>1453</v>
      </c>
      <c r="I586" s="366">
        <v>4202929190</v>
      </c>
      <c r="J586" s="1" t="s">
        <v>1804</v>
      </c>
      <c r="K586" s="1" t="s">
        <v>1804</v>
      </c>
      <c r="L586" s="236"/>
      <c r="M586" s="13" t="s">
        <v>3550</v>
      </c>
      <c r="N586"/>
      <c r="O586" s="229" t="s">
        <v>1791</v>
      </c>
      <c r="P586" s="283">
        <v>202</v>
      </c>
      <c r="Q586" s="37">
        <f t="shared" si="31"/>
        <v>372</v>
      </c>
      <c r="R586" s="166">
        <v>465</v>
      </c>
      <c r="S586" s="367">
        <v>5051771973005</v>
      </c>
      <c r="T586"/>
      <c r="U586" s="99">
        <v>0.995</v>
      </c>
      <c r="V586" s="142">
        <v>5.0000000000000001E-3</v>
      </c>
      <c r="W586" s="359">
        <v>1</v>
      </c>
      <c r="X586" s="326">
        <v>37</v>
      </c>
      <c r="Y586" s="326">
        <v>38</v>
      </c>
      <c r="Z586" s="326">
        <v>5</v>
      </c>
      <c r="AX586" s="289" t="s">
        <v>5338</v>
      </c>
      <c r="AY586" s="12"/>
      <c r="AZ586" t="s">
        <v>4280</v>
      </c>
      <c r="BA586" s="278" t="s">
        <v>4267</v>
      </c>
      <c r="BB586" s="280" t="s">
        <v>4268</v>
      </c>
      <c r="BC586" s="12"/>
    </row>
    <row r="587" spans="1:55" ht="15.75">
      <c r="A587" s="23" t="s">
        <v>278</v>
      </c>
      <c r="B587" s="24" t="s">
        <v>726</v>
      </c>
      <c r="C587" s="3" t="s">
        <v>726</v>
      </c>
      <c r="D587" s="3" t="s">
        <v>5327</v>
      </c>
      <c r="E587" s="363" t="s">
        <v>5321</v>
      </c>
      <c r="F587" s="364" t="s">
        <v>5333</v>
      </c>
      <c r="G587" s="81" t="s">
        <v>4294</v>
      </c>
      <c r="H587" s="365" t="s">
        <v>1453</v>
      </c>
      <c r="I587" s="366">
        <v>4202929190</v>
      </c>
      <c r="J587" s="1" t="s">
        <v>1804</v>
      </c>
      <c r="K587" s="1" t="s">
        <v>1804</v>
      </c>
      <c r="L587" s="236"/>
      <c r="M587" s="13" t="s">
        <v>3550</v>
      </c>
      <c r="N587"/>
      <c r="O587" s="229" t="s">
        <v>1791</v>
      </c>
      <c r="P587" s="283">
        <v>211</v>
      </c>
      <c r="Q587" s="37">
        <f t="shared" si="31"/>
        <v>388</v>
      </c>
      <c r="R587" s="166">
        <v>485</v>
      </c>
      <c r="S587" s="367">
        <v>5051771973012</v>
      </c>
      <c r="T587"/>
      <c r="U587" s="99">
        <v>1.0750000000000002</v>
      </c>
      <c r="V587" s="142">
        <v>5.0000000000000001E-3</v>
      </c>
      <c r="W587" s="359">
        <v>1.08</v>
      </c>
      <c r="X587" s="326">
        <v>75</v>
      </c>
      <c r="Y587" s="326">
        <v>39</v>
      </c>
      <c r="Z587" s="326">
        <v>5</v>
      </c>
      <c r="AX587" s="355" t="s">
        <v>5339</v>
      </c>
      <c r="AY587" s="12"/>
      <c r="AZ587" t="s">
        <v>4280</v>
      </c>
      <c r="BA587" s="278" t="s">
        <v>4267</v>
      </c>
      <c r="BB587" s="280" t="s">
        <v>4268</v>
      </c>
      <c r="BC587" s="12"/>
    </row>
    <row r="588" spans="1:55" ht="15.75">
      <c r="A588" s="23" t="s">
        <v>278</v>
      </c>
      <c r="B588" s="24" t="s">
        <v>726</v>
      </c>
      <c r="C588" s="3" t="s">
        <v>726</v>
      </c>
      <c r="D588" s="3" t="s">
        <v>5328</v>
      </c>
      <c r="E588" s="363" t="s">
        <v>5322</v>
      </c>
      <c r="F588" s="364" t="s">
        <v>5334</v>
      </c>
      <c r="G588" s="81" t="s">
        <v>4294</v>
      </c>
      <c r="H588" s="365" t="s">
        <v>1453</v>
      </c>
      <c r="I588" s="366">
        <v>4202929190</v>
      </c>
      <c r="J588" s="1" t="s">
        <v>1804</v>
      </c>
      <c r="K588" s="1" t="s">
        <v>1804</v>
      </c>
      <c r="L588" s="236"/>
      <c r="M588" s="13" t="s">
        <v>3550</v>
      </c>
      <c r="N588"/>
      <c r="O588" s="229" t="s">
        <v>1791</v>
      </c>
      <c r="P588" s="283">
        <v>366</v>
      </c>
      <c r="Q588" s="37">
        <f t="shared" si="31"/>
        <v>676</v>
      </c>
      <c r="R588" s="166">
        <v>845</v>
      </c>
      <c r="S588" s="367">
        <v>5051771973036</v>
      </c>
      <c r="T588"/>
      <c r="U588" s="99">
        <v>1.5850000000000002</v>
      </c>
      <c r="V588" s="142">
        <v>5.0000000000000001E-3</v>
      </c>
      <c r="W588" s="359">
        <v>1.59</v>
      </c>
      <c r="X588" s="326">
        <v>63</v>
      </c>
      <c r="Y588" s="326">
        <v>42</v>
      </c>
      <c r="Z588" s="326">
        <v>7</v>
      </c>
      <c r="AX588" s="355" t="s">
        <v>5340</v>
      </c>
      <c r="AY588" s="12"/>
      <c r="AZ588" t="s">
        <v>4280</v>
      </c>
      <c r="BA588" s="278" t="s">
        <v>4267</v>
      </c>
      <c r="BB588" s="280" t="s">
        <v>4268</v>
      </c>
      <c r="BC588" s="12"/>
    </row>
    <row r="589" spans="1:55" ht="15.75">
      <c r="A589" s="23" t="s">
        <v>278</v>
      </c>
      <c r="B589" s="24" t="s">
        <v>726</v>
      </c>
      <c r="C589" s="3" t="s">
        <v>726</v>
      </c>
      <c r="D589" s="3" t="s">
        <v>5329</v>
      </c>
      <c r="E589" s="363" t="s">
        <v>5323</v>
      </c>
      <c r="F589" s="364" t="s">
        <v>5335</v>
      </c>
      <c r="G589" s="81" t="s">
        <v>4294</v>
      </c>
      <c r="H589" s="365" t="s">
        <v>1453</v>
      </c>
      <c r="I589" s="366">
        <v>4202929190</v>
      </c>
      <c r="J589" s="1" t="s">
        <v>1804</v>
      </c>
      <c r="K589" s="1" t="s">
        <v>1804</v>
      </c>
      <c r="L589" s="236"/>
      <c r="M589" s="13" t="s">
        <v>3550</v>
      </c>
      <c r="N589"/>
      <c r="O589" s="229" t="s">
        <v>1791</v>
      </c>
      <c r="P589" s="283">
        <v>238</v>
      </c>
      <c r="Q589" s="37">
        <f t="shared" si="31"/>
        <v>439.20000000000005</v>
      </c>
      <c r="R589" s="166">
        <v>549</v>
      </c>
      <c r="S589" s="367">
        <v>5051771973043</v>
      </c>
      <c r="T589"/>
      <c r="U589" s="99">
        <v>1.2250000000000001</v>
      </c>
      <c r="V589" s="142">
        <v>5.0000000000000001E-3</v>
      </c>
      <c r="W589" s="359">
        <v>1.23</v>
      </c>
      <c r="X589" s="326">
        <v>48</v>
      </c>
      <c r="Y589" s="326">
        <v>31</v>
      </c>
      <c r="Z589" s="326">
        <v>8</v>
      </c>
      <c r="AX589" s="355" t="s">
        <v>5341</v>
      </c>
      <c r="AY589" s="12"/>
      <c r="AZ589" t="s">
        <v>4280</v>
      </c>
      <c r="BA589" s="278" t="s">
        <v>4267</v>
      </c>
      <c r="BB589" s="280" t="s">
        <v>4268</v>
      </c>
      <c r="BC589" s="12"/>
    </row>
    <row r="590" spans="1:55" ht="15.75">
      <c r="A590" s="3" t="s">
        <v>428</v>
      </c>
      <c r="B590" s="3" t="s">
        <v>727</v>
      </c>
      <c r="C590" s="3"/>
      <c r="D590" s="3" t="s">
        <v>1494</v>
      </c>
      <c r="E590" s="3" t="s">
        <v>1494</v>
      </c>
      <c r="F590" s="3" t="s">
        <v>2023</v>
      </c>
      <c r="G590" s="24"/>
      <c r="H590" s="3" t="s">
        <v>1453</v>
      </c>
      <c r="I590" s="33">
        <v>42010000</v>
      </c>
      <c r="J590" s="1" t="s">
        <v>1804</v>
      </c>
      <c r="K590" s="1" t="s">
        <v>1804</v>
      </c>
      <c r="M590" s="35" t="s">
        <v>321</v>
      </c>
      <c r="N590" s="35"/>
      <c r="O590" s="22" t="s">
        <v>1791</v>
      </c>
      <c r="P590" s="22">
        <v>74</v>
      </c>
      <c r="Q590" s="37">
        <f t="shared" si="31"/>
        <v>135.20000000000002</v>
      </c>
      <c r="R590" s="166">
        <v>169</v>
      </c>
      <c r="S590" s="33" t="s">
        <v>1555</v>
      </c>
      <c r="T590" s="33"/>
      <c r="U590" s="99">
        <v>0.17499999999999999</v>
      </c>
      <c r="V590" s="99">
        <v>5.0000000000000001E-3</v>
      </c>
      <c r="W590" s="99">
        <f t="shared" ref="W590:W618" si="32">U590+V590</f>
        <v>0.18</v>
      </c>
      <c r="X590" s="8">
        <v>50</v>
      </c>
      <c r="Y590" s="8">
        <v>210</v>
      </c>
      <c r="Z590" s="8">
        <v>180</v>
      </c>
      <c r="AX590" s="412" t="s">
        <v>3132</v>
      </c>
      <c r="AY590" s="32"/>
      <c r="AZ590" t="s">
        <v>4280</v>
      </c>
      <c r="BA590" s="278" t="s">
        <v>4267</v>
      </c>
      <c r="BB590" s="280" t="s">
        <v>4268</v>
      </c>
      <c r="BC590" s="27"/>
    </row>
    <row r="591" spans="1:55" ht="15.75">
      <c r="A591" s="3" t="s">
        <v>428</v>
      </c>
      <c r="B591" s="3" t="s">
        <v>727</v>
      </c>
      <c r="C591" s="3"/>
      <c r="D591" s="3" t="s">
        <v>1964</v>
      </c>
      <c r="E591" s="24" t="s">
        <v>728</v>
      </c>
      <c r="F591" s="24" t="s">
        <v>2022</v>
      </c>
      <c r="G591" s="24"/>
      <c r="H591" s="24" t="s">
        <v>279</v>
      </c>
      <c r="I591" s="33">
        <v>42010000</v>
      </c>
      <c r="J591" s="1" t="s">
        <v>1804</v>
      </c>
      <c r="K591" s="1" t="s">
        <v>1804</v>
      </c>
      <c r="L591" s="12"/>
      <c r="M591" s="13" t="s">
        <v>432</v>
      </c>
      <c r="O591" s="22" t="s">
        <v>1791</v>
      </c>
      <c r="P591" s="22">
        <v>237</v>
      </c>
      <c r="Q591" s="37">
        <f t="shared" si="31"/>
        <v>436</v>
      </c>
      <c r="R591" s="166">
        <v>545</v>
      </c>
      <c r="S591" s="143">
        <v>5051771062136</v>
      </c>
      <c r="T591" s="143"/>
      <c r="U591" s="99">
        <v>0.95</v>
      </c>
      <c r="V591" s="99">
        <v>5.0000000000000001E-3</v>
      </c>
      <c r="W591" s="99">
        <f t="shared" si="32"/>
        <v>0.95499999999999996</v>
      </c>
      <c r="X591" s="170">
        <v>50</v>
      </c>
      <c r="Y591" s="170">
        <v>1150</v>
      </c>
      <c r="Z591" s="170">
        <v>180</v>
      </c>
      <c r="AA591" s="12"/>
      <c r="AB591" s="12"/>
      <c r="AC591" s="12"/>
      <c r="AD591" s="12"/>
      <c r="AE591" s="12"/>
      <c r="AF591" s="12"/>
      <c r="AG591" s="12"/>
      <c r="AH591" s="12"/>
      <c r="AI591" s="12"/>
      <c r="AJ591" s="12"/>
      <c r="AK591" s="12"/>
      <c r="AL591" s="12"/>
      <c r="AM591" s="12"/>
      <c r="AN591" s="12"/>
      <c r="AO591" s="12"/>
      <c r="AP591" s="12"/>
      <c r="AQ591" s="12"/>
      <c r="AR591" s="12"/>
      <c r="AS591" s="12"/>
      <c r="AT591" s="12"/>
      <c r="AU591" s="12"/>
      <c r="AV591" s="12"/>
      <c r="AW591" s="12"/>
      <c r="AX591" s="412" t="s">
        <v>729</v>
      </c>
      <c r="AY591" s="12"/>
      <c r="AZ591" t="s">
        <v>4280</v>
      </c>
      <c r="BA591" s="278" t="s">
        <v>4267</v>
      </c>
      <c r="BB591" s="280" t="s">
        <v>4268</v>
      </c>
      <c r="BC591" s="12"/>
    </row>
    <row r="592" spans="1:55" ht="15.75">
      <c r="A592" s="3" t="s">
        <v>428</v>
      </c>
      <c r="B592" s="3" t="s">
        <v>727</v>
      </c>
      <c r="C592" s="24"/>
      <c r="D592" s="3" t="s">
        <v>1964</v>
      </c>
      <c r="E592" s="24" t="s">
        <v>2608</v>
      </c>
      <c r="F592" s="24" t="s">
        <v>2022</v>
      </c>
      <c r="G592" s="24"/>
      <c r="H592" s="24" t="s">
        <v>279</v>
      </c>
      <c r="I592" s="33">
        <v>42010000</v>
      </c>
      <c r="J592" s="1" t="s">
        <v>1804</v>
      </c>
      <c r="K592" s="1" t="s">
        <v>1804</v>
      </c>
      <c r="M592" s="23" t="s">
        <v>430</v>
      </c>
      <c r="N592" s="23"/>
      <c r="O592" s="22" t="s">
        <v>1791</v>
      </c>
      <c r="P592" s="22">
        <v>237</v>
      </c>
      <c r="Q592" s="37">
        <f t="shared" si="31"/>
        <v>436</v>
      </c>
      <c r="R592" s="166">
        <v>545</v>
      </c>
      <c r="S592" s="33" t="s">
        <v>730</v>
      </c>
      <c r="T592" s="33"/>
      <c r="U592" s="99">
        <v>0.8</v>
      </c>
      <c r="V592" s="99">
        <v>5.0000000000000001E-3</v>
      </c>
      <c r="W592" s="99">
        <f t="shared" si="32"/>
        <v>0.80500000000000005</v>
      </c>
      <c r="X592" s="8">
        <v>50</v>
      </c>
      <c r="Y592" s="8">
        <v>1150</v>
      </c>
      <c r="Z592" s="8">
        <v>180</v>
      </c>
      <c r="AX592" s="412" t="s">
        <v>729</v>
      </c>
      <c r="AY592" s="157"/>
      <c r="AZ592" t="s">
        <v>4280</v>
      </c>
      <c r="BA592" s="278" t="s">
        <v>4267</v>
      </c>
      <c r="BB592" s="280" t="s">
        <v>4268</v>
      </c>
    </row>
    <row r="593" spans="1:54" ht="15.75">
      <c r="A593" s="3" t="s">
        <v>428</v>
      </c>
      <c r="B593" s="3" t="s">
        <v>727</v>
      </c>
      <c r="C593" s="24"/>
      <c r="D593" s="3" t="s">
        <v>1964</v>
      </c>
      <c r="E593" s="24" t="s">
        <v>2609</v>
      </c>
      <c r="F593" s="24" t="s">
        <v>2022</v>
      </c>
      <c r="G593" s="24"/>
      <c r="H593" s="24" t="s">
        <v>279</v>
      </c>
      <c r="I593" s="33">
        <v>42010000</v>
      </c>
      <c r="J593" s="1" t="s">
        <v>1804</v>
      </c>
      <c r="K593" s="1" t="s">
        <v>1804</v>
      </c>
      <c r="M593" s="23" t="s">
        <v>431</v>
      </c>
      <c r="N593" s="23"/>
      <c r="O593" s="22" t="s">
        <v>1791</v>
      </c>
      <c r="P593" s="22">
        <v>237</v>
      </c>
      <c r="Q593" s="37">
        <f t="shared" si="31"/>
        <v>436</v>
      </c>
      <c r="R593" s="166">
        <v>545</v>
      </c>
      <c r="S593" s="33" t="s">
        <v>732</v>
      </c>
      <c r="T593" s="33"/>
      <c r="U593" s="99">
        <v>1.05</v>
      </c>
      <c r="V593" s="99">
        <v>5.0000000000000001E-3</v>
      </c>
      <c r="W593" s="99">
        <f t="shared" si="32"/>
        <v>1.0549999999999999</v>
      </c>
      <c r="X593" s="8">
        <v>60</v>
      </c>
      <c r="Y593" s="8">
        <v>1280</v>
      </c>
      <c r="Z593" s="8">
        <v>180</v>
      </c>
      <c r="AX593" s="412" t="s">
        <v>729</v>
      </c>
      <c r="AY593" s="157"/>
      <c r="AZ593" t="s">
        <v>4280</v>
      </c>
      <c r="BA593" s="278" t="s">
        <v>4267</v>
      </c>
      <c r="BB593" s="280" t="s">
        <v>4268</v>
      </c>
    </row>
    <row r="594" spans="1:54" ht="15.75">
      <c r="A594" s="3" t="s">
        <v>428</v>
      </c>
      <c r="B594" s="3" t="s">
        <v>727</v>
      </c>
      <c r="C594" s="24"/>
      <c r="D594" s="3" t="s">
        <v>1964</v>
      </c>
      <c r="E594" s="24" t="s">
        <v>731</v>
      </c>
      <c r="F594" s="24" t="s">
        <v>2022</v>
      </c>
      <c r="G594" s="24"/>
      <c r="H594" s="24" t="s">
        <v>279</v>
      </c>
      <c r="I594" s="33">
        <v>42010000</v>
      </c>
      <c r="J594" s="1" t="s">
        <v>1804</v>
      </c>
      <c r="K594" s="1" t="s">
        <v>1804</v>
      </c>
      <c r="M594" s="23" t="s">
        <v>434</v>
      </c>
      <c r="N594" s="23"/>
      <c r="O594" s="22" t="s">
        <v>1791</v>
      </c>
      <c r="P594" s="22">
        <v>237</v>
      </c>
      <c r="Q594" s="37">
        <f t="shared" si="31"/>
        <v>436</v>
      </c>
      <c r="R594" s="166">
        <v>545</v>
      </c>
      <c r="S594" s="33">
        <v>5051771419428</v>
      </c>
      <c r="T594" s="33"/>
      <c r="U594" s="99">
        <v>1</v>
      </c>
      <c r="V594" s="99">
        <v>5.0000000000000001E-3</v>
      </c>
      <c r="W594" s="99">
        <f t="shared" si="32"/>
        <v>1.0049999999999999</v>
      </c>
      <c r="X594" s="8">
        <v>60</v>
      </c>
      <c r="Y594" s="8">
        <v>1150</v>
      </c>
      <c r="Z594" s="8">
        <v>180</v>
      </c>
      <c r="AX594" s="412" t="s">
        <v>729</v>
      </c>
      <c r="AY594" s="157"/>
      <c r="AZ594" t="s">
        <v>4280</v>
      </c>
      <c r="BA594" s="278" t="s">
        <v>4267</v>
      </c>
      <c r="BB594" s="280" t="s">
        <v>4268</v>
      </c>
    </row>
    <row r="595" spans="1:54" ht="15.75">
      <c r="A595" s="23" t="s">
        <v>456</v>
      </c>
      <c r="B595" s="24" t="s">
        <v>727</v>
      </c>
      <c r="C595" s="24"/>
      <c r="D595" s="3" t="s">
        <v>733</v>
      </c>
      <c r="E595" s="24" t="s">
        <v>733</v>
      </c>
      <c r="F595" s="24" t="s">
        <v>2024</v>
      </c>
      <c r="G595" s="24"/>
      <c r="H595" s="24" t="s">
        <v>1453</v>
      </c>
      <c r="I595" s="33">
        <v>42010000</v>
      </c>
      <c r="J595" s="1" t="s">
        <v>1804</v>
      </c>
      <c r="K595" s="1" t="s">
        <v>1804</v>
      </c>
      <c r="M595" s="23" t="s">
        <v>734</v>
      </c>
      <c r="N595" s="23"/>
      <c r="O595" s="22" t="s">
        <v>1791</v>
      </c>
      <c r="P595" s="22">
        <v>174</v>
      </c>
      <c r="Q595" s="37">
        <f t="shared" si="31"/>
        <v>319.20000000000005</v>
      </c>
      <c r="R595" s="166">
        <v>399</v>
      </c>
      <c r="S595" s="185" t="s">
        <v>735</v>
      </c>
      <c r="T595" s="185"/>
      <c r="U595" s="99">
        <v>0.42799999999999999</v>
      </c>
      <c r="V595" s="99">
        <v>5.0000000000000001E-3</v>
      </c>
      <c r="W595" s="99">
        <f t="shared" si="32"/>
        <v>0.433</v>
      </c>
      <c r="X595" s="8">
        <v>30</v>
      </c>
      <c r="Y595" s="8">
        <v>420</v>
      </c>
      <c r="Z595" s="8">
        <v>400</v>
      </c>
      <c r="AX595" s="413" t="s">
        <v>3133</v>
      </c>
      <c r="AY595" s="32"/>
      <c r="AZ595" t="s">
        <v>4280</v>
      </c>
      <c r="BA595" s="278" t="s">
        <v>4267</v>
      </c>
      <c r="BB595" s="280" t="s">
        <v>4268</v>
      </c>
    </row>
    <row r="596" spans="1:54" ht="15.75">
      <c r="A596" s="23" t="s">
        <v>428</v>
      </c>
      <c r="B596" s="24" t="s">
        <v>727</v>
      </c>
      <c r="C596" s="24"/>
      <c r="D596" s="3" t="s">
        <v>736</v>
      </c>
      <c r="E596" s="24" t="s">
        <v>736</v>
      </c>
      <c r="F596" s="24" t="s">
        <v>2021</v>
      </c>
      <c r="G596" s="24"/>
      <c r="H596" s="24" t="s">
        <v>279</v>
      </c>
      <c r="I596" s="33">
        <v>42010000</v>
      </c>
      <c r="J596" s="1" t="s">
        <v>1804</v>
      </c>
      <c r="K596" s="1" t="s">
        <v>1804</v>
      </c>
      <c r="M596" s="23" t="s">
        <v>317</v>
      </c>
      <c r="N596" s="23"/>
      <c r="O596" s="22" t="s">
        <v>1791</v>
      </c>
      <c r="P596" s="22">
        <v>441</v>
      </c>
      <c r="Q596" s="37">
        <f t="shared" si="31"/>
        <v>796</v>
      </c>
      <c r="R596" s="166">
        <v>995</v>
      </c>
      <c r="S596" s="33" t="s">
        <v>738</v>
      </c>
      <c r="T596" s="33"/>
      <c r="U596" s="99">
        <v>1.304</v>
      </c>
      <c r="V596" s="99">
        <v>5.0000000000000001E-3</v>
      </c>
      <c r="W596" s="99">
        <f t="shared" si="32"/>
        <v>1.3089999999999999</v>
      </c>
      <c r="X596" s="8">
        <v>120</v>
      </c>
      <c r="Y596" s="8">
        <v>330</v>
      </c>
      <c r="Z596" s="8">
        <v>180</v>
      </c>
      <c r="AX596" s="412" t="s">
        <v>737</v>
      </c>
      <c r="AY596" s="32"/>
      <c r="AZ596" t="s">
        <v>4280</v>
      </c>
      <c r="BA596" s="278" t="s">
        <v>4267</v>
      </c>
      <c r="BB596" s="280" t="s">
        <v>4268</v>
      </c>
    </row>
    <row r="597" spans="1:54" ht="15.75">
      <c r="A597" s="23" t="s">
        <v>428</v>
      </c>
      <c r="B597" s="24" t="s">
        <v>727</v>
      </c>
      <c r="C597" s="24"/>
      <c r="D597" s="3" t="s">
        <v>1906</v>
      </c>
      <c r="E597" s="24" t="s">
        <v>739</v>
      </c>
      <c r="F597" s="24" t="s">
        <v>3481</v>
      </c>
      <c r="G597" s="24"/>
      <c r="H597" s="24" t="s">
        <v>279</v>
      </c>
      <c r="I597" s="33">
        <v>42010000</v>
      </c>
      <c r="J597" s="1" t="s">
        <v>1804</v>
      </c>
      <c r="K597" s="1" t="s">
        <v>1804</v>
      </c>
      <c r="M597" s="23" t="s">
        <v>2255</v>
      </c>
      <c r="N597" s="23"/>
      <c r="O597" s="22" t="s">
        <v>1791</v>
      </c>
      <c r="P597" s="22">
        <v>85.5</v>
      </c>
      <c r="Q597" s="37">
        <f t="shared" si="31"/>
        <v>156.80000000000001</v>
      </c>
      <c r="R597" s="166">
        <v>196</v>
      </c>
      <c r="S597" s="33" t="s">
        <v>741</v>
      </c>
      <c r="T597" s="33"/>
      <c r="U597" s="99">
        <v>0.51</v>
      </c>
      <c r="V597" s="99">
        <v>5.0000000000000001E-3</v>
      </c>
      <c r="W597" s="99">
        <f t="shared" si="32"/>
        <v>0.51500000000000001</v>
      </c>
      <c r="X597" s="8">
        <v>20</v>
      </c>
      <c r="Y597" s="8">
        <v>290</v>
      </c>
      <c r="Z597" s="8">
        <v>260</v>
      </c>
      <c r="AX597" s="412" t="s">
        <v>740</v>
      </c>
      <c r="AY597" s="32"/>
      <c r="AZ597" t="s">
        <v>4282</v>
      </c>
      <c r="BA597" s="278" t="s">
        <v>4267</v>
      </c>
      <c r="BB597" s="280" t="s">
        <v>4268</v>
      </c>
    </row>
    <row r="598" spans="1:54" ht="15.75">
      <c r="A598" s="23" t="s">
        <v>428</v>
      </c>
      <c r="B598" s="24" t="s">
        <v>727</v>
      </c>
      <c r="C598" s="24"/>
      <c r="D598" s="3" t="s">
        <v>1906</v>
      </c>
      <c r="E598" s="24" t="s">
        <v>742</v>
      </c>
      <c r="F598" s="24" t="s">
        <v>3481</v>
      </c>
      <c r="G598" s="24"/>
      <c r="H598" s="24" t="s">
        <v>291</v>
      </c>
      <c r="I598" s="33">
        <v>42010000</v>
      </c>
      <c r="J598" s="1" t="s">
        <v>1804</v>
      </c>
      <c r="K598" s="1" t="s">
        <v>1804</v>
      </c>
      <c r="M598" s="23" t="s">
        <v>2255</v>
      </c>
      <c r="N598" s="23"/>
      <c r="O598" s="22" t="s">
        <v>1791</v>
      </c>
      <c r="P598" s="22">
        <v>85.5</v>
      </c>
      <c r="Q598" s="37">
        <f t="shared" si="31"/>
        <v>156.80000000000001</v>
      </c>
      <c r="R598" s="166">
        <v>196</v>
      </c>
      <c r="S598" s="33" t="s">
        <v>743</v>
      </c>
      <c r="T598" s="33"/>
      <c r="U598" s="99">
        <v>0.51</v>
      </c>
      <c r="V598" s="99">
        <v>5.0000000000000001E-3</v>
      </c>
      <c r="W598" s="99">
        <f t="shared" si="32"/>
        <v>0.51500000000000001</v>
      </c>
      <c r="X598" s="8">
        <v>20</v>
      </c>
      <c r="Y598" s="8">
        <v>290</v>
      </c>
      <c r="Z598" s="8">
        <v>260</v>
      </c>
      <c r="AX598" s="412" t="s">
        <v>740</v>
      </c>
      <c r="AY598" s="32"/>
      <c r="AZ598" t="s">
        <v>4282</v>
      </c>
      <c r="BA598" s="278" t="s">
        <v>4267</v>
      </c>
      <c r="BB598" s="280" t="s">
        <v>4268</v>
      </c>
    </row>
    <row r="599" spans="1:54" ht="15.75">
      <c r="A599" s="23" t="s">
        <v>428</v>
      </c>
      <c r="B599" s="24" t="s">
        <v>727</v>
      </c>
      <c r="C599" s="24"/>
      <c r="D599" s="3" t="s">
        <v>1906</v>
      </c>
      <c r="E599" s="24" t="s">
        <v>744</v>
      </c>
      <c r="F599" s="24" t="s">
        <v>3481</v>
      </c>
      <c r="G599" s="24"/>
      <c r="H599" s="24" t="s">
        <v>409</v>
      </c>
      <c r="I599" s="33">
        <v>42010000</v>
      </c>
      <c r="J599" s="1" t="s">
        <v>1804</v>
      </c>
      <c r="K599" s="1" t="s">
        <v>1804</v>
      </c>
      <c r="M599" s="23" t="s">
        <v>2255</v>
      </c>
      <c r="N599" s="23"/>
      <c r="O599" s="22" t="s">
        <v>1791</v>
      </c>
      <c r="P599" s="22">
        <v>85.5</v>
      </c>
      <c r="Q599" s="37">
        <f t="shared" si="31"/>
        <v>156.80000000000001</v>
      </c>
      <c r="R599" s="166">
        <v>196</v>
      </c>
      <c r="S599" s="33" t="s">
        <v>745</v>
      </c>
      <c r="T599" s="33"/>
      <c r="U599" s="99">
        <v>0.51</v>
      </c>
      <c r="V599" s="99">
        <v>5.0000000000000001E-3</v>
      </c>
      <c r="W599" s="99">
        <f t="shared" si="32"/>
        <v>0.51500000000000001</v>
      </c>
      <c r="X599" s="8">
        <v>20</v>
      </c>
      <c r="Y599" s="8">
        <v>290</v>
      </c>
      <c r="Z599" s="8">
        <v>260</v>
      </c>
      <c r="AX599" s="412" t="s">
        <v>740</v>
      </c>
      <c r="AY599" s="32"/>
      <c r="AZ599" t="s">
        <v>4282</v>
      </c>
      <c r="BA599" s="278" t="s">
        <v>4267</v>
      </c>
      <c r="BB599" s="280" t="s">
        <v>4268</v>
      </c>
    </row>
    <row r="600" spans="1:54" ht="15.75">
      <c r="A600" s="23" t="s">
        <v>428</v>
      </c>
      <c r="B600" s="24" t="s">
        <v>727</v>
      </c>
      <c r="C600" s="24"/>
      <c r="D600" s="3" t="s">
        <v>1906</v>
      </c>
      <c r="E600" s="24" t="s">
        <v>746</v>
      </c>
      <c r="F600" s="24" t="s">
        <v>3481</v>
      </c>
      <c r="G600" s="24"/>
      <c r="H600" s="24" t="s">
        <v>747</v>
      </c>
      <c r="I600" s="33">
        <v>42010000</v>
      </c>
      <c r="J600" s="1" t="s">
        <v>1804</v>
      </c>
      <c r="K600" s="1" t="s">
        <v>1804</v>
      </c>
      <c r="M600" s="23" t="s">
        <v>2255</v>
      </c>
      <c r="N600" s="23"/>
      <c r="O600" s="22" t="s">
        <v>1791</v>
      </c>
      <c r="P600" s="22">
        <v>85.5</v>
      </c>
      <c r="Q600" s="37">
        <f t="shared" si="31"/>
        <v>156.80000000000001</v>
      </c>
      <c r="R600" s="166">
        <v>196</v>
      </c>
      <c r="S600" s="33" t="s">
        <v>748</v>
      </c>
      <c r="T600" s="33"/>
      <c r="U600" s="99">
        <v>0.51</v>
      </c>
      <c r="V600" s="99">
        <v>5.0000000000000001E-3</v>
      </c>
      <c r="W600" s="99">
        <f t="shared" si="32"/>
        <v>0.51500000000000001</v>
      </c>
      <c r="X600" s="8">
        <v>20</v>
      </c>
      <c r="Y600" s="8">
        <v>290</v>
      </c>
      <c r="Z600" s="8">
        <v>260</v>
      </c>
      <c r="AX600" s="412" t="s">
        <v>740</v>
      </c>
      <c r="AY600" s="32"/>
      <c r="AZ600" t="s">
        <v>4282</v>
      </c>
      <c r="BA600" s="278" t="s">
        <v>4267</v>
      </c>
      <c r="BB600" s="280" t="s">
        <v>4268</v>
      </c>
    </row>
    <row r="601" spans="1:54" ht="15.75">
      <c r="A601" s="23" t="s">
        <v>428</v>
      </c>
      <c r="B601" s="24" t="s">
        <v>727</v>
      </c>
      <c r="C601" s="24"/>
      <c r="D601" s="3" t="s">
        <v>1906</v>
      </c>
      <c r="E601" s="24" t="s">
        <v>749</v>
      </c>
      <c r="F601" s="24" t="s">
        <v>3481</v>
      </c>
      <c r="G601" s="24"/>
      <c r="H601" s="24" t="s">
        <v>750</v>
      </c>
      <c r="I601" s="33">
        <v>42010000</v>
      </c>
      <c r="J601" s="1" t="s">
        <v>1804</v>
      </c>
      <c r="K601" s="1" t="s">
        <v>1804</v>
      </c>
      <c r="M601" s="23" t="s">
        <v>2255</v>
      </c>
      <c r="N601" s="23"/>
      <c r="O601" s="22" t="s">
        <v>1791</v>
      </c>
      <c r="P601" s="22">
        <v>85.5</v>
      </c>
      <c r="Q601" s="37">
        <f t="shared" si="31"/>
        <v>156.80000000000001</v>
      </c>
      <c r="R601" s="166">
        <v>196</v>
      </c>
      <c r="S601" s="33" t="s">
        <v>751</v>
      </c>
      <c r="T601" s="33"/>
      <c r="U601" s="99">
        <v>0.51</v>
      </c>
      <c r="V601" s="99">
        <v>5.0000000000000001E-3</v>
      </c>
      <c r="W601" s="99">
        <f t="shared" si="32"/>
        <v>0.51500000000000001</v>
      </c>
      <c r="X601" s="8">
        <v>20</v>
      </c>
      <c r="Y601" s="8">
        <v>290</v>
      </c>
      <c r="Z601" s="8">
        <v>260</v>
      </c>
      <c r="AX601" s="412" t="s">
        <v>740</v>
      </c>
      <c r="AY601" s="32"/>
      <c r="AZ601" t="s">
        <v>4282</v>
      </c>
      <c r="BA601" s="278" t="s">
        <v>4267</v>
      </c>
      <c r="BB601" s="280" t="s">
        <v>4268</v>
      </c>
    </row>
    <row r="602" spans="1:54" ht="15.75">
      <c r="A602" s="23" t="s">
        <v>428</v>
      </c>
      <c r="B602" s="24" t="s">
        <v>727</v>
      </c>
      <c r="C602" s="24"/>
      <c r="D602" s="3" t="s">
        <v>1906</v>
      </c>
      <c r="E602" s="24" t="s">
        <v>752</v>
      </c>
      <c r="F602" s="24" t="s">
        <v>3481</v>
      </c>
      <c r="G602" s="24"/>
      <c r="H602" s="24" t="s">
        <v>296</v>
      </c>
      <c r="I602" s="33">
        <v>42010000</v>
      </c>
      <c r="J602" s="1" t="s">
        <v>1804</v>
      </c>
      <c r="K602" s="1" t="s">
        <v>1804</v>
      </c>
      <c r="M602" s="23" t="s">
        <v>2255</v>
      </c>
      <c r="N602" s="23"/>
      <c r="O602" s="22" t="s">
        <v>1791</v>
      </c>
      <c r="P602" s="22">
        <v>85.5</v>
      </c>
      <c r="Q602" s="37">
        <f t="shared" si="31"/>
        <v>156.80000000000001</v>
      </c>
      <c r="R602" s="166">
        <v>196</v>
      </c>
      <c r="S602" s="33" t="s">
        <v>753</v>
      </c>
      <c r="T602" s="33"/>
      <c r="U602" s="99">
        <v>0.51</v>
      </c>
      <c r="V602" s="99">
        <v>5.0000000000000001E-3</v>
      </c>
      <c r="W602" s="99">
        <f t="shared" si="32"/>
        <v>0.51500000000000001</v>
      </c>
      <c r="X602" s="8">
        <v>20</v>
      </c>
      <c r="Y602" s="8">
        <v>290</v>
      </c>
      <c r="Z602" s="8">
        <v>260</v>
      </c>
      <c r="AX602" s="412" t="s">
        <v>740</v>
      </c>
      <c r="AY602" s="32"/>
      <c r="AZ602" t="s">
        <v>4282</v>
      </c>
      <c r="BA602" s="278" t="s">
        <v>4267</v>
      </c>
      <c r="BB602" s="280" t="s">
        <v>4268</v>
      </c>
    </row>
    <row r="603" spans="1:54" ht="15.75">
      <c r="A603" s="23" t="s">
        <v>428</v>
      </c>
      <c r="B603" s="24" t="s">
        <v>727</v>
      </c>
      <c r="C603" s="24"/>
      <c r="D603" s="3" t="s">
        <v>1906</v>
      </c>
      <c r="E603" s="24" t="s">
        <v>754</v>
      </c>
      <c r="F603" s="24" t="s">
        <v>3481</v>
      </c>
      <c r="G603" s="24"/>
      <c r="H603" s="24" t="s">
        <v>397</v>
      </c>
      <c r="I603" s="33">
        <v>42010000</v>
      </c>
      <c r="J603" s="1" t="s">
        <v>1804</v>
      </c>
      <c r="K603" s="1" t="s">
        <v>1804</v>
      </c>
      <c r="M603" s="23" t="s">
        <v>2255</v>
      </c>
      <c r="N603" s="23"/>
      <c r="O603" s="22" t="s">
        <v>1791</v>
      </c>
      <c r="P603" s="22">
        <v>85.5</v>
      </c>
      <c r="Q603" s="37">
        <f t="shared" si="31"/>
        <v>156.80000000000001</v>
      </c>
      <c r="R603" s="166">
        <v>196</v>
      </c>
      <c r="S603" s="33" t="s">
        <v>755</v>
      </c>
      <c r="T603" s="33"/>
      <c r="U603" s="99">
        <v>0.51</v>
      </c>
      <c r="V603" s="99">
        <v>5.0000000000000001E-3</v>
      </c>
      <c r="W603" s="99">
        <f t="shared" si="32"/>
        <v>0.51500000000000001</v>
      </c>
      <c r="X603" s="8">
        <v>20</v>
      </c>
      <c r="Y603" s="8">
        <v>290</v>
      </c>
      <c r="Z603" s="8">
        <v>260</v>
      </c>
      <c r="AX603" s="412" t="s">
        <v>740</v>
      </c>
      <c r="AY603" s="32"/>
      <c r="AZ603" t="s">
        <v>4282</v>
      </c>
      <c r="BA603" s="278" t="s">
        <v>4267</v>
      </c>
      <c r="BB603" s="280" t="s">
        <v>4268</v>
      </c>
    </row>
    <row r="604" spans="1:54" ht="15.75">
      <c r="A604" s="23" t="s">
        <v>428</v>
      </c>
      <c r="B604" s="24" t="s">
        <v>727</v>
      </c>
      <c r="C604" s="24"/>
      <c r="D604" s="3" t="s">
        <v>1906</v>
      </c>
      <c r="E604" s="24" t="s">
        <v>756</v>
      </c>
      <c r="F604" s="24" t="s">
        <v>3481</v>
      </c>
      <c r="G604" s="24"/>
      <c r="H604" s="24" t="s">
        <v>300</v>
      </c>
      <c r="I604" s="33">
        <v>42010000</v>
      </c>
      <c r="J604" s="1" t="s">
        <v>1804</v>
      </c>
      <c r="K604" s="1" t="s">
        <v>1804</v>
      </c>
      <c r="M604" s="23" t="s">
        <v>2255</v>
      </c>
      <c r="N604" s="23"/>
      <c r="O604" s="22" t="s">
        <v>1791</v>
      </c>
      <c r="P604" s="22">
        <v>85.5</v>
      </c>
      <c r="Q604" s="37">
        <f t="shared" si="31"/>
        <v>156.80000000000001</v>
      </c>
      <c r="R604" s="166">
        <v>196</v>
      </c>
      <c r="S604" s="33" t="s">
        <v>757</v>
      </c>
      <c r="T604" s="33"/>
      <c r="U604" s="99">
        <v>0.51</v>
      </c>
      <c r="V604" s="99">
        <v>5.0000000000000001E-3</v>
      </c>
      <c r="W604" s="99">
        <f t="shared" si="32"/>
        <v>0.51500000000000001</v>
      </c>
      <c r="X604" s="8">
        <v>20</v>
      </c>
      <c r="Y604" s="8">
        <v>290</v>
      </c>
      <c r="Z604" s="8">
        <v>260</v>
      </c>
      <c r="AX604" s="412" t="s">
        <v>740</v>
      </c>
      <c r="AY604" s="32"/>
      <c r="AZ604" t="s">
        <v>4282</v>
      </c>
      <c r="BA604" s="278" t="s">
        <v>4267</v>
      </c>
      <c r="BB604" s="280" t="s">
        <v>4268</v>
      </c>
    </row>
    <row r="605" spans="1:54" ht="15.75">
      <c r="A605" s="23" t="s">
        <v>428</v>
      </c>
      <c r="B605" s="24" t="s">
        <v>727</v>
      </c>
      <c r="C605" s="24"/>
      <c r="D605" s="3" t="s">
        <v>1906</v>
      </c>
      <c r="E605" s="24" t="s">
        <v>758</v>
      </c>
      <c r="F605" s="24" t="s">
        <v>3481</v>
      </c>
      <c r="G605" s="24"/>
      <c r="H605" s="24" t="s">
        <v>386</v>
      </c>
      <c r="I605" s="33">
        <v>42010000</v>
      </c>
      <c r="J605" s="1" t="s">
        <v>1804</v>
      </c>
      <c r="K605" s="1" t="s">
        <v>1804</v>
      </c>
      <c r="M605" s="23" t="s">
        <v>2255</v>
      </c>
      <c r="N605" s="23"/>
      <c r="O605" s="22" t="s">
        <v>1791</v>
      </c>
      <c r="P605" s="22">
        <v>85.5</v>
      </c>
      <c r="Q605" s="37">
        <f t="shared" si="31"/>
        <v>156.80000000000001</v>
      </c>
      <c r="R605" s="166">
        <v>196</v>
      </c>
      <c r="S605" s="33" t="s">
        <v>759</v>
      </c>
      <c r="T605" s="33"/>
      <c r="U605" s="99">
        <v>0.51</v>
      </c>
      <c r="V605" s="99">
        <v>5.0000000000000001E-3</v>
      </c>
      <c r="W605" s="99">
        <f t="shared" si="32"/>
        <v>0.51500000000000001</v>
      </c>
      <c r="X605" s="8">
        <v>20</v>
      </c>
      <c r="Y605" s="8">
        <v>290</v>
      </c>
      <c r="Z605" s="8">
        <v>260</v>
      </c>
      <c r="AX605" s="412" t="s">
        <v>740</v>
      </c>
      <c r="AY605" s="32"/>
      <c r="AZ605" t="s">
        <v>4282</v>
      </c>
      <c r="BA605" s="278" t="s">
        <v>4267</v>
      </c>
      <c r="BB605" s="280" t="s">
        <v>4268</v>
      </c>
    </row>
    <row r="606" spans="1:54" ht="15.75">
      <c r="A606" s="23" t="s">
        <v>428</v>
      </c>
      <c r="B606" s="24" t="s">
        <v>727</v>
      </c>
      <c r="C606" s="24"/>
      <c r="D606" s="3" t="s">
        <v>1906</v>
      </c>
      <c r="E606" s="24" t="s">
        <v>3014</v>
      </c>
      <c r="F606" s="24" t="s">
        <v>3481</v>
      </c>
      <c r="G606" s="24"/>
      <c r="H606" s="24" t="s">
        <v>2802</v>
      </c>
      <c r="I606" s="33">
        <v>42010000</v>
      </c>
      <c r="J606" s="1" t="s">
        <v>1804</v>
      </c>
      <c r="K606" s="1" t="s">
        <v>1804</v>
      </c>
      <c r="M606" s="23" t="s">
        <v>2255</v>
      </c>
      <c r="N606" s="23"/>
      <c r="O606" s="22" t="s">
        <v>1791</v>
      </c>
      <c r="P606" s="22">
        <v>85.5</v>
      </c>
      <c r="Q606" s="37">
        <f t="shared" si="31"/>
        <v>156.80000000000001</v>
      </c>
      <c r="R606" s="166">
        <v>196</v>
      </c>
      <c r="S606" s="33">
        <v>5051771742915</v>
      </c>
      <c r="T606" s="33"/>
      <c r="U606" s="99">
        <v>0.51</v>
      </c>
      <c r="V606" s="99">
        <v>5.0000000000000001E-3</v>
      </c>
      <c r="W606" s="99">
        <f t="shared" si="32"/>
        <v>0.51500000000000001</v>
      </c>
      <c r="X606" s="8">
        <v>20</v>
      </c>
      <c r="Y606" s="8">
        <v>290</v>
      </c>
      <c r="Z606" s="8">
        <v>260</v>
      </c>
      <c r="AX606" s="412" t="s">
        <v>740</v>
      </c>
      <c r="AY606" s="32"/>
      <c r="AZ606" t="s">
        <v>4282</v>
      </c>
      <c r="BA606" s="278" t="s">
        <v>4267</v>
      </c>
      <c r="BB606" s="280" t="s">
        <v>4268</v>
      </c>
    </row>
    <row r="607" spans="1:54" ht="15.75">
      <c r="A607" s="23" t="s">
        <v>428</v>
      </c>
      <c r="B607" s="24" t="s">
        <v>727</v>
      </c>
      <c r="C607" s="24"/>
      <c r="D607" s="3" t="s">
        <v>1906</v>
      </c>
      <c r="E607" s="24" t="s">
        <v>3010</v>
      </c>
      <c r="F607" s="24" t="s">
        <v>3481</v>
      </c>
      <c r="G607" s="24"/>
      <c r="H607" s="24" t="s">
        <v>292</v>
      </c>
      <c r="I607" s="33">
        <v>42010000</v>
      </c>
      <c r="J607" s="1" t="s">
        <v>1804</v>
      </c>
      <c r="K607" s="1" t="s">
        <v>1804</v>
      </c>
      <c r="M607" s="23" t="s">
        <v>2255</v>
      </c>
      <c r="N607" s="23"/>
      <c r="O607" s="22" t="s">
        <v>1791</v>
      </c>
      <c r="P607" s="22">
        <v>85.5</v>
      </c>
      <c r="Q607" s="37">
        <f t="shared" si="31"/>
        <v>156.80000000000001</v>
      </c>
      <c r="R607" s="166">
        <v>196</v>
      </c>
      <c r="S607" s="33">
        <v>5051771742922</v>
      </c>
      <c r="T607" s="33"/>
      <c r="U607" s="99">
        <v>0.51</v>
      </c>
      <c r="V607" s="99">
        <v>5.0000000000000001E-3</v>
      </c>
      <c r="W607" s="99">
        <f t="shared" si="32"/>
        <v>0.51500000000000001</v>
      </c>
      <c r="X607" s="8">
        <v>20</v>
      </c>
      <c r="Y607" s="8">
        <v>290</v>
      </c>
      <c r="Z607" s="8">
        <v>260</v>
      </c>
      <c r="AX607" s="412" t="s">
        <v>740</v>
      </c>
      <c r="AY607" s="32"/>
      <c r="AZ607" t="s">
        <v>4282</v>
      </c>
      <c r="BA607" s="278" t="s">
        <v>4267</v>
      </c>
      <c r="BB607" s="280" t="s">
        <v>4268</v>
      </c>
    </row>
    <row r="608" spans="1:54" ht="15.75">
      <c r="A608" s="23" t="s">
        <v>428</v>
      </c>
      <c r="B608" s="24" t="s">
        <v>727</v>
      </c>
      <c r="C608" s="24"/>
      <c r="D608" s="3" t="s">
        <v>1906</v>
      </c>
      <c r="E608" s="24" t="s">
        <v>3011</v>
      </c>
      <c r="F608" s="24" t="s">
        <v>3481</v>
      </c>
      <c r="G608" s="24"/>
      <c r="H608" s="24" t="s">
        <v>295</v>
      </c>
      <c r="I608" s="33">
        <v>42010000</v>
      </c>
      <c r="J608" s="1" t="s">
        <v>1804</v>
      </c>
      <c r="K608" s="1" t="s">
        <v>1804</v>
      </c>
      <c r="M608" s="23" t="s">
        <v>2255</v>
      </c>
      <c r="N608" s="23"/>
      <c r="O608" s="22" t="s">
        <v>1791</v>
      </c>
      <c r="P608" s="22">
        <v>85.5</v>
      </c>
      <c r="Q608" s="37">
        <f t="shared" si="31"/>
        <v>156.80000000000001</v>
      </c>
      <c r="R608" s="166">
        <v>196</v>
      </c>
      <c r="S608" s="33">
        <v>5051771742946</v>
      </c>
      <c r="T608" s="33"/>
      <c r="U608" s="99">
        <v>0.51</v>
      </c>
      <c r="V608" s="99">
        <v>5.0000000000000001E-3</v>
      </c>
      <c r="W608" s="99">
        <f t="shared" si="32"/>
        <v>0.51500000000000001</v>
      </c>
      <c r="X608" s="8">
        <v>20</v>
      </c>
      <c r="Y608" s="8">
        <v>290</v>
      </c>
      <c r="Z608" s="8">
        <v>260</v>
      </c>
      <c r="AX608" s="412" t="s">
        <v>740</v>
      </c>
      <c r="AY608" s="32"/>
      <c r="AZ608" t="s">
        <v>4282</v>
      </c>
      <c r="BA608" s="278" t="s">
        <v>4267</v>
      </c>
      <c r="BB608" s="280" t="s">
        <v>4268</v>
      </c>
    </row>
    <row r="609" spans="1:54" ht="15.75" customHeight="1">
      <c r="A609" s="23" t="s">
        <v>428</v>
      </c>
      <c r="B609" s="24" t="s">
        <v>727</v>
      </c>
      <c r="C609" s="24"/>
      <c r="D609" s="3" t="s">
        <v>1906</v>
      </c>
      <c r="E609" s="24" t="s">
        <v>3012</v>
      </c>
      <c r="F609" s="24" t="s">
        <v>3481</v>
      </c>
      <c r="G609" s="24"/>
      <c r="H609" s="24" t="s">
        <v>402</v>
      </c>
      <c r="I609" s="33">
        <v>42010000</v>
      </c>
      <c r="J609" s="1" t="s">
        <v>1804</v>
      </c>
      <c r="K609" s="1" t="s">
        <v>1804</v>
      </c>
      <c r="M609" s="23" t="s">
        <v>2255</v>
      </c>
      <c r="N609" s="23"/>
      <c r="O609" s="22" t="s">
        <v>1791</v>
      </c>
      <c r="P609" s="22">
        <v>85.5</v>
      </c>
      <c r="Q609" s="37">
        <f t="shared" si="31"/>
        <v>156.80000000000001</v>
      </c>
      <c r="R609" s="166">
        <v>196</v>
      </c>
      <c r="S609" s="33">
        <v>5051771742939</v>
      </c>
      <c r="T609" s="33"/>
      <c r="U609" s="99">
        <v>0.51</v>
      </c>
      <c r="V609" s="99">
        <v>5.0000000000000001E-3</v>
      </c>
      <c r="W609" s="99">
        <f t="shared" si="32"/>
        <v>0.51500000000000001</v>
      </c>
      <c r="X609" s="8">
        <v>20</v>
      </c>
      <c r="Y609" s="8">
        <v>290</v>
      </c>
      <c r="Z609" s="8">
        <v>260</v>
      </c>
      <c r="AX609" s="412" t="s">
        <v>740</v>
      </c>
      <c r="AY609" s="32"/>
      <c r="AZ609" t="s">
        <v>4282</v>
      </c>
      <c r="BA609" s="278" t="s">
        <v>4267</v>
      </c>
      <c r="BB609" s="280" t="s">
        <v>4268</v>
      </c>
    </row>
    <row r="610" spans="1:54" ht="15.75" customHeight="1">
      <c r="A610" s="23" t="s">
        <v>428</v>
      </c>
      <c r="B610" s="24" t="s">
        <v>727</v>
      </c>
      <c r="C610" s="24"/>
      <c r="D610" s="3" t="s">
        <v>1906</v>
      </c>
      <c r="E610" s="24" t="s">
        <v>3013</v>
      </c>
      <c r="F610" s="24" t="s">
        <v>3481</v>
      </c>
      <c r="G610" s="24"/>
      <c r="H610" s="24" t="s">
        <v>2803</v>
      </c>
      <c r="I610" s="33">
        <v>42010000</v>
      </c>
      <c r="J610" s="1" t="s">
        <v>1804</v>
      </c>
      <c r="K610" s="1" t="s">
        <v>1804</v>
      </c>
      <c r="M610" s="23" t="s">
        <v>2255</v>
      </c>
      <c r="N610" s="23"/>
      <c r="O610" s="22" t="s">
        <v>1791</v>
      </c>
      <c r="P610" s="22">
        <v>85.5</v>
      </c>
      <c r="Q610" s="37">
        <f t="shared" si="31"/>
        <v>156.80000000000001</v>
      </c>
      <c r="R610" s="166">
        <v>196</v>
      </c>
      <c r="S610" s="33">
        <v>5051771742953</v>
      </c>
      <c r="T610" s="33"/>
      <c r="U610" s="99">
        <v>0.51</v>
      </c>
      <c r="V610" s="99">
        <v>5.0000000000000001E-3</v>
      </c>
      <c r="W610" s="99">
        <f t="shared" si="32"/>
        <v>0.51500000000000001</v>
      </c>
      <c r="X610" s="8">
        <v>20</v>
      </c>
      <c r="Y610" s="8">
        <v>290</v>
      </c>
      <c r="Z610" s="8">
        <v>260</v>
      </c>
      <c r="AX610" s="412" t="s">
        <v>740</v>
      </c>
      <c r="AY610" s="32"/>
      <c r="AZ610" t="s">
        <v>4282</v>
      </c>
      <c r="BA610" s="278" t="s">
        <v>4267</v>
      </c>
      <c r="BB610" s="280" t="s">
        <v>4268</v>
      </c>
    </row>
    <row r="611" spans="1:54" ht="15.75">
      <c r="A611" s="23" t="s">
        <v>428</v>
      </c>
      <c r="B611" s="24" t="s">
        <v>1029</v>
      </c>
      <c r="C611" s="24"/>
      <c r="D611" s="3" t="s">
        <v>1907</v>
      </c>
      <c r="E611" s="23" t="s">
        <v>771</v>
      </c>
      <c r="F611" s="24" t="s">
        <v>2046</v>
      </c>
      <c r="G611" s="24"/>
      <c r="H611" s="23" t="s">
        <v>279</v>
      </c>
      <c r="I611" s="33">
        <v>42010000</v>
      </c>
      <c r="J611" s="1" t="s">
        <v>1804</v>
      </c>
      <c r="K611" s="1" t="s">
        <v>1804</v>
      </c>
      <c r="M611" s="23" t="s">
        <v>317</v>
      </c>
      <c r="N611" s="23"/>
      <c r="O611" s="22" t="s">
        <v>1791</v>
      </c>
      <c r="P611" s="22">
        <v>17</v>
      </c>
      <c r="Q611" s="37">
        <f t="shared" si="31"/>
        <v>31.200000000000003</v>
      </c>
      <c r="R611" s="166">
        <v>39</v>
      </c>
      <c r="S611" s="33" t="s">
        <v>772</v>
      </c>
      <c r="T611" s="33"/>
      <c r="U611" s="99">
        <v>8.0000000000000002E-3</v>
      </c>
      <c r="V611" s="99">
        <v>5.0000000000000001E-3</v>
      </c>
      <c r="W611" s="99">
        <f t="shared" si="32"/>
        <v>1.3000000000000001E-2</v>
      </c>
      <c r="X611" s="8">
        <v>1E-3</v>
      </c>
      <c r="Y611" s="8">
        <v>140</v>
      </c>
      <c r="Z611" s="8">
        <v>80</v>
      </c>
      <c r="AX611" s="412" t="s">
        <v>3134</v>
      </c>
      <c r="AY611" s="157"/>
      <c r="AZ611" t="s">
        <v>4280</v>
      </c>
      <c r="BA611" s="278" t="s">
        <v>4267</v>
      </c>
      <c r="BB611" s="280" t="s">
        <v>4268</v>
      </c>
    </row>
    <row r="612" spans="1:54" ht="15.75">
      <c r="A612" s="23" t="s">
        <v>428</v>
      </c>
      <c r="B612" s="24" t="s">
        <v>1029</v>
      </c>
      <c r="C612" s="24"/>
      <c r="D612" s="3" t="s">
        <v>1907</v>
      </c>
      <c r="E612" s="23" t="s">
        <v>773</v>
      </c>
      <c r="F612" s="24" t="s">
        <v>2046</v>
      </c>
      <c r="G612" s="24"/>
      <c r="H612" s="23" t="s">
        <v>298</v>
      </c>
      <c r="I612" s="33">
        <v>42010000</v>
      </c>
      <c r="J612" s="1" t="s">
        <v>1804</v>
      </c>
      <c r="K612" s="1" t="s">
        <v>1804</v>
      </c>
      <c r="M612" s="23" t="s">
        <v>317</v>
      </c>
      <c r="N612" s="23"/>
      <c r="O612" s="22" t="s">
        <v>1791</v>
      </c>
      <c r="P612" s="22">
        <v>17</v>
      </c>
      <c r="Q612" s="37">
        <f t="shared" si="31"/>
        <v>31.200000000000003</v>
      </c>
      <c r="R612" s="166">
        <v>39</v>
      </c>
      <c r="S612" s="33" t="s">
        <v>774</v>
      </c>
      <c r="T612" s="33"/>
      <c r="U612" s="99">
        <v>8.0000000000000002E-3</v>
      </c>
      <c r="V612" s="99">
        <v>5.0000000000000001E-3</v>
      </c>
      <c r="W612" s="99">
        <f t="shared" si="32"/>
        <v>1.3000000000000001E-2</v>
      </c>
      <c r="X612" s="8">
        <v>0</v>
      </c>
      <c r="Y612" s="8">
        <v>140</v>
      </c>
      <c r="Z612" s="8">
        <v>80</v>
      </c>
      <c r="AX612" s="412" t="s">
        <v>3134</v>
      </c>
      <c r="AY612" s="157"/>
      <c r="AZ612" t="s">
        <v>4280</v>
      </c>
      <c r="BA612" s="278" t="s">
        <v>4267</v>
      </c>
      <c r="BB612" s="280" t="s">
        <v>4268</v>
      </c>
    </row>
    <row r="613" spans="1:54" ht="15.75">
      <c r="A613" s="23" t="s">
        <v>428</v>
      </c>
      <c r="B613" s="24" t="s">
        <v>1029</v>
      </c>
      <c r="C613" s="24"/>
      <c r="D613" s="3" t="s">
        <v>1907</v>
      </c>
      <c r="E613" s="23" t="s">
        <v>775</v>
      </c>
      <c r="F613" s="24" t="s">
        <v>2046</v>
      </c>
      <c r="G613" s="24"/>
      <c r="H613" s="23" t="s">
        <v>294</v>
      </c>
      <c r="I613" s="33">
        <v>42010000</v>
      </c>
      <c r="J613" s="1" t="s">
        <v>1804</v>
      </c>
      <c r="K613" s="1" t="s">
        <v>1804</v>
      </c>
      <c r="M613" s="23" t="s">
        <v>317</v>
      </c>
      <c r="N613" s="23"/>
      <c r="O613" s="22" t="s">
        <v>1791</v>
      </c>
      <c r="P613" s="22">
        <v>17</v>
      </c>
      <c r="Q613" s="37">
        <f t="shared" si="31"/>
        <v>31.200000000000003</v>
      </c>
      <c r="R613" s="166">
        <v>39</v>
      </c>
      <c r="S613" s="33" t="s">
        <v>776</v>
      </c>
      <c r="T613" s="33"/>
      <c r="U613" s="99">
        <v>8.0000000000000002E-3</v>
      </c>
      <c r="V613" s="99">
        <v>5.0000000000000001E-3</v>
      </c>
      <c r="W613" s="99">
        <f t="shared" si="32"/>
        <v>1.3000000000000001E-2</v>
      </c>
      <c r="X613" s="8">
        <v>0</v>
      </c>
      <c r="Y613" s="8">
        <v>140</v>
      </c>
      <c r="Z613" s="8">
        <v>80</v>
      </c>
      <c r="AX613" s="412" t="s">
        <v>3134</v>
      </c>
      <c r="AY613" s="157"/>
      <c r="AZ613" t="s">
        <v>4280</v>
      </c>
      <c r="BA613" s="278" t="s">
        <v>4267</v>
      </c>
      <c r="BB613" s="280" t="s">
        <v>4268</v>
      </c>
    </row>
    <row r="614" spans="1:54" ht="15.75">
      <c r="A614" s="23" t="s">
        <v>428</v>
      </c>
      <c r="B614" s="24" t="s">
        <v>1029</v>
      </c>
      <c r="C614" s="24"/>
      <c r="D614" s="3" t="s">
        <v>1965</v>
      </c>
      <c r="E614" s="23" t="s">
        <v>777</v>
      </c>
      <c r="F614" s="24" t="s">
        <v>3253</v>
      </c>
      <c r="G614" s="24"/>
      <c r="H614" s="23" t="s">
        <v>279</v>
      </c>
      <c r="I614" s="33">
        <v>42010000</v>
      </c>
      <c r="J614" s="1" t="s">
        <v>1804</v>
      </c>
      <c r="K614" s="1" t="s">
        <v>1804</v>
      </c>
      <c r="M614" s="23" t="s">
        <v>778</v>
      </c>
      <c r="N614" s="23"/>
      <c r="O614" s="22" t="s">
        <v>1791</v>
      </c>
      <c r="P614" s="22">
        <v>113</v>
      </c>
      <c r="Q614" s="37">
        <f t="shared" si="31"/>
        <v>207.20000000000002</v>
      </c>
      <c r="R614" s="166">
        <v>259</v>
      </c>
      <c r="S614" s="33" t="s">
        <v>779</v>
      </c>
      <c r="T614" s="33"/>
      <c r="U614" s="99">
        <v>0.13</v>
      </c>
      <c r="V614" s="99">
        <v>5.0000000000000001E-3</v>
      </c>
      <c r="W614" s="99">
        <f t="shared" si="32"/>
        <v>0.13500000000000001</v>
      </c>
      <c r="X614" s="8">
        <v>70</v>
      </c>
      <c r="Y614" s="8">
        <v>120</v>
      </c>
      <c r="Z614" s="8">
        <v>70</v>
      </c>
      <c r="AX614" s="412" t="s">
        <v>3135</v>
      </c>
      <c r="AY614" s="32"/>
      <c r="AZ614" t="s">
        <v>4280</v>
      </c>
      <c r="BA614" s="278" t="s">
        <v>4267</v>
      </c>
      <c r="BB614" s="280" t="s">
        <v>4268</v>
      </c>
    </row>
    <row r="615" spans="1:54" ht="15.75">
      <c r="A615" s="23" t="s">
        <v>428</v>
      </c>
      <c r="B615" s="24" t="s">
        <v>1029</v>
      </c>
      <c r="C615" s="24"/>
      <c r="D615" s="3" t="s">
        <v>1965</v>
      </c>
      <c r="E615" s="23" t="s">
        <v>780</v>
      </c>
      <c r="F615" s="24" t="s">
        <v>3253</v>
      </c>
      <c r="G615" s="24"/>
      <c r="H615" s="23" t="s">
        <v>298</v>
      </c>
      <c r="I615" s="33">
        <v>42010000</v>
      </c>
      <c r="J615" s="1" t="s">
        <v>1804</v>
      </c>
      <c r="K615" s="1" t="s">
        <v>1804</v>
      </c>
      <c r="M615" s="23" t="s">
        <v>778</v>
      </c>
      <c r="N615" s="23"/>
      <c r="O615" s="22" t="s">
        <v>1791</v>
      </c>
      <c r="P615" s="22">
        <v>113</v>
      </c>
      <c r="Q615" s="37">
        <f t="shared" si="31"/>
        <v>207.20000000000002</v>
      </c>
      <c r="R615" s="166">
        <v>259</v>
      </c>
      <c r="S615" s="33" t="s">
        <v>781</v>
      </c>
      <c r="T615" s="33"/>
      <c r="U615" s="99">
        <v>0.13</v>
      </c>
      <c r="V615" s="99">
        <v>5.0000000000000001E-3</v>
      </c>
      <c r="W615" s="99">
        <f t="shared" si="32"/>
        <v>0.13500000000000001</v>
      </c>
      <c r="X615" s="8">
        <v>70</v>
      </c>
      <c r="Y615" s="8">
        <v>120</v>
      </c>
      <c r="Z615" s="8">
        <v>70</v>
      </c>
      <c r="AX615" s="412" t="s">
        <v>3135</v>
      </c>
      <c r="AY615" s="32"/>
      <c r="AZ615" t="s">
        <v>4280</v>
      </c>
      <c r="BA615" s="278" t="s">
        <v>4267</v>
      </c>
      <c r="BB615" s="280" t="s">
        <v>4268</v>
      </c>
    </row>
    <row r="616" spans="1:54" ht="15.75">
      <c r="A616" s="23" t="s">
        <v>428</v>
      </c>
      <c r="B616" s="24" t="s">
        <v>1029</v>
      </c>
      <c r="C616" s="24"/>
      <c r="D616" s="3" t="s">
        <v>1965</v>
      </c>
      <c r="E616" s="23" t="s">
        <v>782</v>
      </c>
      <c r="F616" s="24" t="s">
        <v>3253</v>
      </c>
      <c r="G616" s="24"/>
      <c r="H616" s="23" t="s">
        <v>294</v>
      </c>
      <c r="I616" s="33">
        <v>42010000</v>
      </c>
      <c r="J616" s="1" t="s">
        <v>1804</v>
      </c>
      <c r="K616" s="1" t="s">
        <v>1804</v>
      </c>
      <c r="M616" s="23" t="s">
        <v>778</v>
      </c>
      <c r="N616" s="23"/>
      <c r="O616" s="22" t="s">
        <v>1791</v>
      </c>
      <c r="P616" s="22">
        <v>113</v>
      </c>
      <c r="Q616" s="37">
        <f t="shared" si="31"/>
        <v>207.20000000000002</v>
      </c>
      <c r="R616" s="166">
        <v>259</v>
      </c>
      <c r="S616" s="33" t="s">
        <v>783</v>
      </c>
      <c r="T616" s="33"/>
      <c r="U616" s="99">
        <v>0.13</v>
      </c>
      <c r="V616" s="99">
        <v>5.0000000000000001E-3</v>
      </c>
      <c r="W616" s="99">
        <f t="shared" si="32"/>
        <v>0.13500000000000001</v>
      </c>
      <c r="X616" s="8">
        <v>70</v>
      </c>
      <c r="Y616" s="8">
        <v>120</v>
      </c>
      <c r="Z616" s="8">
        <v>70</v>
      </c>
      <c r="AX616" s="412" t="s">
        <v>3135</v>
      </c>
      <c r="AY616" s="32"/>
      <c r="AZ616" t="s">
        <v>4280</v>
      </c>
      <c r="BA616" s="278" t="s">
        <v>4267</v>
      </c>
      <c r="BB616" s="280" t="s">
        <v>4268</v>
      </c>
    </row>
    <row r="617" spans="1:54" ht="15.75">
      <c r="A617" s="23" t="s">
        <v>428</v>
      </c>
      <c r="B617" s="24" t="s">
        <v>786</v>
      </c>
      <c r="C617" s="24"/>
      <c r="D617" s="3" t="s">
        <v>788</v>
      </c>
      <c r="E617" s="23" t="s">
        <v>788</v>
      </c>
      <c r="F617" s="24" t="s">
        <v>3482</v>
      </c>
      <c r="G617" s="24"/>
      <c r="H617" s="23" t="s">
        <v>279</v>
      </c>
      <c r="I617" s="33">
        <v>42010000</v>
      </c>
      <c r="J617" s="1" t="s">
        <v>1804</v>
      </c>
      <c r="K617" s="1" t="s">
        <v>1804</v>
      </c>
      <c r="M617" s="23" t="s">
        <v>317</v>
      </c>
      <c r="N617" s="23"/>
      <c r="O617" s="22" t="s">
        <v>1791</v>
      </c>
      <c r="P617" s="22">
        <v>121</v>
      </c>
      <c r="Q617" s="37">
        <f t="shared" si="31"/>
        <v>223.20000000000002</v>
      </c>
      <c r="R617" s="166">
        <v>279</v>
      </c>
      <c r="S617" s="33" t="s">
        <v>790</v>
      </c>
      <c r="T617" s="33"/>
      <c r="U617" s="99">
        <v>0.105</v>
      </c>
      <c r="V617" s="99">
        <v>5.0000000000000001E-3</v>
      </c>
      <c r="W617" s="99">
        <f t="shared" si="32"/>
        <v>0.11</v>
      </c>
      <c r="X617" s="8">
        <v>285</v>
      </c>
      <c r="Y617" s="8">
        <v>10</v>
      </c>
      <c r="Z617" s="8">
        <v>280</v>
      </c>
      <c r="AX617" s="412" t="s">
        <v>789</v>
      </c>
      <c r="AY617" s="32"/>
      <c r="AZ617" t="s">
        <v>4280</v>
      </c>
      <c r="BA617" s="278" t="s">
        <v>4267</v>
      </c>
      <c r="BB617" s="280" t="s">
        <v>4268</v>
      </c>
    </row>
    <row r="618" spans="1:54" ht="15.75">
      <c r="A618" s="23" t="s">
        <v>428</v>
      </c>
      <c r="B618" s="24" t="s">
        <v>786</v>
      </c>
      <c r="C618" s="24"/>
      <c r="D618" s="3" t="s">
        <v>791</v>
      </c>
      <c r="E618" s="23" t="s">
        <v>791</v>
      </c>
      <c r="F618" s="24" t="s">
        <v>3483</v>
      </c>
      <c r="G618" s="24"/>
      <c r="H618" s="23" t="s">
        <v>279</v>
      </c>
      <c r="I618" s="33">
        <v>42010000</v>
      </c>
      <c r="J618" s="1" t="s">
        <v>1804</v>
      </c>
      <c r="K618" s="1" t="s">
        <v>1804</v>
      </c>
      <c r="M618" s="23" t="s">
        <v>317</v>
      </c>
      <c r="N618" s="23"/>
      <c r="O618" s="22" t="s">
        <v>1791</v>
      </c>
      <c r="P618" s="22">
        <v>122</v>
      </c>
      <c r="Q618" s="37">
        <f t="shared" si="31"/>
        <v>223.20000000000002</v>
      </c>
      <c r="R618" s="166">
        <v>279</v>
      </c>
      <c r="S618" s="33" t="s">
        <v>792</v>
      </c>
      <c r="T618" s="33"/>
      <c r="U618" s="99">
        <v>0.13</v>
      </c>
      <c r="V618" s="99">
        <v>5.0000000000000001E-3</v>
      </c>
      <c r="W618" s="99">
        <f t="shared" si="32"/>
        <v>0.13500000000000001</v>
      </c>
      <c r="X618" s="8">
        <v>325</v>
      </c>
      <c r="Y618" s="8">
        <v>10</v>
      </c>
      <c r="Z618" s="8">
        <v>270</v>
      </c>
      <c r="AX618" s="412" t="s">
        <v>789</v>
      </c>
      <c r="AY618" s="32"/>
      <c r="AZ618" t="s">
        <v>4280</v>
      </c>
      <c r="BA618" s="278" t="s">
        <v>4267</v>
      </c>
      <c r="BB618" s="280" t="s">
        <v>4268</v>
      </c>
    </row>
    <row r="619" spans="1:54" ht="15.75">
      <c r="A619" s="23" t="s">
        <v>428</v>
      </c>
      <c r="B619" s="24" t="s">
        <v>786</v>
      </c>
      <c r="C619" s="24"/>
      <c r="D619" s="3" t="s">
        <v>5231</v>
      </c>
      <c r="E619" s="3" t="s">
        <v>5232</v>
      </c>
      <c r="F619" s="24" t="s">
        <v>5234</v>
      </c>
      <c r="G619" s="24"/>
      <c r="H619" s="23" t="s">
        <v>279</v>
      </c>
      <c r="I619" s="33">
        <v>42010000</v>
      </c>
      <c r="J619" s="1" t="s">
        <v>1804</v>
      </c>
      <c r="K619" s="1" t="s">
        <v>1804</v>
      </c>
      <c r="M619" s="23" t="s">
        <v>2250</v>
      </c>
      <c r="N619" s="23"/>
      <c r="O619" s="22" t="s">
        <v>1791</v>
      </c>
      <c r="P619" s="22">
        <v>196</v>
      </c>
      <c r="Q619" s="37">
        <f t="shared" si="31"/>
        <v>359.20000000000005</v>
      </c>
      <c r="R619" s="166">
        <v>449</v>
      </c>
      <c r="S619" s="33">
        <v>5051771937250</v>
      </c>
      <c r="T619" s="33"/>
      <c r="U619" s="99"/>
      <c r="AX619" s="420" t="s">
        <v>5235</v>
      </c>
      <c r="AY619" s="32"/>
      <c r="AZ619" t="s">
        <v>4282</v>
      </c>
      <c r="BA619" s="278" t="s">
        <v>4267</v>
      </c>
      <c r="BB619" s="280" t="s">
        <v>4268</v>
      </c>
    </row>
    <row r="620" spans="1:54" ht="15.75">
      <c r="A620" s="23" t="s">
        <v>428</v>
      </c>
      <c r="B620" s="24" t="s">
        <v>786</v>
      </c>
      <c r="C620" s="24"/>
      <c r="D620" s="3" t="s">
        <v>5231</v>
      </c>
      <c r="E620" s="3" t="s">
        <v>5233</v>
      </c>
      <c r="F620" s="24" t="s">
        <v>5234</v>
      </c>
      <c r="G620" s="24"/>
      <c r="H620" s="23" t="s">
        <v>402</v>
      </c>
      <c r="I620" s="33">
        <v>42010000</v>
      </c>
      <c r="J620" s="1" t="s">
        <v>1804</v>
      </c>
      <c r="K620" s="1" t="s">
        <v>1804</v>
      </c>
      <c r="M620" s="23" t="s">
        <v>2250</v>
      </c>
      <c r="N620" s="23"/>
      <c r="O620" s="22" t="s">
        <v>1791</v>
      </c>
      <c r="P620" s="22">
        <v>196</v>
      </c>
      <c r="Q620" s="37">
        <f t="shared" si="31"/>
        <v>359.20000000000005</v>
      </c>
      <c r="R620" s="166">
        <v>449</v>
      </c>
      <c r="S620" s="33">
        <v>5051771937274</v>
      </c>
      <c r="T620" s="33"/>
      <c r="U620" s="99"/>
      <c r="AX620" s="420" t="s">
        <v>5235</v>
      </c>
      <c r="AY620" s="32"/>
      <c r="AZ620" t="s">
        <v>4282</v>
      </c>
      <c r="BA620" s="278" t="s">
        <v>4267</v>
      </c>
      <c r="BB620" s="280" t="s">
        <v>4268</v>
      </c>
    </row>
    <row r="621" spans="1:54" ht="15.75">
      <c r="A621" s="23" t="s">
        <v>428</v>
      </c>
      <c r="B621" s="24" t="s">
        <v>786</v>
      </c>
      <c r="C621" s="24"/>
      <c r="D621" s="3" t="s">
        <v>1966</v>
      </c>
      <c r="E621" s="23" t="s">
        <v>794</v>
      </c>
      <c r="F621" s="24" t="s">
        <v>3487</v>
      </c>
      <c r="G621" s="3"/>
      <c r="H621" s="23" t="s">
        <v>279</v>
      </c>
      <c r="I621" s="33">
        <v>42010000</v>
      </c>
      <c r="J621" s="1" t="s">
        <v>1804</v>
      </c>
      <c r="K621" s="1" t="s">
        <v>1804</v>
      </c>
      <c r="M621" s="23" t="s">
        <v>796</v>
      </c>
      <c r="N621" s="23"/>
      <c r="O621" s="22" t="s">
        <v>1791</v>
      </c>
      <c r="P621" s="22">
        <v>94</v>
      </c>
      <c r="Q621" s="37">
        <f t="shared" si="31"/>
        <v>172</v>
      </c>
      <c r="R621" s="166">
        <v>215</v>
      </c>
      <c r="S621" s="33" t="s">
        <v>797</v>
      </c>
      <c r="T621" s="33"/>
      <c r="U621" s="99">
        <v>0.185</v>
      </c>
      <c r="V621" s="99">
        <v>5.0000000000000001E-3</v>
      </c>
      <c r="W621" s="99">
        <f t="shared" ref="W621:W645" si="33">U621+V621</f>
        <v>0.19</v>
      </c>
      <c r="X621" s="8">
        <v>10</v>
      </c>
      <c r="Y621" s="8">
        <v>400</v>
      </c>
      <c r="Z621" s="8">
        <v>140</v>
      </c>
      <c r="AX621" s="412" t="s">
        <v>795</v>
      </c>
      <c r="AY621" s="32"/>
      <c r="AZ621" t="s">
        <v>4282</v>
      </c>
      <c r="BA621" s="278" t="s">
        <v>4267</v>
      </c>
      <c r="BB621" s="280" t="s">
        <v>4268</v>
      </c>
    </row>
    <row r="622" spans="1:54" ht="15.75">
      <c r="A622" s="23" t="s">
        <v>428</v>
      </c>
      <c r="B622" s="24" t="s">
        <v>786</v>
      </c>
      <c r="C622" s="24"/>
      <c r="D622" s="3" t="s">
        <v>1966</v>
      </c>
      <c r="E622" s="23" t="s">
        <v>798</v>
      </c>
      <c r="F622" s="24" t="s">
        <v>3487</v>
      </c>
      <c r="G622" s="3"/>
      <c r="H622" s="23" t="s">
        <v>314</v>
      </c>
      <c r="I622" s="33">
        <v>42010000</v>
      </c>
      <c r="J622" s="1" t="s">
        <v>1804</v>
      </c>
      <c r="K622" s="1" t="s">
        <v>1804</v>
      </c>
      <c r="M622" s="23" t="s">
        <v>796</v>
      </c>
      <c r="N622" s="23"/>
      <c r="O622" s="22" t="s">
        <v>1791</v>
      </c>
      <c r="P622" s="22">
        <v>94</v>
      </c>
      <c r="Q622" s="37">
        <f t="shared" si="31"/>
        <v>172</v>
      </c>
      <c r="R622" s="166">
        <v>215</v>
      </c>
      <c r="S622" s="33" t="s">
        <v>799</v>
      </c>
      <c r="T622" s="33"/>
      <c r="U622" s="99">
        <v>0.185</v>
      </c>
      <c r="V622" s="99">
        <v>5.0000000000000001E-3</v>
      </c>
      <c r="W622" s="99">
        <f t="shared" si="33"/>
        <v>0.19</v>
      </c>
      <c r="X622" s="8">
        <v>10</v>
      </c>
      <c r="Y622" s="8">
        <v>400</v>
      </c>
      <c r="Z622" s="8">
        <v>140</v>
      </c>
      <c r="AX622" s="412" t="s">
        <v>795</v>
      </c>
      <c r="AY622" s="32"/>
      <c r="AZ622" t="s">
        <v>4282</v>
      </c>
      <c r="BA622" s="278" t="s">
        <v>4267</v>
      </c>
      <c r="BB622" s="280" t="s">
        <v>4268</v>
      </c>
    </row>
    <row r="623" spans="1:54" ht="15.75">
      <c r="A623" s="23" t="s">
        <v>428</v>
      </c>
      <c r="B623" s="24" t="s">
        <v>800</v>
      </c>
      <c r="C623" s="24"/>
      <c r="D623" s="3" t="s">
        <v>1908</v>
      </c>
      <c r="E623" s="23" t="s">
        <v>801</v>
      </c>
      <c r="F623" s="24" t="s">
        <v>2477</v>
      </c>
      <c r="G623" s="24"/>
      <c r="H623" s="23" t="s">
        <v>279</v>
      </c>
      <c r="I623" s="33">
        <v>42010000</v>
      </c>
      <c r="J623" s="1" t="s">
        <v>1804</v>
      </c>
      <c r="K623" s="1" t="s">
        <v>1804</v>
      </c>
      <c r="M623" s="23" t="s">
        <v>803</v>
      </c>
      <c r="N623" s="23"/>
      <c r="O623" s="22" t="s">
        <v>1791</v>
      </c>
      <c r="P623" s="22">
        <v>98</v>
      </c>
      <c r="Q623" s="37">
        <f t="shared" si="31"/>
        <v>180</v>
      </c>
      <c r="R623" s="166">
        <v>225</v>
      </c>
      <c r="S623" s="33" t="s">
        <v>804</v>
      </c>
      <c r="T623" s="33"/>
      <c r="U623" s="99">
        <v>0.18</v>
      </c>
      <c r="V623" s="99">
        <v>5.0000000000000001E-3</v>
      </c>
      <c r="W623" s="99">
        <f t="shared" si="33"/>
        <v>0.185</v>
      </c>
      <c r="X623" s="8">
        <v>30</v>
      </c>
      <c r="Y623" s="8">
        <v>610</v>
      </c>
      <c r="Z623" s="8">
        <v>170</v>
      </c>
      <c r="AX623" s="412" t="s">
        <v>802</v>
      </c>
      <c r="AY623" s="32"/>
      <c r="AZ623" t="s">
        <v>4280</v>
      </c>
      <c r="BA623" s="278" t="s">
        <v>4267</v>
      </c>
      <c r="BB623" s="280" t="s">
        <v>4268</v>
      </c>
    </row>
    <row r="624" spans="1:54" ht="15.75">
      <c r="A624" s="23" t="s">
        <v>428</v>
      </c>
      <c r="B624" s="24" t="s">
        <v>800</v>
      </c>
      <c r="C624" s="24"/>
      <c r="D624" s="3" t="s">
        <v>1908</v>
      </c>
      <c r="E624" s="23" t="s">
        <v>805</v>
      </c>
      <c r="F624" s="24" t="s">
        <v>2477</v>
      </c>
      <c r="G624" s="24"/>
      <c r="H624" s="23" t="s">
        <v>279</v>
      </c>
      <c r="I624" s="33">
        <v>42010000</v>
      </c>
      <c r="J624" s="1" t="s">
        <v>1804</v>
      </c>
      <c r="K624" s="1" t="s">
        <v>1804</v>
      </c>
      <c r="M624" s="23" t="s">
        <v>806</v>
      </c>
      <c r="N624" s="23"/>
      <c r="O624" s="22" t="s">
        <v>1791</v>
      </c>
      <c r="P624" s="22">
        <v>122</v>
      </c>
      <c r="Q624" s="37">
        <f t="shared" si="31"/>
        <v>223.20000000000002</v>
      </c>
      <c r="R624" s="166">
        <v>279</v>
      </c>
      <c r="S624" s="33" t="s">
        <v>807</v>
      </c>
      <c r="T624" s="33"/>
      <c r="U624" s="99">
        <v>0.27500000000000002</v>
      </c>
      <c r="V624" s="99">
        <v>5.0000000000000001E-3</v>
      </c>
      <c r="W624" s="99">
        <f t="shared" si="33"/>
        <v>0.28000000000000003</v>
      </c>
      <c r="X624" s="8">
        <v>30</v>
      </c>
      <c r="Y624" s="8">
        <v>970</v>
      </c>
      <c r="Z624" s="8">
        <v>170</v>
      </c>
      <c r="AX624" s="412" t="s">
        <v>802</v>
      </c>
      <c r="AY624" s="156"/>
      <c r="AZ624" t="s">
        <v>4280</v>
      </c>
      <c r="BA624" s="278" t="s">
        <v>4267</v>
      </c>
      <c r="BB624" s="280" t="s">
        <v>4268</v>
      </c>
    </row>
    <row r="625" spans="1:54" ht="15.75">
      <c r="A625" s="23" t="s">
        <v>428</v>
      </c>
      <c r="B625" s="24" t="s">
        <v>800</v>
      </c>
      <c r="C625" s="24"/>
      <c r="D625" s="3" t="s">
        <v>1908</v>
      </c>
      <c r="E625" s="23" t="s">
        <v>808</v>
      </c>
      <c r="F625" s="24" t="s">
        <v>2477</v>
      </c>
      <c r="G625" s="24"/>
      <c r="H625" s="23" t="s">
        <v>298</v>
      </c>
      <c r="I625" s="33">
        <v>42010000</v>
      </c>
      <c r="J625" s="1" t="s">
        <v>1804</v>
      </c>
      <c r="K625" s="1" t="s">
        <v>1804</v>
      </c>
      <c r="M625" s="23" t="s">
        <v>803</v>
      </c>
      <c r="N625" s="23"/>
      <c r="O625" s="22" t="s">
        <v>1791</v>
      </c>
      <c r="P625" s="22">
        <v>98</v>
      </c>
      <c r="Q625" s="37">
        <f t="shared" si="31"/>
        <v>180</v>
      </c>
      <c r="R625" s="166">
        <v>225</v>
      </c>
      <c r="S625" s="33" t="s">
        <v>809</v>
      </c>
      <c r="T625" s="33"/>
      <c r="U625" s="99">
        <v>0.18</v>
      </c>
      <c r="V625" s="99">
        <v>5.0000000000000001E-3</v>
      </c>
      <c r="W625" s="99">
        <f t="shared" si="33"/>
        <v>0.185</v>
      </c>
      <c r="X625" s="8">
        <v>30</v>
      </c>
      <c r="Y625" s="8">
        <v>610</v>
      </c>
      <c r="Z625" s="8">
        <v>170</v>
      </c>
      <c r="AX625" s="412" t="s">
        <v>802</v>
      </c>
      <c r="AY625" s="32"/>
      <c r="AZ625" t="s">
        <v>4280</v>
      </c>
      <c r="BA625" s="278" t="s">
        <v>4267</v>
      </c>
      <c r="BB625" s="280" t="s">
        <v>4268</v>
      </c>
    </row>
    <row r="626" spans="1:54" ht="15.75">
      <c r="A626" s="23" t="s">
        <v>428</v>
      </c>
      <c r="B626" s="24" t="s">
        <v>800</v>
      </c>
      <c r="C626" s="24"/>
      <c r="D626" s="3" t="s">
        <v>1908</v>
      </c>
      <c r="E626" s="23" t="s">
        <v>810</v>
      </c>
      <c r="F626" s="24" t="s">
        <v>2477</v>
      </c>
      <c r="G626" s="24"/>
      <c r="H626" s="23" t="s">
        <v>298</v>
      </c>
      <c r="I626" s="33">
        <v>42010000</v>
      </c>
      <c r="J626" s="1" t="s">
        <v>1804</v>
      </c>
      <c r="K626" s="1" t="s">
        <v>1804</v>
      </c>
      <c r="M626" s="23" t="s">
        <v>806</v>
      </c>
      <c r="N626" s="23"/>
      <c r="O626" s="22" t="s">
        <v>1791</v>
      </c>
      <c r="P626" s="22">
        <v>122</v>
      </c>
      <c r="Q626" s="37">
        <f t="shared" si="31"/>
        <v>223.20000000000002</v>
      </c>
      <c r="R626" s="166">
        <v>279</v>
      </c>
      <c r="S626" s="33" t="s">
        <v>811</v>
      </c>
      <c r="T626" s="33"/>
      <c r="U626" s="99">
        <v>0.27500000000000002</v>
      </c>
      <c r="V626" s="99">
        <v>5.0000000000000001E-3</v>
      </c>
      <c r="W626" s="99">
        <f t="shared" si="33"/>
        <v>0.28000000000000003</v>
      </c>
      <c r="X626" s="8">
        <v>30</v>
      </c>
      <c r="Y626" s="8">
        <v>970</v>
      </c>
      <c r="Z626" s="8">
        <v>170</v>
      </c>
      <c r="AX626" s="412" t="s">
        <v>802</v>
      </c>
      <c r="AY626" s="156"/>
      <c r="AZ626" t="s">
        <v>4280</v>
      </c>
      <c r="BA626" s="278" t="s">
        <v>4267</v>
      </c>
      <c r="BB626" s="280" t="s">
        <v>4268</v>
      </c>
    </row>
    <row r="627" spans="1:54" ht="15.75">
      <c r="A627" s="23" t="s">
        <v>428</v>
      </c>
      <c r="B627" s="24" t="s">
        <v>800</v>
      </c>
      <c r="C627" s="24"/>
      <c r="D627" s="3" t="s">
        <v>1908</v>
      </c>
      <c r="E627" s="23" t="s">
        <v>812</v>
      </c>
      <c r="F627" s="24" t="s">
        <v>2477</v>
      </c>
      <c r="G627" s="24"/>
      <c r="H627" s="23" t="s">
        <v>813</v>
      </c>
      <c r="I627" s="33">
        <v>42010000</v>
      </c>
      <c r="J627" s="1" t="s">
        <v>1804</v>
      </c>
      <c r="K627" s="1" t="s">
        <v>1804</v>
      </c>
      <c r="M627" s="23" t="s">
        <v>803</v>
      </c>
      <c r="N627" s="23"/>
      <c r="O627" s="22" t="s">
        <v>1791</v>
      </c>
      <c r="P627" s="22">
        <v>98</v>
      </c>
      <c r="Q627" s="37">
        <f t="shared" si="31"/>
        <v>180</v>
      </c>
      <c r="R627" s="166">
        <v>225</v>
      </c>
      <c r="S627" s="33" t="s">
        <v>814</v>
      </c>
      <c r="T627" s="33"/>
      <c r="U627" s="99">
        <v>0.18</v>
      </c>
      <c r="V627" s="99">
        <v>5.0000000000000001E-3</v>
      </c>
      <c r="W627" s="99">
        <f t="shared" si="33"/>
        <v>0.185</v>
      </c>
      <c r="X627" s="8">
        <v>30</v>
      </c>
      <c r="Y627" s="8">
        <v>610</v>
      </c>
      <c r="Z627" s="8">
        <v>170</v>
      </c>
      <c r="AX627" s="412" t="s">
        <v>802</v>
      </c>
      <c r="AY627" s="32"/>
      <c r="AZ627" t="s">
        <v>4280</v>
      </c>
      <c r="BA627" s="278" t="s">
        <v>4267</v>
      </c>
      <c r="BB627" s="280" t="s">
        <v>4268</v>
      </c>
    </row>
    <row r="628" spans="1:54" ht="15.75">
      <c r="A628" s="23" t="s">
        <v>428</v>
      </c>
      <c r="B628" s="24" t="s">
        <v>800</v>
      </c>
      <c r="C628" s="24"/>
      <c r="D628" s="3" t="s">
        <v>1908</v>
      </c>
      <c r="E628" s="23" t="s">
        <v>815</v>
      </c>
      <c r="F628" s="24" t="s">
        <v>2477</v>
      </c>
      <c r="G628" s="24"/>
      <c r="H628" s="23" t="s">
        <v>813</v>
      </c>
      <c r="I628" s="33">
        <v>42010000</v>
      </c>
      <c r="J628" s="1" t="s">
        <v>1804</v>
      </c>
      <c r="K628" s="1" t="s">
        <v>1804</v>
      </c>
      <c r="M628" s="23" t="s">
        <v>806</v>
      </c>
      <c r="N628" s="23"/>
      <c r="O628" s="22" t="s">
        <v>1791</v>
      </c>
      <c r="P628" s="22">
        <v>122</v>
      </c>
      <c r="Q628" s="37">
        <f t="shared" si="31"/>
        <v>223.20000000000002</v>
      </c>
      <c r="R628" s="166">
        <v>279</v>
      </c>
      <c r="S628" s="33" t="s">
        <v>816</v>
      </c>
      <c r="T628" s="33"/>
      <c r="U628" s="99">
        <v>0.27500000000000002</v>
      </c>
      <c r="V628" s="99">
        <v>5.0000000000000001E-3</v>
      </c>
      <c r="W628" s="99">
        <f t="shared" si="33"/>
        <v>0.28000000000000003</v>
      </c>
      <c r="X628" s="8">
        <v>30</v>
      </c>
      <c r="Y628" s="8">
        <v>970</v>
      </c>
      <c r="Z628" s="8">
        <v>170</v>
      </c>
      <c r="AX628" s="412" t="s">
        <v>802</v>
      </c>
      <c r="AY628" s="156"/>
      <c r="AZ628" t="s">
        <v>4280</v>
      </c>
      <c r="BA628" s="278" t="s">
        <v>4267</v>
      </c>
      <c r="BB628" s="280" t="s">
        <v>4268</v>
      </c>
    </row>
    <row r="629" spans="1:54" ht="15.75">
      <c r="A629" s="23" t="s">
        <v>428</v>
      </c>
      <c r="B629" s="24" t="s">
        <v>800</v>
      </c>
      <c r="C629" s="24"/>
      <c r="D629" s="3" t="s">
        <v>1909</v>
      </c>
      <c r="E629" s="23" t="s">
        <v>817</v>
      </c>
      <c r="F629" s="24" t="s">
        <v>2478</v>
      </c>
      <c r="G629" s="24"/>
      <c r="H629" s="23" t="s">
        <v>279</v>
      </c>
      <c r="I629" s="33">
        <v>42010000</v>
      </c>
      <c r="J629" s="1" t="s">
        <v>1804</v>
      </c>
      <c r="K629" s="1" t="s">
        <v>1804</v>
      </c>
      <c r="M629" s="23" t="s">
        <v>2239</v>
      </c>
      <c r="N629" s="23"/>
      <c r="O629" s="22" t="s">
        <v>1791</v>
      </c>
      <c r="P629" s="22">
        <v>194</v>
      </c>
      <c r="Q629" s="37">
        <f t="shared" si="31"/>
        <v>356</v>
      </c>
      <c r="R629" s="166">
        <v>445</v>
      </c>
      <c r="S629" s="33" t="s">
        <v>819</v>
      </c>
      <c r="T629" s="33"/>
      <c r="U629" s="99">
        <v>0.30099999999999999</v>
      </c>
      <c r="V629" s="99">
        <v>5.0000000000000001E-3</v>
      </c>
      <c r="W629" s="99">
        <f t="shared" si="33"/>
        <v>0.30599999999999999</v>
      </c>
      <c r="X629" s="8">
        <v>3.0000000000000001E-3</v>
      </c>
      <c r="Y629" s="8">
        <v>630</v>
      </c>
      <c r="Z629" s="8">
        <v>220</v>
      </c>
      <c r="AX629" s="412" t="s">
        <v>818</v>
      </c>
      <c r="AY629" s="156"/>
      <c r="AZ629" t="s">
        <v>4280</v>
      </c>
      <c r="BA629" s="278" t="s">
        <v>4267</v>
      </c>
      <c r="BB629" s="280" t="s">
        <v>4268</v>
      </c>
    </row>
    <row r="630" spans="1:54" ht="15.75">
      <c r="A630" s="23" t="s">
        <v>428</v>
      </c>
      <c r="B630" s="24" t="s">
        <v>800</v>
      </c>
      <c r="C630" s="24"/>
      <c r="D630" s="3" t="s">
        <v>1909</v>
      </c>
      <c r="E630" s="23" t="s">
        <v>820</v>
      </c>
      <c r="F630" s="24" t="s">
        <v>2478</v>
      </c>
      <c r="G630" s="24"/>
      <c r="H630" s="23" t="s">
        <v>298</v>
      </c>
      <c r="I630" s="33">
        <v>42010000</v>
      </c>
      <c r="J630" s="1" t="s">
        <v>1804</v>
      </c>
      <c r="K630" s="1" t="s">
        <v>1804</v>
      </c>
      <c r="M630" s="23" t="s">
        <v>2239</v>
      </c>
      <c r="N630" s="23"/>
      <c r="O630" s="22" t="s">
        <v>1791</v>
      </c>
      <c r="P630" s="22">
        <v>194</v>
      </c>
      <c r="Q630" s="37">
        <f t="shared" si="31"/>
        <v>356</v>
      </c>
      <c r="R630" s="166">
        <v>445</v>
      </c>
      <c r="S630" s="33" t="s">
        <v>821</v>
      </c>
      <c r="T630" s="33"/>
      <c r="U630" s="99">
        <v>0.30099999999999999</v>
      </c>
      <c r="V630" s="99">
        <v>5.0000000000000001E-3</v>
      </c>
      <c r="W630" s="99">
        <f t="shared" si="33"/>
        <v>0.30599999999999999</v>
      </c>
      <c r="X630" s="8">
        <v>0</v>
      </c>
      <c r="Y630" s="8">
        <v>630</v>
      </c>
      <c r="Z630" s="8">
        <v>220</v>
      </c>
      <c r="AX630" s="412" t="s">
        <v>818</v>
      </c>
      <c r="AY630" s="156"/>
      <c r="AZ630" t="s">
        <v>4280</v>
      </c>
      <c r="BA630" s="278" t="s">
        <v>4267</v>
      </c>
      <c r="BB630" s="280" t="s">
        <v>4268</v>
      </c>
    </row>
    <row r="631" spans="1:54" ht="15.75">
      <c r="A631" s="23" t="s">
        <v>428</v>
      </c>
      <c r="B631" s="24" t="s">
        <v>800</v>
      </c>
      <c r="C631" s="24"/>
      <c r="D631" s="3" t="s">
        <v>1910</v>
      </c>
      <c r="E631" s="23" t="s">
        <v>822</v>
      </c>
      <c r="F631" s="24" t="s">
        <v>2479</v>
      </c>
      <c r="G631" s="24"/>
      <c r="H631" s="23" t="s">
        <v>279</v>
      </c>
      <c r="I631" s="33">
        <v>42010000</v>
      </c>
      <c r="J631" s="1" t="s">
        <v>1804</v>
      </c>
      <c r="K631" s="1" t="s">
        <v>1804</v>
      </c>
      <c r="M631" s="23" t="s">
        <v>803</v>
      </c>
      <c r="N631" s="23"/>
      <c r="O631" s="22" t="s">
        <v>1791</v>
      </c>
      <c r="P631" s="22">
        <v>126</v>
      </c>
      <c r="Q631" s="37">
        <f t="shared" si="31"/>
        <v>231.20000000000002</v>
      </c>
      <c r="R631" s="166">
        <v>289</v>
      </c>
      <c r="S631" s="33" t="s">
        <v>824</v>
      </c>
      <c r="T631" s="33"/>
      <c r="U631" s="99">
        <v>0.27500000000000002</v>
      </c>
      <c r="V631" s="99">
        <v>5.0000000000000001E-3</v>
      </c>
      <c r="W631" s="99">
        <f t="shared" si="33"/>
        <v>0.28000000000000003</v>
      </c>
      <c r="X631" s="8">
        <v>30</v>
      </c>
      <c r="Y631" s="8">
        <v>630</v>
      </c>
      <c r="Z631" s="8">
        <v>160</v>
      </c>
      <c r="AX631" s="412" t="s">
        <v>823</v>
      </c>
      <c r="AY631" s="32"/>
      <c r="AZ631" t="s">
        <v>4280</v>
      </c>
      <c r="BA631" s="278" t="s">
        <v>4267</v>
      </c>
      <c r="BB631" s="280" t="s">
        <v>4268</v>
      </c>
    </row>
    <row r="632" spans="1:54" ht="15.75">
      <c r="A632" s="23" t="s">
        <v>428</v>
      </c>
      <c r="B632" s="24" t="s">
        <v>800</v>
      </c>
      <c r="C632" s="24"/>
      <c r="D632" s="3" t="s">
        <v>1910</v>
      </c>
      <c r="E632" s="23" t="s">
        <v>825</v>
      </c>
      <c r="F632" s="24" t="s">
        <v>2479</v>
      </c>
      <c r="G632" s="24"/>
      <c r="H632" s="23" t="s">
        <v>279</v>
      </c>
      <c r="I632" s="33">
        <v>42010000</v>
      </c>
      <c r="J632" s="1" t="s">
        <v>1804</v>
      </c>
      <c r="K632" s="1" t="s">
        <v>1804</v>
      </c>
      <c r="M632" s="23" t="s">
        <v>806</v>
      </c>
      <c r="N632" s="23"/>
      <c r="O632" s="22" t="s">
        <v>1791</v>
      </c>
      <c r="P632" s="22">
        <v>161</v>
      </c>
      <c r="Q632" s="37">
        <f t="shared" si="31"/>
        <v>295.2</v>
      </c>
      <c r="R632" s="166">
        <v>369</v>
      </c>
      <c r="S632" s="33" t="s">
        <v>826</v>
      </c>
      <c r="T632" s="33"/>
      <c r="U632" s="99">
        <v>0.4</v>
      </c>
      <c r="V632" s="99">
        <v>5.0000000000000001E-3</v>
      </c>
      <c r="W632" s="99">
        <f t="shared" si="33"/>
        <v>0.40500000000000003</v>
      </c>
      <c r="X632" s="8">
        <v>30</v>
      </c>
      <c r="Y632" s="8">
        <v>970</v>
      </c>
      <c r="Z632" s="8">
        <v>160</v>
      </c>
      <c r="AX632" s="412" t="s">
        <v>823</v>
      </c>
      <c r="AY632" s="32"/>
      <c r="AZ632" t="s">
        <v>4280</v>
      </c>
      <c r="BA632" s="278" t="s">
        <v>4267</v>
      </c>
      <c r="BB632" s="280" t="s">
        <v>4268</v>
      </c>
    </row>
    <row r="633" spans="1:54" ht="15.75">
      <c r="A633" s="23" t="s">
        <v>428</v>
      </c>
      <c r="B633" s="24" t="s">
        <v>800</v>
      </c>
      <c r="C633" s="24"/>
      <c r="D633" s="3" t="s">
        <v>1910</v>
      </c>
      <c r="E633" s="23" t="s">
        <v>827</v>
      </c>
      <c r="F633" s="24" t="s">
        <v>2479</v>
      </c>
      <c r="G633" s="24"/>
      <c r="H633" s="23" t="s">
        <v>298</v>
      </c>
      <c r="I633" s="33">
        <v>42010000</v>
      </c>
      <c r="J633" s="1" t="s">
        <v>1804</v>
      </c>
      <c r="K633" s="1" t="s">
        <v>1804</v>
      </c>
      <c r="M633" s="23" t="s">
        <v>803</v>
      </c>
      <c r="N633" s="23"/>
      <c r="O633" s="22" t="s">
        <v>1791</v>
      </c>
      <c r="P633" s="22">
        <v>126</v>
      </c>
      <c r="Q633" s="37">
        <f t="shared" si="31"/>
        <v>231.20000000000002</v>
      </c>
      <c r="R633" s="166">
        <v>289</v>
      </c>
      <c r="S633" s="33" t="s">
        <v>828</v>
      </c>
      <c r="T633" s="33"/>
      <c r="U633" s="99">
        <v>0.27500000000000002</v>
      </c>
      <c r="V633" s="99">
        <v>5.0000000000000001E-3</v>
      </c>
      <c r="W633" s="99">
        <f t="shared" si="33"/>
        <v>0.28000000000000003</v>
      </c>
      <c r="X633" s="8">
        <v>30</v>
      </c>
      <c r="Y633" s="8">
        <v>630</v>
      </c>
      <c r="Z633" s="8">
        <v>160</v>
      </c>
      <c r="AX633" s="412" t="s">
        <v>823</v>
      </c>
      <c r="AY633" s="32"/>
      <c r="AZ633" t="s">
        <v>4280</v>
      </c>
      <c r="BA633" s="278" t="s">
        <v>4267</v>
      </c>
      <c r="BB633" s="280" t="s">
        <v>4268</v>
      </c>
    </row>
    <row r="634" spans="1:54" ht="15.75">
      <c r="A634" s="23" t="s">
        <v>428</v>
      </c>
      <c r="B634" s="24" t="s">
        <v>800</v>
      </c>
      <c r="C634" s="24"/>
      <c r="D634" s="3" t="s">
        <v>1910</v>
      </c>
      <c r="E634" s="23" t="s">
        <v>829</v>
      </c>
      <c r="F634" s="24" t="s">
        <v>2479</v>
      </c>
      <c r="G634" s="24"/>
      <c r="H634" s="23" t="s">
        <v>298</v>
      </c>
      <c r="I634" s="33">
        <v>42010000</v>
      </c>
      <c r="J634" s="1" t="s">
        <v>1804</v>
      </c>
      <c r="K634" s="1" t="s">
        <v>1804</v>
      </c>
      <c r="M634" s="23" t="s">
        <v>806</v>
      </c>
      <c r="N634" s="23"/>
      <c r="O634" s="22" t="s">
        <v>1791</v>
      </c>
      <c r="P634" s="22">
        <v>161</v>
      </c>
      <c r="Q634" s="37">
        <f t="shared" si="31"/>
        <v>295.2</v>
      </c>
      <c r="R634" s="166">
        <v>369</v>
      </c>
      <c r="S634" s="33" t="s">
        <v>830</v>
      </c>
      <c r="T634" s="33"/>
      <c r="U634" s="99">
        <v>0.4</v>
      </c>
      <c r="V634" s="99">
        <v>5.0000000000000001E-3</v>
      </c>
      <c r="W634" s="99">
        <f t="shared" si="33"/>
        <v>0.40500000000000003</v>
      </c>
      <c r="X634" s="8">
        <v>30</v>
      </c>
      <c r="Y634" s="8">
        <v>970</v>
      </c>
      <c r="Z634" s="8">
        <v>160</v>
      </c>
      <c r="AX634" s="412" t="s">
        <v>823</v>
      </c>
      <c r="AY634" s="32"/>
      <c r="AZ634" t="s">
        <v>4280</v>
      </c>
      <c r="BA634" s="278" t="s">
        <v>4267</v>
      </c>
      <c r="BB634" s="280" t="s">
        <v>4268</v>
      </c>
    </row>
    <row r="635" spans="1:54" ht="15.75">
      <c r="A635" s="23" t="s">
        <v>428</v>
      </c>
      <c r="B635" s="24" t="s">
        <v>800</v>
      </c>
      <c r="C635" s="24"/>
      <c r="D635" s="3" t="s">
        <v>1910</v>
      </c>
      <c r="E635" s="23" t="s">
        <v>831</v>
      </c>
      <c r="F635" s="24" t="s">
        <v>2479</v>
      </c>
      <c r="G635" s="24"/>
      <c r="H635" s="23" t="s">
        <v>813</v>
      </c>
      <c r="I635" s="33">
        <v>42010000</v>
      </c>
      <c r="J635" s="1" t="s">
        <v>1804</v>
      </c>
      <c r="K635" s="1" t="s">
        <v>1804</v>
      </c>
      <c r="M635" s="23" t="s">
        <v>803</v>
      </c>
      <c r="N635" s="23"/>
      <c r="O635" s="22" t="s">
        <v>1791</v>
      </c>
      <c r="P635" s="22">
        <v>126</v>
      </c>
      <c r="Q635" s="37">
        <f t="shared" si="31"/>
        <v>231.20000000000002</v>
      </c>
      <c r="R635" s="166">
        <v>289</v>
      </c>
      <c r="S635" s="33" t="s">
        <v>832</v>
      </c>
      <c r="T635" s="33"/>
      <c r="U635" s="99">
        <v>0.27500000000000002</v>
      </c>
      <c r="V635" s="99">
        <v>5.0000000000000001E-3</v>
      </c>
      <c r="W635" s="99">
        <f t="shared" si="33"/>
        <v>0.28000000000000003</v>
      </c>
      <c r="X635" s="8">
        <v>30</v>
      </c>
      <c r="Y635" s="8">
        <v>630</v>
      </c>
      <c r="Z635" s="8">
        <v>160</v>
      </c>
      <c r="AX635" s="412" t="s">
        <v>823</v>
      </c>
      <c r="AY635" s="32"/>
      <c r="AZ635" t="s">
        <v>4280</v>
      </c>
      <c r="BA635" s="278" t="s">
        <v>4267</v>
      </c>
      <c r="BB635" s="280" t="s">
        <v>4268</v>
      </c>
    </row>
    <row r="636" spans="1:54" ht="15.75">
      <c r="A636" s="23" t="s">
        <v>428</v>
      </c>
      <c r="B636" s="24" t="s">
        <v>800</v>
      </c>
      <c r="C636" s="24"/>
      <c r="D636" s="3" t="s">
        <v>1910</v>
      </c>
      <c r="E636" s="23" t="s">
        <v>833</v>
      </c>
      <c r="F636" s="24" t="s">
        <v>2479</v>
      </c>
      <c r="G636" s="24"/>
      <c r="H636" s="23" t="s">
        <v>813</v>
      </c>
      <c r="I636" s="33">
        <v>42010000</v>
      </c>
      <c r="J636" s="1" t="s">
        <v>1804</v>
      </c>
      <c r="K636" s="1" t="s">
        <v>1804</v>
      </c>
      <c r="M636" s="23" t="s">
        <v>806</v>
      </c>
      <c r="N636" s="23"/>
      <c r="O636" s="22" t="s">
        <v>1791</v>
      </c>
      <c r="P636" s="22">
        <v>161</v>
      </c>
      <c r="Q636" s="37">
        <f t="shared" si="31"/>
        <v>295.2</v>
      </c>
      <c r="R636" s="166">
        <v>369</v>
      </c>
      <c r="S636" s="33" t="s">
        <v>834</v>
      </c>
      <c r="T636" s="33"/>
      <c r="U636" s="99">
        <v>0.4</v>
      </c>
      <c r="V636" s="99">
        <v>5.0000000000000001E-3</v>
      </c>
      <c r="W636" s="99">
        <f t="shared" si="33"/>
        <v>0.40500000000000003</v>
      </c>
      <c r="X636" s="8">
        <v>30</v>
      </c>
      <c r="Y636" s="8">
        <v>970</v>
      </c>
      <c r="Z636" s="8">
        <v>160</v>
      </c>
      <c r="AX636" s="412" t="s">
        <v>823</v>
      </c>
      <c r="AY636" s="32"/>
      <c r="AZ636" t="s">
        <v>4280</v>
      </c>
      <c r="BA636" s="278" t="s">
        <v>4267</v>
      </c>
      <c r="BB636" s="280" t="s">
        <v>4268</v>
      </c>
    </row>
    <row r="637" spans="1:54" ht="15.75">
      <c r="A637" s="23" t="s">
        <v>428</v>
      </c>
      <c r="B637" s="24" t="s">
        <v>800</v>
      </c>
      <c r="C637" s="24"/>
      <c r="D637" s="3" t="s">
        <v>1911</v>
      </c>
      <c r="E637" s="23" t="s">
        <v>835</v>
      </c>
      <c r="F637" s="24" t="s">
        <v>2480</v>
      </c>
      <c r="G637" s="24"/>
      <c r="H637" s="23" t="s">
        <v>279</v>
      </c>
      <c r="I637" s="33">
        <v>42010000</v>
      </c>
      <c r="J637" s="1" t="s">
        <v>1804</v>
      </c>
      <c r="K637" s="1" t="s">
        <v>1804</v>
      </c>
      <c r="M637" s="23" t="s">
        <v>1497</v>
      </c>
      <c r="N637" s="23"/>
      <c r="O637" s="22" t="s">
        <v>1791</v>
      </c>
      <c r="P637" s="22">
        <v>98</v>
      </c>
      <c r="Q637" s="37">
        <f t="shared" si="31"/>
        <v>180</v>
      </c>
      <c r="R637" s="166">
        <v>225</v>
      </c>
      <c r="S637" s="33" t="s">
        <v>837</v>
      </c>
      <c r="T637" s="33"/>
      <c r="U637" s="99">
        <v>0.18</v>
      </c>
      <c r="V637" s="99">
        <v>5.0000000000000001E-3</v>
      </c>
      <c r="W637" s="99">
        <f t="shared" si="33"/>
        <v>0.185</v>
      </c>
      <c r="X637" s="8">
        <v>105</v>
      </c>
      <c r="Y637" s="8">
        <v>930</v>
      </c>
      <c r="Z637" s="8">
        <v>930</v>
      </c>
      <c r="AX637" s="412" t="s">
        <v>836</v>
      </c>
      <c r="AY637" s="32"/>
      <c r="AZ637" t="s">
        <v>4280</v>
      </c>
      <c r="BA637" s="278" t="s">
        <v>4267</v>
      </c>
      <c r="BB637" s="280" t="s">
        <v>4268</v>
      </c>
    </row>
    <row r="638" spans="1:54" ht="15.75">
      <c r="A638" s="23" t="s">
        <v>428</v>
      </c>
      <c r="B638" s="24" t="s">
        <v>800</v>
      </c>
      <c r="C638" s="24"/>
      <c r="D638" s="3" t="s">
        <v>1911</v>
      </c>
      <c r="E638" s="23" t="s">
        <v>838</v>
      </c>
      <c r="F638" s="24" t="s">
        <v>2480</v>
      </c>
      <c r="G638" s="24"/>
      <c r="H638" s="23" t="s">
        <v>298</v>
      </c>
      <c r="I638" s="33">
        <v>42010000</v>
      </c>
      <c r="J638" s="1" t="s">
        <v>1804</v>
      </c>
      <c r="K638" s="1" t="s">
        <v>1804</v>
      </c>
      <c r="M638" s="23" t="s">
        <v>1497</v>
      </c>
      <c r="N638" s="23"/>
      <c r="O638" s="22" t="s">
        <v>1791</v>
      </c>
      <c r="P638" s="22">
        <v>98</v>
      </c>
      <c r="Q638" s="37">
        <f t="shared" si="31"/>
        <v>180</v>
      </c>
      <c r="R638" s="166">
        <v>225</v>
      </c>
      <c r="S638" s="33" t="s">
        <v>839</v>
      </c>
      <c r="T638" s="33"/>
      <c r="U638" s="99">
        <v>0.18</v>
      </c>
      <c r="V638" s="99">
        <v>5.0000000000000001E-3</v>
      </c>
      <c r="W638" s="99">
        <f t="shared" si="33"/>
        <v>0.185</v>
      </c>
      <c r="X638" s="8">
        <v>105</v>
      </c>
      <c r="Y638" s="8">
        <v>930</v>
      </c>
      <c r="Z638" s="8">
        <v>930</v>
      </c>
      <c r="AX638" s="412" t="s">
        <v>836</v>
      </c>
      <c r="AY638" s="32"/>
      <c r="AZ638" t="s">
        <v>4280</v>
      </c>
      <c r="BA638" s="278" t="s">
        <v>4267</v>
      </c>
      <c r="BB638" s="280" t="s">
        <v>4268</v>
      </c>
    </row>
    <row r="639" spans="1:54" ht="15.75">
      <c r="A639" s="23" t="s">
        <v>428</v>
      </c>
      <c r="B639" s="24" t="s">
        <v>800</v>
      </c>
      <c r="C639" s="24"/>
      <c r="D639" s="3" t="s">
        <v>1911</v>
      </c>
      <c r="E639" s="23" t="s">
        <v>840</v>
      </c>
      <c r="F639" s="24" t="s">
        <v>2480</v>
      </c>
      <c r="G639" s="24"/>
      <c r="H639" s="23" t="s">
        <v>813</v>
      </c>
      <c r="I639" s="33">
        <v>42010000</v>
      </c>
      <c r="J639" s="1" t="s">
        <v>1804</v>
      </c>
      <c r="K639" s="1" t="s">
        <v>1804</v>
      </c>
      <c r="M639" s="23" t="s">
        <v>1497</v>
      </c>
      <c r="N639" s="23"/>
      <c r="O639" s="22" t="s">
        <v>1791</v>
      </c>
      <c r="P639" s="22">
        <v>98</v>
      </c>
      <c r="Q639" s="37">
        <f t="shared" si="31"/>
        <v>180</v>
      </c>
      <c r="R639" s="166">
        <v>225</v>
      </c>
      <c r="S639" s="33" t="s">
        <v>841</v>
      </c>
      <c r="T639" s="33"/>
      <c r="U639" s="99">
        <v>0.18</v>
      </c>
      <c r="V639" s="99">
        <v>5.0000000000000001E-3</v>
      </c>
      <c r="W639" s="99">
        <f t="shared" si="33"/>
        <v>0.185</v>
      </c>
      <c r="X639" s="8">
        <v>105</v>
      </c>
      <c r="Y639" s="8">
        <v>930</v>
      </c>
      <c r="Z639" s="8">
        <v>930</v>
      </c>
      <c r="AX639" s="412" t="s">
        <v>836</v>
      </c>
      <c r="AY639" s="32"/>
      <c r="AZ639" t="s">
        <v>4280</v>
      </c>
      <c r="BA639" s="278" t="s">
        <v>4267</v>
      </c>
      <c r="BB639" s="280" t="s">
        <v>4268</v>
      </c>
    </row>
    <row r="640" spans="1:54" ht="15.75">
      <c r="A640" s="23" t="s">
        <v>428</v>
      </c>
      <c r="B640" s="24" t="s">
        <v>800</v>
      </c>
      <c r="C640" s="24"/>
      <c r="D640" s="3" t="s">
        <v>1912</v>
      </c>
      <c r="E640" s="23" t="s">
        <v>842</v>
      </c>
      <c r="F640" s="24" t="s">
        <v>2481</v>
      </c>
      <c r="G640" s="24"/>
      <c r="H640" s="23" t="s">
        <v>279</v>
      </c>
      <c r="I640" s="33">
        <v>42010000</v>
      </c>
      <c r="J640" s="1" t="s">
        <v>1804</v>
      </c>
      <c r="K640" s="1" t="s">
        <v>1804</v>
      </c>
      <c r="M640" s="23" t="s">
        <v>2240</v>
      </c>
      <c r="N640" s="23"/>
      <c r="O640" s="22" t="s">
        <v>1791</v>
      </c>
      <c r="P640" s="22">
        <v>39</v>
      </c>
      <c r="Q640" s="37">
        <f t="shared" si="31"/>
        <v>71.2</v>
      </c>
      <c r="R640" s="166">
        <v>89</v>
      </c>
      <c r="S640" s="33" t="s">
        <v>844</v>
      </c>
      <c r="T640" s="33"/>
      <c r="U640" s="99">
        <v>0.06</v>
      </c>
      <c r="V640" s="99">
        <v>5.0000000000000001E-3</v>
      </c>
      <c r="W640" s="99">
        <f t="shared" si="33"/>
        <v>6.5000000000000002E-2</v>
      </c>
      <c r="X640" s="8">
        <v>100</v>
      </c>
      <c r="Y640" s="8">
        <v>360</v>
      </c>
      <c r="Z640" s="8">
        <v>360</v>
      </c>
      <c r="AX640" s="412" t="s">
        <v>843</v>
      </c>
      <c r="AY640" s="32"/>
      <c r="AZ640" t="s">
        <v>4280</v>
      </c>
      <c r="BA640" s="278" t="s">
        <v>4267</v>
      </c>
      <c r="BB640" s="280" t="s">
        <v>4268</v>
      </c>
    </row>
    <row r="641" spans="1:54" ht="15.75">
      <c r="A641" s="23" t="s">
        <v>428</v>
      </c>
      <c r="B641" s="24" t="s">
        <v>800</v>
      </c>
      <c r="C641" s="24"/>
      <c r="D641" s="3" t="s">
        <v>1912</v>
      </c>
      <c r="E641" s="23" t="s">
        <v>845</v>
      </c>
      <c r="F641" s="24" t="s">
        <v>2481</v>
      </c>
      <c r="G641" s="24"/>
      <c r="H641" s="23" t="s">
        <v>298</v>
      </c>
      <c r="I641" s="33">
        <v>42010000</v>
      </c>
      <c r="J641" s="1" t="s">
        <v>1804</v>
      </c>
      <c r="K641" s="1" t="s">
        <v>1804</v>
      </c>
      <c r="M641" s="23" t="s">
        <v>2240</v>
      </c>
      <c r="N641" s="23"/>
      <c r="O641" s="22" t="s">
        <v>1791</v>
      </c>
      <c r="P641" s="22">
        <v>39</v>
      </c>
      <c r="Q641" s="37">
        <f t="shared" si="31"/>
        <v>71.2</v>
      </c>
      <c r="R641" s="166">
        <v>89</v>
      </c>
      <c r="S641" s="33" t="s">
        <v>846</v>
      </c>
      <c r="T641" s="33"/>
      <c r="U641" s="99">
        <v>0.06</v>
      </c>
      <c r="V641" s="99">
        <v>5.0000000000000001E-3</v>
      </c>
      <c r="W641" s="99">
        <f t="shared" si="33"/>
        <v>6.5000000000000002E-2</v>
      </c>
      <c r="X641" s="8">
        <v>100</v>
      </c>
      <c r="Y641" s="8">
        <v>360</v>
      </c>
      <c r="Z641" s="8">
        <v>360</v>
      </c>
      <c r="AX641" s="412" t="s">
        <v>843</v>
      </c>
      <c r="AY641" s="32"/>
      <c r="AZ641" t="s">
        <v>4280</v>
      </c>
      <c r="BA641" s="278" t="s">
        <v>4267</v>
      </c>
      <c r="BB641" s="280" t="s">
        <v>4268</v>
      </c>
    </row>
    <row r="642" spans="1:54" ht="15.75">
      <c r="A642" s="23" t="s">
        <v>428</v>
      </c>
      <c r="B642" s="24" t="s">
        <v>800</v>
      </c>
      <c r="C642" s="24"/>
      <c r="D642" s="3" t="s">
        <v>1912</v>
      </c>
      <c r="E642" s="23" t="s">
        <v>847</v>
      </c>
      <c r="F642" s="24" t="s">
        <v>2481</v>
      </c>
      <c r="G642" s="24"/>
      <c r="H642" s="23" t="s">
        <v>813</v>
      </c>
      <c r="I642" s="33">
        <v>42010000</v>
      </c>
      <c r="J642" s="1" t="s">
        <v>1804</v>
      </c>
      <c r="K642" s="1" t="s">
        <v>1804</v>
      </c>
      <c r="M642" s="23" t="s">
        <v>2240</v>
      </c>
      <c r="N642" s="23"/>
      <c r="O642" s="22" t="s">
        <v>1791</v>
      </c>
      <c r="P642" s="22">
        <v>39</v>
      </c>
      <c r="Q642" s="37">
        <f t="shared" ref="Q642:Q762" si="34">R642*0.8</f>
        <v>71.2</v>
      </c>
      <c r="R642" s="166">
        <v>89</v>
      </c>
      <c r="S642" s="33" t="s">
        <v>848</v>
      </c>
      <c r="T642" s="33"/>
      <c r="U642" s="99">
        <v>0.06</v>
      </c>
      <c r="V642" s="99">
        <v>5.0000000000000001E-3</v>
      </c>
      <c r="W642" s="99">
        <f t="shared" si="33"/>
        <v>6.5000000000000002E-2</v>
      </c>
      <c r="X642" s="8">
        <v>100</v>
      </c>
      <c r="Y642" s="8">
        <v>360</v>
      </c>
      <c r="Z642" s="8">
        <v>360</v>
      </c>
      <c r="AX642" s="412" t="s">
        <v>843</v>
      </c>
      <c r="AY642" s="32"/>
      <c r="AZ642" t="s">
        <v>4280</v>
      </c>
      <c r="BA642" s="278" t="s">
        <v>4267</v>
      </c>
      <c r="BB642" s="280" t="s">
        <v>4268</v>
      </c>
    </row>
    <row r="643" spans="1:54" ht="15.75">
      <c r="A643" s="23" t="s">
        <v>428</v>
      </c>
      <c r="B643" s="24" t="s">
        <v>800</v>
      </c>
      <c r="C643" s="24"/>
      <c r="D643" s="3" t="s">
        <v>1913</v>
      </c>
      <c r="E643" s="23" t="s">
        <v>849</v>
      </c>
      <c r="F643" s="24" t="s">
        <v>2482</v>
      </c>
      <c r="G643" s="24"/>
      <c r="H643" s="23" t="s">
        <v>279</v>
      </c>
      <c r="I643" s="33">
        <v>42010000</v>
      </c>
      <c r="J643" s="1" t="s">
        <v>1804</v>
      </c>
      <c r="K643" s="1" t="s">
        <v>1804</v>
      </c>
      <c r="M643" s="23" t="s">
        <v>317</v>
      </c>
      <c r="N643" s="23"/>
      <c r="O643" s="22" t="s">
        <v>1791</v>
      </c>
      <c r="P643" s="22">
        <v>43</v>
      </c>
      <c r="Q643" s="37">
        <f t="shared" si="34"/>
        <v>79.2</v>
      </c>
      <c r="R643" s="166">
        <v>99</v>
      </c>
      <c r="S643" s="33" t="s">
        <v>851</v>
      </c>
      <c r="T643" s="33"/>
      <c r="U643" s="99">
        <v>3.5000000000000003E-2</v>
      </c>
      <c r="V643" s="99">
        <v>5.0000000000000001E-3</v>
      </c>
      <c r="W643" s="99">
        <f t="shared" si="33"/>
        <v>0.04</v>
      </c>
      <c r="X643" s="8">
        <v>85</v>
      </c>
      <c r="Y643" s="8">
        <v>160</v>
      </c>
      <c r="Z643" s="8">
        <v>160</v>
      </c>
      <c r="AX643" s="412" t="s">
        <v>850</v>
      </c>
      <c r="AY643" s="32"/>
      <c r="AZ643" t="s">
        <v>4280</v>
      </c>
      <c r="BA643" s="278" t="s">
        <v>4267</v>
      </c>
      <c r="BB643" s="280" t="s">
        <v>4268</v>
      </c>
    </row>
    <row r="644" spans="1:54" ht="15.75">
      <c r="A644" s="23" t="s">
        <v>428</v>
      </c>
      <c r="B644" s="24" t="s">
        <v>800</v>
      </c>
      <c r="C644" s="24"/>
      <c r="D644" s="3" t="s">
        <v>1913</v>
      </c>
      <c r="E644" s="23" t="s">
        <v>852</v>
      </c>
      <c r="F644" s="24" t="s">
        <v>2482</v>
      </c>
      <c r="G644" s="24"/>
      <c r="H644" s="23" t="s">
        <v>298</v>
      </c>
      <c r="I644" s="33">
        <v>42010000</v>
      </c>
      <c r="J644" s="1" t="s">
        <v>1804</v>
      </c>
      <c r="K644" s="1" t="s">
        <v>1804</v>
      </c>
      <c r="M644" s="23" t="s">
        <v>317</v>
      </c>
      <c r="N644" s="23"/>
      <c r="O644" s="22" t="s">
        <v>1791</v>
      </c>
      <c r="P644" s="22">
        <v>43</v>
      </c>
      <c r="Q644" s="37">
        <f t="shared" si="34"/>
        <v>79.2</v>
      </c>
      <c r="R644" s="166">
        <v>99</v>
      </c>
      <c r="S644" s="33" t="s">
        <v>853</v>
      </c>
      <c r="T644" s="33"/>
      <c r="U644" s="99">
        <v>3.5000000000000003E-2</v>
      </c>
      <c r="V644" s="99">
        <v>5.0000000000000001E-3</v>
      </c>
      <c r="W644" s="99">
        <f t="shared" si="33"/>
        <v>0.04</v>
      </c>
      <c r="X644" s="8">
        <v>85</v>
      </c>
      <c r="Y644" s="8">
        <v>160</v>
      </c>
      <c r="Z644" s="8">
        <v>160</v>
      </c>
      <c r="AX644" s="412" t="s">
        <v>850</v>
      </c>
      <c r="AY644" s="32"/>
      <c r="AZ644" t="s">
        <v>4280</v>
      </c>
      <c r="BA644" s="278" t="s">
        <v>4267</v>
      </c>
      <c r="BB644" s="280" t="s">
        <v>4268</v>
      </c>
    </row>
    <row r="645" spans="1:54" ht="15.75">
      <c r="A645" s="23" t="s">
        <v>428</v>
      </c>
      <c r="B645" s="24" t="s">
        <v>800</v>
      </c>
      <c r="C645" s="24"/>
      <c r="D645" s="3" t="s">
        <v>1913</v>
      </c>
      <c r="E645" s="23" t="s">
        <v>854</v>
      </c>
      <c r="F645" s="24" t="s">
        <v>2482</v>
      </c>
      <c r="G645" s="24"/>
      <c r="H645" s="23" t="s">
        <v>813</v>
      </c>
      <c r="I645" s="33">
        <v>42010000</v>
      </c>
      <c r="J645" s="1" t="s">
        <v>1804</v>
      </c>
      <c r="K645" s="1" t="s">
        <v>1804</v>
      </c>
      <c r="M645" s="23" t="s">
        <v>317</v>
      </c>
      <c r="N645" s="23"/>
      <c r="O645" s="22" t="s">
        <v>1791</v>
      </c>
      <c r="P645" s="22">
        <v>43</v>
      </c>
      <c r="Q645" s="37">
        <f t="shared" si="34"/>
        <v>79.2</v>
      </c>
      <c r="R645" s="166">
        <v>99</v>
      </c>
      <c r="S645" s="33" t="s">
        <v>855</v>
      </c>
      <c r="T645" s="33"/>
      <c r="U645" s="99">
        <v>3.5000000000000003E-2</v>
      </c>
      <c r="V645" s="99">
        <v>5.0000000000000001E-3</v>
      </c>
      <c r="W645" s="99">
        <f t="shared" si="33"/>
        <v>0.04</v>
      </c>
      <c r="X645" s="8">
        <v>85</v>
      </c>
      <c r="Y645" s="8">
        <v>160</v>
      </c>
      <c r="Z645" s="8">
        <v>160</v>
      </c>
      <c r="AX645" s="412" t="s">
        <v>850</v>
      </c>
      <c r="AY645" s="32"/>
      <c r="AZ645" t="s">
        <v>4280</v>
      </c>
      <c r="BA645" s="278" t="s">
        <v>4267</v>
      </c>
      <c r="BB645" s="280" t="s">
        <v>4268</v>
      </c>
    </row>
    <row r="646" spans="1:54" ht="15.75">
      <c r="A646" s="23" t="s">
        <v>428</v>
      </c>
      <c r="B646" s="24" t="s">
        <v>800</v>
      </c>
      <c r="C646" s="24"/>
      <c r="D646" s="3" t="s">
        <v>5576</v>
      </c>
      <c r="E646" s="381" t="s">
        <v>5573</v>
      </c>
      <c r="F646" s="382" t="s">
        <v>5577</v>
      </c>
      <c r="G646" s="305" t="s">
        <v>4294</v>
      </c>
      <c r="H646" s="383" t="s">
        <v>1453</v>
      </c>
      <c r="J646" s="1" t="s">
        <v>1804</v>
      </c>
      <c r="K646" s="1" t="s">
        <v>1804</v>
      </c>
      <c r="M646" s="23" t="s">
        <v>317</v>
      </c>
      <c r="N646" s="23"/>
      <c r="O646" s="22" t="s">
        <v>1791</v>
      </c>
      <c r="P646" s="22">
        <v>76</v>
      </c>
      <c r="Q646" s="37">
        <f t="shared" si="34"/>
        <v>140</v>
      </c>
      <c r="R646" s="166">
        <v>175</v>
      </c>
      <c r="S646" s="33">
        <v>5051771980478</v>
      </c>
      <c r="T646" s="33"/>
      <c r="U646" s="99"/>
      <c r="W646" s="40">
        <v>0.2</v>
      </c>
      <c r="AX646" s="374" t="s">
        <v>5579</v>
      </c>
      <c r="AY646" s="32"/>
      <c r="AZ646" t="s">
        <v>4280</v>
      </c>
      <c r="BA646" s="278" t="s">
        <v>4267</v>
      </c>
      <c r="BB646" s="280" t="s">
        <v>4268</v>
      </c>
    </row>
    <row r="647" spans="1:54" ht="15.75">
      <c r="A647" s="23" t="s">
        <v>428</v>
      </c>
      <c r="B647" s="24" t="s">
        <v>800</v>
      </c>
      <c r="C647" s="24"/>
      <c r="D647" s="3" t="s">
        <v>5576</v>
      </c>
      <c r="E647" s="381" t="s">
        <v>5574</v>
      </c>
      <c r="F647" s="382" t="s">
        <v>5577</v>
      </c>
      <c r="G647" s="305" t="s">
        <v>4294</v>
      </c>
      <c r="H647" s="383" t="s">
        <v>1498</v>
      </c>
      <c r="J647" s="1" t="s">
        <v>1804</v>
      </c>
      <c r="K647" s="1" t="s">
        <v>1804</v>
      </c>
      <c r="M647" s="23" t="s">
        <v>317</v>
      </c>
      <c r="N647" s="23"/>
      <c r="O647" s="22" t="s">
        <v>1791</v>
      </c>
      <c r="P647" s="22">
        <v>76</v>
      </c>
      <c r="Q647" s="37">
        <f t="shared" si="34"/>
        <v>140</v>
      </c>
      <c r="R647" s="166">
        <v>175</v>
      </c>
      <c r="S647" s="33">
        <v>5051771980485</v>
      </c>
      <c r="T647" s="33"/>
      <c r="U647" s="99"/>
      <c r="W647" s="40">
        <v>0.2</v>
      </c>
      <c r="AX647" s="374" t="s">
        <v>5579</v>
      </c>
      <c r="AY647" s="32"/>
      <c r="AZ647" t="s">
        <v>4280</v>
      </c>
      <c r="BA647" s="278" t="s">
        <v>4267</v>
      </c>
      <c r="BB647" s="280" t="s">
        <v>4268</v>
      </c>
    </row>
    <row r="648" spans="1:54" ht="15.75">
      <c r="A648" s="23" t="s">
        <v>428</v>
      </c>
      <c r="B648" s="24" t="s">
        <v>800</v>
      </c>
      <c r="C648" s="24"/>
      <c r="D648" s="3" t="s">
        <v>5576</v>
      </c>
      <c r="E648" s="381" t="s">
        <v>5575</v>
      </c>
      <c r="F648" s="382" t="s">
        <v>5577</v>
      </c>
      <c r="G648" s="305" t="s">
        <v>4294</v>
      </c>
      <c r="H648" s="383" t="s">
        <v>5578</v>
      </c>
      <c r="J648" s="1" t="s">
        <v>1804</v>
      </c>
      <c r="K648" s="1" t="s">
        <v>1804</v>
      </c>
      <c r="M648" s="23" t="s">
        <v>317</v>
      </c>
      <c r="N648" s="23"/>
      <c r="O648" s="22" t="s">
        <v>1791</v>
      </c>
      <c r="P648" s="22">
        <v>76</v>
      </c>
      <c r="Q648" s="37">
        <f t="shared" si="34"/>
        <v>140</v>
      </c>
      <c r="R648" s="166">
        <v>175</v>
      </c>
      <c r="S648" s="33">
        <v>5051771980492</v>
      </c>
      <c r="T648" s="33"/>
      <c r="U648" s="99"/>
      <c r="W648" s="40">
        <v>0.2</v>
      </c>
      <c r="AX648" s="374" t="s">
        <v>5579</v>
      </c>
      <c r="AY648" s="32"/>
      <c r="AZ648" t="s">
        <v>4280</v>
      </c>
      <c r="BA648" s="278" t="s">
        <v>4267</v>
      </c>
      <c r="BB648" s="280" t="s">
        <v>4268</v>
      </c>
    </row>
    <row r="649" spans="1:54" ht="15.75">
      <c r="A649" s="23" t="s">
        <v>428</v>
      </c>
      <c r="B649" s="24" t="s">
        <v>793</v>
      </c>
      <c r="D649" t="s">
        <v>3869</v>
      </c>
      <c r="E649" s="20" t="s">
        <v>3687</v>
      </c>
      <c r="F649" t="s">
        <v>3688</v>
      </c>
      <c r="H649" t="s">
        <v>1453</v>
      </c>
      <c r="I649" s="33">
        <v>42010000</v>
      </c>
      <c r="J649" s="1" t="s">
        <v>1804</v>
      </c>
      <c r="K649" s="1" t="s">
        <v>1804</v>
      </c>
      <c r="L649" s="236"/>
      <c r="M649" s="13">
        <v>100</v>
      </c>
      <c r="O649" s="229" t="s">
        <v>1791</v>
      </c>
      <c r="P649" s="283">
        <v>350</v>
      </c>
      <c r="Q649" s="37">
        <f t="shared" si="34"/>
        <v>639.20000000000005</v>
      </c>
      <c r="R649" s="166">
        <v>799</v>
      </c>
      <c r="S649" s="143">
        <v>5051771738888</v>
      </c>
      <c r="T649"/>
      <c r="U649"/>
      <c r="V649"/>
      <c r="W649"/>
      <c r="X649"/>
      <c r="Y649"/>
      <c r="Z649"/>
      <c r="AX649" s="412" t="s">
        <v>3689</v>
      </c>
      <c r="AZ649" t="s">
        <v>4280</v>
      </c>
      <c r="BA649" s="278" t="s">
        <v>4267</v>
      </c>
      <c r="BB649" s="280" t="s">
        <v>4268</v>
      </c>
    </row>
    <row r="650" spans="1:54" ht="15.75">
      <c r="A650" s="23" t="s">
        <v>428</v>
      </c>
      <c r="B650" s="24" t="s">
        <v>793</v>
      </c>
      <c r="D650" t="s">
        <v>3869</v>
      </c>
      <c r="E650" s="20" t="s">
        <v>3690</v>
      </c>
      <c r="F650" t="s">
        <v>3688</v>
      </c>
      <c r="H650" t="s">
        <v>1453</v>
      </c>
      <c r="I650" s="33">
        <v>42010000</v>
      </c>
      <c r="J650" s="1" t="s">
        <v>1804</v>
      </c>
      <c r="K650" s="1" t="s">
        <v>1804</v>
      </c>
      <c r="L650" s="236"/>
      <c r="M650" s="13">
        <v>110</v>
      </c>
      <c r="O650" s="229" t="s">
        <v>1791</v>
      </c>
      <c r="P650" s="283">
        <v>350</v>
      </c>
      <c r="Q650" s="37">
        <f t="shared" si="34"/>
        <v>639.20000000000005</v>
      </c>
      <c r="R650" s="166">
        <v>799</v>
      </c>
      <c r="S650" s="143">
        <v>5051771738901</v>
      </c>
      <c r="T650"/>
      <c r="U650"/>
      <c r="V650"/>
      <c r="W650"/>
      <c r="X650"/>
      <c r="Y650"/>
      <c r="Z650"/>
      <c r="AX650" s="412" t="s">
        <v>3689</v>
      </c>
      <c r="AZ650" t="s">
        <v>4280</v>
      </c>
      <c r="BA650" s="278" t="s">
        <v>4267</v>
      </c>
      <c r="BB650" s="280" t="s">
        <v>4268</v>
      </c>
    </row>
    <row r="651" spans="1:54" ht="15.75">
      <c r="A651" s="23" t="s">
        <v>428</v>
      </c>
      <c r="B651" s="24" t="s">
        <v>793</v>
      </c>
      <c r="D651" t="s">
        <v>3869</v>
      </c>
      <c r="E651" s="20" t="s">
        <v>3691</v>
      </c>
      <c r="F651" t="s">
        <v>3688</v>
      </c>
      <c r="H651" t="s">
        <v>1453</v>
      </c>
      <c r="I651" s="33">
        <v>42010000</v>
      </c>
      <c r="J651" s="1" t="s">
        <v>1804</v>
      </c>
      <c r="K651" s="1" t="s">
        <v>1804</v>
      </c>
      <c r="L651" s="236"/>
      <c r="M651" s="13">
        <v>120</v>
      </c>
      <c r="O651" s="229" t="s">
        <v>1791</v>
      </c>
      <c r="P651" s="283">
        <v>350</v>
      </c>
      <c r="Q651" s="37">
        <f t="shared" si="34"/>
        <v>639.20000000000005</v>
      </c>
      <c r="R651" s="166">
        <v>799</v>
      </c>
      <c r="S651" s="143">
        <v>5051771738925</v>
      </c>
      <c r="T651"/>
      <c r="U651"/>
      <c r="V651"/>
      <c r="W651"/>
      <c r="X651"/>
      <c r="Y651"/>
      <c r="Z651"/>
      <c r="AX651" s="412" t="s">
        <v>3689</v>
      </c>
      <c r="AZ651" t="s">
        <v>4280</v>
      </c>
      <c r="BA651" s="278" t="s">
        <v>4267</v>
      </c>
      <c r="BB651" s="280" t="s">
        <v>4268</v>
      </c>
    </row>
    <row r="652" spans="1:54" ht="15.75">
      <c r="A652" s="23" t="s">
        <v>428</v>
      </c>
      <c r="B652" s="24" t="s">
        <v>793</v>
      </c>
      <c r="D652" t="s">
        <v>3869</v>
      </c>
      <c r="E652" s="20" t="s">
        <v>3692</v>
      </c>
      <c r="F652" t="s">
        <v>3688</v>
      </c>
      <c r="H652" t="s">
        <v>1453</v>
      </c>
      <c r="I652" s="33">
        <v>42010000</v>
      </c>
      <c r="J652" s="1" t="s">
        <v>1804</v>
      </c>
      <c r="K652" s="1" t="s">
        <v>1804</v>
      </c>
      <c r="L652" s="236"/>
      <c r="M652" s="13">
        <v>130</v>
      </c>
      <c r="O652" s="229" t="s">
        <v>1791</v>
      </c>
      <c r="P652" s="283">
        <v>350</v>
      </c>
      <c r="Q652" s="37">
        <f t="shared" si="34"/>
        <v>639.20000000000005</v>
      </c>
      <c r="R652" s="166">
        <v>799</v>
      </c>
      <c r="S652" s="143">
        <v>5051771738949</v>
      </c>
      <c r="T652"/>
      <c r="U652"/>
      <c r="V652"/>
      <c r="W652"/>
      <c r="X652"/>
      <c r="Y652"/>
      <c r="Z652"/>
      <c r="AX652" s="412" t="s">
        <v>3689</v>
      </c>
      <c r="AZ652" t="s">
        <v>4280</v>
      </c>
      <c r="BA652" s="278" t="s">
        <v>4267</v>
      </c>
      <c r="BB652" s="280" t="s">
        <v>4268</v>
      </c>
    </row>
    <row r="653" spans="1:54" ht="15.75">
      <c r="A653" s="23" t="s">
        <v>428</v>
      </c>
      <c r="B653" s="24" t="s">
        <v>793</v>
      </c>
      <c r="D653" t="s">
        <v>3869</v>
      </c>
      <c r="E653" s="20" t="s">
        <v>3693</v>
      </c>
      <c r="F653" t="s">
        <v>3688</v>
      </c>
      <c r="H653" t="s">
        <v>1453</v>
      </c>
      <c r="I653" s="33">
        <v>42010000</v>
      </c>
      <c r="J653" s="1" t="s">
        <v>1804</v>
      </c>
      <c r="K653" s="1" t="s">
        <v>1804</v>
      </c>
      <c r="L653" s="236"/>
      <c r="M653" s="13">
        <v>140</v>
      </c>
      <c r="O653" s="229" t="s">
        <v>1791</v>
      </c>
      <c r="P653" s="283">
        <v>350</v>
      </c>
      <c r="Q653" s="37">
        <f t="shared" si="34"/>
        <v>639.20000000000005</v>
      </c>
      <c r="R653" s="166">
        <v>799</v>
      </c>
      <c r="S653" s="143">
        <v>5051771738963</v>
      </c>
      <c r="T653"/>
      <c r="U653"/>
      <c r="V653"/>
      <c r="W653"/>
      <c r="X653"/>
      <c r="Y653"/>
      <c r="Z653"/>
      <c r="AX653" s="412" t="s">
        <v>3689</v>
      </c>
      <c r="AZ653" t="s">
        <v>4280</v>
      </c>
      <c r="BA653" s="278" t="s">
        <v>4267</v>
      </c>
      <c r="BB653" s="280" t="s">
        <v>4268</v>
      </c>
    </row>
    <row r="654" spans="1:54" ht="15.75">
      <c r="A654" s="23" t="s">
        <v>428</v>
      </c>
      <c r="B654" s="24" t="s">
        <v>793</v>
      </c>
      <c r="D654" t="s">
        <v>3869</v>
      </c>
      <c r="E654" s="20" t="s">
        <v>3694</v>
      </c>
      <c r="F654" t="s">
        <v>3688</v>
      </c>
      <c r="H654" t="s">
        <v>1498</v>
      </c>
      <c r="I654" s="33">
        <v>42010000</v>
      </c>
      <c r="J654" s="1" t="s">
        <v>1804</v>
      </c>
      <c r="K654" s="1" t="s">
        <v>1804</v>
      </c>
      <c r="L654" s="236"/>
      <c r="M654" s="13">
        <v>100</v>
      </c>
      <c r="O654" s="229" t="s">
        <v>1791</v>
      </c>
      <c r="P654" s="283">
        <v>350</v>
      </c>
      <c r="Q654" s="37">
        <f t="shared" si="34"/>
        <v>639.20000000000005</v>
      </c>
      <c r="R654" s="166">
        <v>799</v>
      </c>
      <c r="S654" s="143">
        <v>5051771738970</v>
      </c>
      <c r="T654"/>
      <c r="U654"/>
      <c r="V654"/>
      <c r="W654"/>
      <c r="X654"/>
      <c r="Y654"/>
      <c r="Z654"/>
      <c r="AX654" s="412" t="s">
        <v>3689</v>
      </c>
      <c r="AZ654" t="s">
        <v>4280</v>
      </c>
      <c r="BA654" s="278" t="s">
        <v>4267</v>
      </c>
      <c r="BB654" s="280" t="s">
        <v>4268</v>
      </c>
    </row>
    <row r="655" spans="1:54" ht="15.75">
      <c r="A655" s="23" t="s">
        <v>428</v>
      </c>
      <c r="B655" s="24" t="s">
        <v>793</v>
      </c>
      <c r="D655" t="s">
        <v>3869</v>
      </c>
      <c r="E655" s="20" t="s">
        <v>3695</v>
      </c>
      <c r="F655" t="s">
        <v>3688</v>
      </c>
      <c r="H655" t="s">
        <v>1498</v>
      </c>
      <c r="I655" s="33">
        <v>42010000</v>
      </c>
      <c r="J655" s="1" t="s">
        <v>1804</v>
      </c>
      <c r="K655" s="1" t="s">
        <v>1804</v>
      </c>
      <c r="L655" s="236"/>
      <c r="M655" s="13">
        <v>110</v>
      </c>
      <c r="O655" s="229" t="s">
        <v>1791</v>
      </c>
      <c r="P655" s="283">
        <v>350</v>
      </c>
      <c r="Q655" s="37">
        <f t="shared" si="34"/>
        <v>639.20000000000005</v>
      </c>
      <c r="R655" s="166">
        <v>799</v>
      </c>
      <c r="S655" s="143">
        <v>5051771738994</v>
      </c>
      <c r="T655"/>
      <c r="U655"/>
      <c r="V655"/>
      <c r="W655"/>
      <c r="X655"/>
      <c r="Y655"/>
      <c r="Z655"/>
      <c r="AX655" s="412" t="s">
        <v>3689</v>
      </c>
      <c r="AZ655" t="s">
        <v>4280</v>
      </c>
      <c r="BA655" s="278" t="s">
        <v>4267</v>
      </c>
      <c r="BB655" s="280" t="s">
        <v>4268</v>
      </c>
    </row>
    <row r="656" spans="1:54" ht="15.75">
      <c r="A656" s="23" t="s">
        <v>428</v>
      </c>
      <c r="B656" s="24" t="s">
        <v>793</v>
      </c>
      <c r="D656" t="s">
        <v>3869</v>
      </c>
      <c r="E656" s="20" t="s">
        <v>3696</v>
      </c>
      <c r="F656" t="s">
        <v>3688</v>
      </c>
      <c r="H656" t="s">
        <v>1498</v>
      </c>
      <c r="I656" s="33">
        <v>42010000</v>
      </c>
      <c r="J656" s="1" t="s">
        <v>1804</v>
      </c>
      <c r="K656" s="1" t="s">
        <v>1804</v>
      </c>
      <c r="L656" s="236"/>
      <c r="M656" s="13">
        <v>120</v>
      </c>
      <c r="O656" s="229" t="s">
        <v>1791</v>
      </c>
      <c r="P656" s="283">
        <v>350</v>
      </c>
      <c r="Q656" s="37">
        <f t="shared" si="34"/>
        <v>639.20000000000005</v>
      </c>
      <c r="R656" s="166">
        <v>799</v>
      </c>
      <c r="S656" s="143">
        <v>5051771739014</v>
      </c>
      <c r="T656"/>
      <c r="U656"/>
      <c r="V656"/>
      <c r="W656"/>
      <c r="X656"/>
      <c r="Y656"/>
      <c r="Z656"/>
      <c r="AX656" s="412" t="s">
        <v>3689</v>
      </c>
      <c r="AZ656" t="s">
        <v>4280</v>
      </c>
      <c r="BA656" s="278" t="s">
        <v>4267</v>
      </c>
      <c r="BB656" s="280" t="s">
        <v>4268</v>
      </c>
    </row>
    <row r="657" spans="1:55" ht="15.75">
      <c r="A657" s="23" t="s">
        <v>428</v>
      </c>
      <c r="B657" s="24" t="s">
        <v>793</v>
      </c>
      <c r="D657" t="s">
        <v>3869</v>
      </c>
      <c r="E657" s="20" t="s">
        <v>3697</v>
      </c>
      <c r="F657" t="s">
        <v>3688</v>
      </c>
      <c r="H657" t="s">
        <v>1498</v>
      </c>
      <c r="I657" s="33">
        <v>42010000</v>
      </c>
      <c r="J657" s="1" t="s">
        <v>1804</v>
      </c>
      <c r="K657" s="1" t="s">
        <v>1804</v>
      </c>
      <c r="L657" s="236"/>
      <c r="M657" s="13">
        <v>130</v>
      </c>
      <c r="O657" s="229" t="s">
        <v>1791</v>
      </c>
      <c r="P657" s="283">
        <v>350</v>
      </c>
      <c r="Q657" s="37">
        <f t="shared" si="34"/>
        <v>639.20000000000005</v>
      </c>
      <c r="R657" s="166">
        <v>799</v>
      </c>
      <c r="S657" s="143">
        <v>5051771739038</v>
      </c>
      <c r="T657"/>
      <c r="U657"/>
      <c r="V657"/>
      <c r="W657"/>
      <c r="X657"/>
      <c r="Y657"/>
      <c r="Z657"/>
      <c r="AX657" s="412" t="s">
        <v>3689</v>
      </c>
      <c r="AZ657" t="s">
        <v>4280</v>
      </c>
      <c r="BA657" s="278" t="s">
        <v>4267</v>
      </c>
      <c r="BB657" s="280" t="s">
        <v>4268</v>
      </c>
    </row>
    <row r="658" spans="1:55" ht="15.75">
      <c r="A658" s="23" t="s">
        <v>428</v>
      </c>
      <c r="B658" s="24" t="s">
        <v>793</v>
      </c>
      <c r="D658" t="s">
        <v>3869</v>
      </c>
      <c r="E658" s="20" t="s">
        <v>3698</v>
      </c>
      <c r="F658" t="s">
        <v>3688</v>
      </c>
      <c r="H658" t="s">
        <v>1498</v>
      </c>
      <c r="I658" s="33">
        <v>42010000</v>
      </c>
      <c r="J658" s="1" t="s">
        <v>1804</v>
      </c>
      <c r="K658" s="1" t="s">
        <v>1804</v>
      </c>
      <c r="L658" s="236"/>
      <c r="M658" s="13">
        <v>140</v>
      </c>
      <c r="O658" s="229" t="s">
        <v>1791</v>
      </c>
      <c r="P658" s="283">
        <v>350</v>
      </c>
      <c r="Q658" s="37">
        <f t="shared" si="34"/>
        <v>639.20000000000005</v>
      </c>
      <c r="R658" s="166">
        <v>799</v>
      </c>
      <c r="S658" s="143">
        <v>5051771739052</v>
      </c>
      <c r="T658"/>
      <c r="U658"/>
      <c r="V658"/>
      <c r="W658"/>
      <c r="X658"/>
      <c r="Y658"/>
      <c r="Z658"/>
      <c r="AX658" s="412" t="s">
        <v>3689</v>
      </c>
      <c r="AZ658" t="s">
        <v>4280</v>
      </c>
      <c r="BA658" s="278" t="s">
        <v>4267</v>
      </c>
      <c r="BB658" s="280" t="s">
        <v>4268</v>
      </c>
    </row>
    <row r="659" spans="1:55" ht="15.75">
      <c r="A659" s="23" t="s">
        <v>428</v>
      </c>
      <c r="B659" s="24" t="s">
        <v>793</v>
      </c>
      <c r="D659" t="s">
        <v>3870</v>
      </c>
      <c r="E659" s="20" t="s">
        <v>3699</v>
      </c>
      <c r="F659" t="s">
        <v>3700</v>
      </c>
      <c r="H659" t="s">
        <v>1453</v>
      </c>
      <c r="I659" s="33">
        <v>42010000</v>
      </c>
      <c r="J659" s="1" t="s">
        <v>1804</v>
      </c>
      <c r="K659" s="1" t="s">
        <v>1804</v>
      </c>
      <c r="L659" s="236"/>
      <c r="M659" s="13">
        <v>100</v>
      </c>
      <c r="O659" s="229" t="s">
        <v>1791</v>
      </c>
      <c r="P659" s="283">
        <v>349</v>
      </c>
      <c r="Q659" s="37">
        <f t="shared" si="34"/>
        <v>639.20000000000005</v>
      </c>
      <c r="R659" s="166">
        <v>799</v>
      </c>
      <c r="S659" s="143">
        <v>5051771347110</v>
      </c>
      <c r="T659"/>
      <c r="U659"/>
      <c r="V659"/>
      <c r="W659"/>
      <c r="X659"/>
      <c r="Y659"/>
      <c r="Z659"/>
      <c r="AX659" s="412" t="s">
        <v>3701</v>
      </c>
      <c r="AZ659" t="s">
        <v>4280</v>
      </c>
      <c r="BA659" s="278" t="s">
        <v>4267</v>
      </c>
      <c r="BB659" s="280" t="s">
        <v>4268</v>
      </c>
    </row>
    <row r="660" spans="1:55" ht="15.75">
      <c r="A660" s="23" t="s">
        <v>428</v>
      </c>
      <c r="B660" s="24" t="s">
        <v>793</v>
      </c>
      <c r="D660" t="s">
        <v>3870</v>
      </c>
      <c r="E660" s="20" t="s">
        <v>3702</v>
      </c>
      <c r="F660" t="s">
        <v>3700</v>
      </c>
      <c r="H660" t="s">
        <v>1453</v>
      </c>
      <c r="I660" s="33">
        <v>42010000</v>
      </c>
      <c r="J660" s="1" t="s">
        <v>1804</v>
      </c>
      <c r="K660" s="1" t="s">
        <v>1804</v>
      </c>
      <c r="L660" s="236"/>
      <c r="M660" s="13">
        <v>110</v>
      </c>
      <c r="O660" s="229" t="s">
        <v>1791</v>
      </c>
      <c r="P660" s="283">
        <v>349</v>
      </c>
      <c r="Q660" s="37">
        <f t="shared" si="34"/>
        <v>639.20000000000005</v>
      </c>
      <c r="R660" s="166">
        <v>799</v>
      </c>
      <c r="S660" s="143">
        <v>5051771347134</v>
      </c>
      <c r="T660"/>
      <c r="U660"/>
      <c r="V660"/>
      <c r="W660"/>
      <c r="X660"/>
      <c r="Y660"/>
      <c r="Z660"/>
      <c r="AX660" s="412" t="s">
        <v>3701</v>
      </c>
      <c r="AZ660" t="s">
        <v>4280</v>
      </c>
      <c r="BA660" s="278" t="s">
        <v>4267</v>
      </c>
      <c r="BB660" s="280" t="s">
        <v>4268</v>
      </c>
    </row>
    <row r="661" spans="1:55" ht="15.75">
      <c r="A661" s="23" t="s">
        <v>428</v>
      </c>
      <c r="B661" s="24" t="s">
        <v>793</v>
      </c>
      <c r="D661" t="s">
        <v>3870</v>
      </c>
      <c r="E661" s="20" t="s">
        <v>3703</v>
      </c>
      <c r="F661" t="s">
        <v>3700</v>
      </c>
      <c r="H661" t="s">
        <v>1453</v>
      </c>
      <c r="I661" s="33">
        <v>42010000</v>
      </c>
      <c r="J661" s="1" t="s">
        <v>1804</v>
      </c>
      <c r="K661" s="1" t="s">
        <v>1804</v>
      </c>
      <c r="L661" s="236"/>
      <c r="M661" s="13">
        <v>120</v>
      </c>
      <c r="O661" s="229" t="s">
        <v>1791</v>
      </c>
      <c r="P661" s="283">
        <v>349</v>
      </c>
      <c r="Q661" s="37">
        <f t="shared" si="34"/>
        <v>639.20000000000005</v>
      </c>
      <c r="R661" s="166">
        <v>799</v>
      </c>
      <c r="S661" s="143">
        <v>5051771347158</v>
      </c>
      <c r="T661"/>
      <c r="U661"/>
      <c r="V661"/>
      <c r="W661"/>
      <c r="X661"/>
      <c r="Y661"/>
      <c r="Z661"/>
      <c r="AX661" s="412" t="s">
        <v>3701</v>
      </c>
      <c r="AZ661" t="s">
        <v>4280</v>
      </c>
      <c r="BA661" s="278" t="s">
        <v>4267</v>
      </c>
      <c r="BB661" s="280" t="s">
        <v>4268</v>
      </c>
    </row>
    <row r="662" spans="1:55" ht="15.75">
      <c r="A662" s="23" t="s">
        <v>428</v>
      </c>
      <c r="B662" s="24" t="s">
        <v>793</v>
      </c>
      <c r="D662" t="s">
        <v>3870</v>
      </c>
      <c r="E662" s="20" t="s">
        <v>3704</v>
      </c>
      <c r="F662" t="s">
        <v>3700</v>
      </c>
      <c r="H662" t="s">
        <v>1453</v>
      </c>
      <c r="I662" s="33">
        <v>42010000</v>
      </c>
      <c r="J662" s="1" t="s">
        <v>1804</v>
      </c>
      <c r="K662" s="1" t="s">
        <v>1804</v>
      </c>
      <c r="L662" s="236"/>
      <c r="M662" s="13">
        <v>130</v>
      </c>
      <c r="O662" s="229" t="s">
        <v>1791</v>
      </c>
      <c r="P662" s="283">
        <v>349</v>
      </c>
      <c r="Q662" s="37">
        <f t="shared" si="34"/>
        <v>639.20000000000005</v>
      </c>
      <c r="R662" s="166">
        <v>799</v>
      </c>
      <c r="S662" s="143">
        <v>5051771347172</v>
      </c>
      <c r="T662"/>
      <c r="U662"/>
      <c r="V662"/>
      <c r="W662"/>
      <c r="X662"/>
      <c r="Y662"/>
      <c r="Z662"/>
      <c r="AX662" s="412" t="s">
        <v>3701</v>
      </c>
      <c r="AZ662" t="s">
        <v>4280</v>
      </c>
      <c r="BA662" s="278" t="s">
        <v>4267</v>
      </c>
      <c r="BB662" s="280" t="s">
        <v>4268</v>
      </c>
    </row>
    <row r="663" spans="1:55" ht="15.75">
      <c r="A663" s="23" t="s">
        <v>428</v>
      </c>
      <c r="B663" s="24" t="s">
        <v>793</v>
      </c>
      <c r="D663" t="s">
        <v>3870</v>
      </c>
      <c r="E663" s="20" t="s">
        <v>3705</v>
      </c>
      <c r="F663" t="s">
        <v>3700</v>
      </c>
      <c r="H663" t="s">
        <v>1453</v>
      </c>
      <c r="I663" s="33">
        <v>42010000</v>
      </c>
      <c r="J663" s="1" t="s">
        <v>1804</v>
      </c>
      <c r="K663" s="1" t="s">
        <v>1804</v>
      </c>
      <c r="L663" s="236"/>
      <c r="M663" s="13">
        <v>140</v>
      </c>
      <c r="O663" s="229" t="s">
        <v>1791</v>
      </c>
      <c r="P663" s="283">
        <v>349</v>
      </c>
      <c r="Q663" s="37">
        <f t="shared" si="34"/>
        <v>639.20000000000005</v>
      </c>
      <c r="R663" s="166">
        <v>799</v>
      </c>
      <c r="S663" s="143">
        <v>5051771417271</v>
      </c>
      <c r="T663"/>
      <c r="U663"/>
      <c r="V663"/>
      <c r="W663"/>
      <c r="X663"/>
      <c r="Y663"/>
      <c r="Z663"/>
      <c r="AX663" s="412" t="s">
        <v>3701</v>
      </c>
      <c r="AZ663" t="s">
        <v>4280</v>
      </c>
      <c r="BA663" s="278" t="s">
        <v>4267</v>
      </c>
      <c r="BB663" s="280" t="s">
        <v>4268</v>
      </c>
    </row>
    <row r="664" spans="1:55" ht="15.75">
      <c r="A664" s="23" t="s">
        <v>428</v>
      </c>
      <c r="B664" s="24" t="s">
        <v>793</v>
      </c>
      <c r="D664" t="s">
        <v>3870</v>
      </c>
      <c r="E664" s="20" t="s">
        <v>3706</v>
      </c>
      <c r="F664" t="s">
        <v>3700</v>
      </c>
      <c r="H664" t="s">
        <v>1498</v>
      </c>
      <c r="I664" s="33">
        <v>42010000</v>
      </c>
      <c r="J664" s="1" t="s">
        <v>1804</v>
      </c>
      <c r="K664" s="1" t="s">
        <v>1804</v>
      </c>
      <c r="L664" s="236"/>
      <c r="M664" s="13">
        <v>100</v>
      </c>
      <c r="O664" s="229" t="s">
        <v>1791</v>
      </c>
      <c r="P664" s="283">
        <v>349</v>
      </c>
      <c r="Q664" s="37">
        <f t="shared" si="34"/>
        <v>639.20000000000005</v>
      </c>
      <c r="R664" s="166">
        <v>799</v>
      </c>
      <c r="S664" s="143">
        <v>5051771347196</v>
      </c>
      <c r="T664"/>
      <c r="U664"/>
      <c r="V664"/>
      <c r="W664"/>
      <c r="X664"/>
      <c r="Y664"/>
      <c r="Z664"/>
      <c r="AX664" s="412" t="s">
        <v>3701</v>
      </c>
      <c r="AZ664" t="s">
        <v>4280</v>
      </c>
      <c r="BA664" s="278" t="s">
        <v>4267</v>
      </c>
      <c r="BB664" s="280" t="s">
        <v>4268</v>
      </c>
    </row>
    <row r="665" spans="1:55" ht="15.75">
      <c r="A665" s="23" t="s">
        <v>428</v>
      </c>
      <c r="B665" s="24" t="s">
        <v>793</v>
      </c>
      <c r="D665" t="s">
        <v>3870</v>
      </c>
      <c r="E665" s="20" t="s">
        <v>3707</v>
      </c>
      <c r="F665" t="s">
        <v>3700</v>
      </c>
      <c r="H665" t="s">
        <v>1498</v>
      </c>
      <c r="I665" s="33">
        <v>42010000</v>
      </c>
      <c r="J665" s="1" t="s">
        <v>1804</v>
      </c>
      <c r="K665" s="1" t="s">
        <v>1804</v>
      </c>
      <c r="L665" s="236"/>
      <c r="M665" s="13">
        <v>110</v>
      </c>
      <c r="O665" s="229" t="s">
        <v>1791</v>
      </c>
      <c r="P665" s="283">
        <v>349</v>
      </c>
      <c r="Q665" s="37">
        <f t="shared" si="34"/>
        <v>639.20000000000005</v>
      </c>
      <c r="R665" s="166">
        <v>799</v>
      </c>
      <c r="S665" s="143">
        <v>5051771347219</v>
      </c>
      <c r="T665"/>
      <c r="U665"/>
      <c r="V665"/>
      <c r="W665"/>
      <c r="X665"/>
      <c r="Y665"/>
      <c r="Z665"/>
      <c r="AX665" s="412" t="s">
        <v>3701</v>
      </c>
      <c r="AZ665" t="s">
        <v>4280</v>
      </c>
      <c r="BA665" s="278" t="s">
        <v>4267</v>
      </c>
      <c r="BB665" s="280" t="s">
        <v>4268</v>
      </c>
    </row>
    <row r="666" spans="1:55" ht="15.75">
      <c r="A666" s="23" t="s">
        <v>428</v>
      </c>
      <c r="B666" s="24" t="s">
        <v>793</v>
      </c>
      <c r="D666" t="s">
        <v>3870</v>
      </c>
      <c r="E666" s="20" t="s">
        <v>3708</v>
      </c>
      <c r="F666" t="s">
        <v>3700</v>
      </c>
      <c r="H666" t="s">
        <v>1498</v>
      </c>
      <c r="I666" s="33">
        <v>42010000</v>
      </c>
      <c r="J666" s="1" t="s">
        <v>1804</v>
      </c>
      <c r="K666" s="1" t="s">
        <v>1804</v>
      </c>
      <c r="L666" s="236"/>
      <c r="M666" s="13">
        <v>120</v>
      </c>
      <c r="O666" s="229" t="s">
        <v>1791</v>
      </c>
      <c r="P666" s="283">
        <v>349</v>
      </c>
      <c r="Q666" s="37">
        <f t="shared" si="34"/>
        <v>639.20000000000005</v>
      </c>
      <c r="R666" s="166">
        <v>799</v>
      </c>
      <c r="S666" s="143">
        <v>5051771347233</v>
      </c>
      <c r="T666"/>
      <c r="U666"/>
      <c r="V666"/>
      <c r="W666"/>
      <c r="X666"/>
      <c r="Y666"/>
      <c r="Z666"/>
      <c r="AX666" s="412" t="s">
        <v>3701</v>
      </c>
      <c r="AZ666" t="s">
        <v>4280</v>
      </c>
      <c r="BA666" s="278" t="s">
        <v>4267</v>
      </c>
      <c r="BB666" s="280" t="s">
        <v>4268</v>
      </c>
    </row>
    <row r="667" spans="1:55" ht="15.75">
      <c r="A667" s="23" t="s">
        <v>428</v>
      </c>
      <c r="B667" s="24" t="s">
        <v>793</v>
      </c>
      <c r="D667" t="s">
        <v>3870</v>
      </c>
      <c r="E667" s="20" t="s">
        <v>3709</v>
      </c>
      <c r="F667" t="s">
        <v>3700</v>
      </c>
      <c r="H667" t="s">
        <v>1498</v>
      </c>
      <c r="I667" s="33">
        <v>42010000</v>
      </c>
      <c r="J667" s="1" t="s">
        <v>1804</v>
      </c>
      <c r="K667" s="1" t="s">
        <v>1804</v>
      </c>
      <c r="L667" s="236"/>
      <c r="M667" s="13">
        <v>130</v>
      </c>
      <c r="O667" s="229" t="s">
        <v>1791</v>
      </c>
      <c r="P667" s="283">
        <v>349</v>
      </c>
      <c r="Q667" s="37">
        <f t="shared" si="34"/>
        <v>639.20000000000005</v>
      </c>
      <c r="R667" s="166">
        <v>799</v>
      </c>
      <c r="S667" s="143">
        <v>5051771347257</v>
      </c>
      <c r="T667"/>
      <c r="U667"/>
      <c r="V667"/>
      <c r="W667"/>
      <c r="X667"/>
      <c r="Y667"/>
      <c r="Z667"/>
      <c r="AX667" s="412" t="s">
        <v>3701</v>
      </c>
      <c r="AZ667" t="s">
        <v>4280</v>
      </c>
      <c r="BA667" s="278" t="s">
        <v>4267</v>
      </c>
      <c r="BB667" s="280" t="s">
        <v>4268</v>
      </c>
    </row>
    <row r="668" spans="1:55" ht="15.75">
      <c r="A668" s="23" t="s">
        <v>428</v>
      </c>
      <c r="B668" s="24" t="s">
        <v>793</v>
      </c>
      <c r="D668" t="s">
        <v>3870</v>
      </c>
      <c r="E668" s="20" t="s">
        <v>3710</v>
      </c>
      <c r="F668" t="s">
        <v>3700</v>
      </c>
      <c r="H668" t="s">
        <v>1498</v>
      </c>
      <c r="I668" s="33">
        <v>42010000</v>
      </c>
      <c r="J668" s="1" t="s">
        <v>1804</v>
      </c>
      <c r="K668" s="1" t="s">
        <v>1804</v>
      </c>
      <c r="L668" s="236"/>
      <c r="M668" s="13">
        <v>140</v>
      </c>
      <c r="O668" s="229" t="s">
        <v>1791</v>
      </c>
      <c r="P668" s="283">
        <v>349</v>
      </c>
      <c r="Q668" s="37">
        <f t="shared" si="34"/>
        <v>639.20000000000005</v>
      </c>
      <c r="R668" s="166">
        <v>799</v>
      </c>
      <c r="S668" s="143">
        <v>5051771417356</v>
      </c>
      <c r="T668"/>
      <c r="U668"/>
      <c r="V668"/>
      <c r="W668"/>
      <c r="X668"/>
      <c r="Y668"/>
      <c r="Z668"/>
      <c r="AX668" s="412" t="s">
        <v>3701</v>
      </c>
      <c r="AZ668" t="s">
        <v>4280</v>
      </c>
      <c r="BA668" s="278" t="s">
        <v>4267</v>
      </c>
      <c r="BB668" s="280" t="s">
        <v>4268</v>
      </c>
    </row>
    <row r="669" spans="1:55" ht="15.75">
      <c r="A669" s="23" t="s">
        <v>428</v>
      </c>
      <c r="B669" s="24" t="s">
        <v>793</v>
      </c>
      <c r="D669" t="s">
        <v>3871</v>
      </c>
      <c r="E669" s="20" t="s">
        <v>3711</v>
      </c>
      <c r="F669" t="s">
        <v>3712</v>
      </c>
      <c r="H669" t="s">
        <v>1453</v>
      </c>
      <c r="I669" s="33">
        <v>42010000</v>
      </c>
      <c r="J669" s="1" t="s">
        <v>1804</v>
      </c>
      <c r="K669" s="1" t="s">
        <v>1804</v>
      </c>
      <c r="L669" s="236"/>
      <c r="M669" s="13">
        <v>45</v>
      </c>
      <c r="O669" s="229" t="s">
        <v>1791</v>
      </c>
      <c r="P669" s="283">
        <v>304</v>
      </c>
      <c r="Q669" s="37">
        <f t="shared" si="34"/>
        <v>559.20000000000005</v>
      </c>
      <c r="R669" s="166">
        <v>699</v>
      </c>
      <c r="S669" s="143">
        <v>5051771858142</v>
      </c>
      <c r="T669"/>
      <c r="U669"/>
      <c r="V669"/>
      <c r="W669"/>
      <c r="X669"/>
      <c r="Y669"/>
      <c r="Z669"/>
      <c r="AX669" s="412" t="s">
        <v>3713</v>
      </c>
      <c r="AZ669" t="s">
        <v>4280</v>
      </c>
      <c r="BA669" s="278" t="s">
        <v>4267</v>
      </c>
      <c r="BB669" s="280" t="s">
        <v>4268</v>
      </c>
    </row>
    <row r="670" spans="1:55" ht="15.75">
      <c r="A670" s="23" t="s">
        <v>428</v>
      </c>
      <c r="B670" s="24" t="s">
        <v>793</v>
      </c>
      <c r="D670" t="s">
        <v>3871</v>
      </c>
      <c r="E670" s="20" t="s">
        <v>3714</v>
      </c>
      <c r="F670" t="s">
        <v>3712</v>
      </c>
      <c r="H670" t="s">
        <v>1453</v>
      </c>
      <c r="I670" s="33">
        <v>42010000</v>
      </c>
      <c r="J670" s="1" t="s">
        <v>1804</v>
      </c>
      <c r="K670" s="1" t="s">
        <v>1804</v>
      </c>
      <c r="L670" s="236"/>
      <c r="M670" s="13">
        <v>55</v>
      </c>
      <c r="O670" s="229" t="s">
        <v>1791</v>
      </c>
      <c r="P670" s="283">
        <v>304</v>
      </c>
      <c r="Q670" s="37">
        <f t="shared" si="34"/>
        <v>559.20000000000005</v>
      </c>
      <c r="R670" s="166">
        <v>699</v>
      </c>
      <c r="S670" s="143">
        <v>5051771576282</v>
      </c>
      <c r="T670"/>
      <c r="U670"/>
      <c r="V670"/>
      <c r="W670"/>
      <c r="X670"/>
      <c r="Y670"/>
      <c r="Z670"/>
      <c r="AX670" s="412" t="s">
        <v>3713</v>
      </c>
      <c r="AZ670" t="s">
        <v>4280</v>
      </c>
      <c r="BA670" s="278" t="s">
        <v>4267</v>
      </c>
      <c r="BB670" s="280" t="s">
        <v>4268</v>
      </c>
    </row>
    <row r="671" spans="1:55" ht="15.75">
      <c r="A671" s="23" t="s">
        <v>428</v>
      </c>
      <c r="B671" s="24" t="s">
        <v>793</v>
      </c>
      <c r="D671" t="s">
        <v>3871</v>
      </c>
      <c r="E671" s="20" t="s">
        <v>3715</v>
      </c>
      <c r="F671" t="s">
        <v>3712</v>
      </c>
      <c r="H671" t="s">
        <v>1453</v>
      </c>
      <c r="I671" s="33">
        <v>42010000</v>
      </c>
      <c r="J671" s="1" t="s">
        <v>1804</v>
      </c>
      <c r="K671" s="1" t="s">
        <v>1804</v>
      </c>
      <c r="L671" s="236"/>
      <c r="M671" s="13">
        <v>65</v>
      </c>
      <c r="O671" s="229" t="s">
        <v>1791</v>
      </c>
      <c r="P671" s="283">
        <v>304</v>
      </c>
      <c r="Q671" s="37">
        <f t="shared" si="34"/>
        <v>559.20000000000005</v>
      </c>
      <c r="R671" s="166">
        <v>699</v>
      </c>
      <c r="S671" s="143">
        <v>5051771576305</v>
      </c>
      <c r="T671"/>
      <c r="U671"/>
      <c r="V671"/>
      <c r="W671"/>
      <c r="X671"/>
      <c r="Y671"/>
      <c r="Z671"/>
      <c r="AX671" s="412" t="s">
        <v>3713</v>
      </c>
      <c r="AZ671" t="s">
        <v>4280</v>
      </c>
      <c r="BA671" s="278" t="s">
        <v>4267</v>
      </c>
      <c r="BB671" s="280" t="s">
        <v>4268</v>
      </c>
    </row>
    <row r="672" spans="1:55" s="23" customFormat="1" ht="15.75">
      <c r="A672" s="23" t="s">
        <v>428</v>
      </c>
      <c r="B672" s="24" t="s">
        <v>793</v>
      </c>
      <c r="C672"/>
      <c r="D672" t="s">
        <v>3871</v>
      </c>
      <c r="E672" s="20" t="s">
        <v>3716</v>
      </c>
      <c r="F672" t="s">
        <v>3712</v>
      </c>
      <c r="G672"/>
      <c r="H672" t="s">
        <v>1453</v>
      </c>
      <c r="I672" s="33">
        <v>42010000</v>
      </c>
      <c r="J672" s="1" t="s">
        <v>1804</v>
      </c>
      <c r="K672" s="1" t="s">
        <v>1804</v>
      </c>
      <c r="L672" s="236"/>
      <c r="M672" s="13">
        <v>75</v>
      </c>
      <c r="N672" s="13"/>
      <c r="O672" s="229" t="s">
        <v>1791</v>
      </c>
      <c r="P672" s="283">
        <v>304</v>
      </c>
      <c r="Q672" s="37">
        <f t="shared" si="34"/>
        <v>559.20000000000005</v>
      </c>
      <c r="R672" s="166">
        <v>699</v>
      </c>
      <c r="S672" s="143">
        <v>5051771576329</v>
      </c>
      <c r="T672"/>
      <c r="U672"/>
      <c r="V672"/>
      <c r="W672"/>
      <c r="X672"/>
      <c r="Y672"/>
      <c r="Z672"/>
      <c r="AA672"/>
      <c r="AB672"/>
      <c r="AC672"/>
      <c r="AD672"/>
      <c r="AE672"/>
      <c r="AF672"/>
      <c r="AG672"/>
      <c r="AH672"/>
      <c r="AI672"/>
      <c r="AJ672"/>
      <c r="AK672"/>
      <c r="AL672"/>
      <c r="AM672"/>
      <c r="AN672"/>
      <c r="AO672"/>
      <c r="AP672"/>
      <c r="AQ672"/>
      <c r="AR672"/>
      <c r="AS672"/>
      <c r="AT672"/>
      <c r="AU672"/>
      <c r="AV672"/>
      <c r="AW672"/>
      <c r="AX672" s="412" t="s">
        <v>3713</v>
      </c>
      <c r="AY672"/>
      <c r="AZ672" t="s">
        <v>4280</v>
      </c>
      <c r="BA672" s="278" t="s">
        <v>4267</v>
      </c>
      <c r="BB672" s="280" t="s">
        <v>4268</v>
      </c>
      <c r="BC672"/>
    </row>
    <row r="673" spans="1:55" s="23" customFormat="1" ht="15.75">
      <c r="A673" s="23" t="s">
        <v>428</v>
      </c>
      <c r="B673" s="24" t="s">
        <v>793</v>
      </c>
      <c r="C673"/>
      <c r="D673" t="s">
        <v>3871</v>
      </c>
      <c r="E673" s="20" t="s">
        <v>3717</v>
      </c>
      <c r="F673" t="s">
        <v>3712</v>
      </c>
      <c r="G673"/>
      <c r="H673" t="s">
        <v>1498</v>
      </c>
      <c r="I673" s="33">
        <v>42010000</v>
      </c>
      <c r="J673" s="1" t="s">
        <v>1804</v>
      </c>
      <c r="K673" s="1" t="s">
        <v>1804</v>
      </c>
      <c r="L673" s="236"/>
      <c r="M673" s="13">
        <v>45</v>
      </c>
      <c r="N673" s="13"/>
      <c r="O673" s="229" t="s">
        <v>1791</v>
      </c>
      <c r="P673" s="283">
        <v>304</v>
      </c>
      <c r="Q673" s="37">
        <f t="shared" si="34"/>
        <v>559.20000000000005</v>
      </c>
      <c r="R673" s="166">
        <v>699</v>
      </c>
      <c r="S673" s="143">
        <v>5051771858166</v>
      </c>
      <c r="T673"/>
      <c r="U673"/>
      <c r="V673"/>
      <c r="W673"/>
      <c r="X673"/>
      <c r="Y673"/>
      <c r="Z673"/>
      <c r="AA673"/>
      <c r="AB673"/>
      <c r="AC673"/>
      <c r="AD673"/>
      <c r="AE673"/>
      <c r="AF673"/>
      <c r="AG673"/>
      <c r="AH673"/>
      <c r="AI673"/>
      <c r="AJ673"/>
      <c r="AK673"/>
      <c r="AL673"/>
      <c r="AM673"/>
      <c r="AN673"/>
      <c r="AO673"/>
      <c r="AP673"/>
      <c r="AQ673"/>
      <c r="AR673"/>
      <c r="AS673"/>
      <c r="AT673"/>
      <c r="AU673"/>
      <c r="AV673"/>
      <c r="AW673"/>
      <c r="AX673" s="412" t="s">
        <v>3713</v>
      </c>
      <c r="AY673"/>
      <c r="AZ673" t="s">
        <v>4280</v>
      </c>
      <c r="BA673" s="278" t="s">
        <v>4267</v>
      </c>
      <c r="BB673" s="280" t="s">
        <v>4268</v>
      </c>
      <c r="BC673"/>
    </row>
    <row r="674" spans="1:55" s="23" customFormat="1" ht="15.75">
      <c r="A674" s="23" t="s">
        <v>428</v>
      </c>
      <c r="B674" s="24" t="s">
        <v>793</v>
      </c>
      <c r="C674"/>
      <c r="D674" t="s">
        <v>3871</v>
      </c>
      <c r="E674" s="20" t="s">
        <v>3718</v>
      </c>
      <c r="F674" t="s">
        <v>3712</v>
      </c>
      <c r="G674"/>
      <c r="H674" t="s">
        <v>1498</v>
      </c>
      <c r="I674" s="33">
        <v>42010000</v>
      </c>
      <c r="J674" s="1" t="s">
        <v>1804</v>
      </c>
      <c r="K674" s="1" t="s">
        <v>1804</v>
      </c>
      <c r="L674" s="236"/>
      <c r="M674" s="13">
        <v>55</v>
      </c>
      <c r="N674" s="13"/>
      <c r="O674" s="229" t="s">
        <v>1791</v>
      </c>
      <c r="P674" s="283">
        <v>304</v>
      </c>
      <c r="Q674" s="37">
        <f t="shared" si="34"/>
        <v>559.20000000000005</v>
      </c>
      <c r="R674" s="166">
        <v>699</v>
      </c>
      <c r="S674" s="143">
        <v>5051771576336</v>
      </c>
      <c r="T674"/>
      <c r="U674"/>
      <c r="V674"/>
      <c r="W674"/>
      <c r="X674"/>
      <c r="Y674"/>
      <c r="Z674"/>
      <c r="AA674"/>
      <c r="AB674"/>
      <c r="AC674"/>
      <c r="AD674"/>
      <c r="AE674"/>
      <c r="AF674"/>
      <c r="AG674"/>
      <c r="AH674"/>
      <c r="AI674"/>
      <c r="AJ674"/>
      <c r="AK674"/>
      <c r="AL674"/>
      <c r="AM674"/>
      <c r="AN674"/>
      <c r="AO674"/>
      <c r="AP674"/>
      <c r="AQ674"/>
      <c r="AR674"/>
      <c r="AS674"/>
      <c r="AT674"/>
      <c r="AU674"/>
      <c r="AV674"/>
      <c r="AW674"/>
      <c r="AX674" s="412" t="s">
        <v>3713</v>
      </c>
      <c r="AY674"/>
      <c r="AZ674" t="s">
        <v>4280</v>
      </c>
      <c r="BA674" s="278" t="s">
        <v>4267</v>
      </c>
      <c r="BB674" s="280" t="s">
        <v>4268</v>
      </c>
      <c r="BC674"/>
    </row>
    <row r="675" spans="1:55" s="23" customFormat="1" ht="15.75">
      <c r="A675" s="23" t="s">
        <v>428</v>
      </c>
      <c r="B675" s="24" t="s">
        <v>793</v>
      </c>
      <c r="C675"/>
      <c r="D675" t="s">
        <v>3871</v>
      </c>
      <c r="E675" s="20" t="s">
        <v>3719</v>
      </c>
      <c r="F675" t="s">
        <v>3712</v>
      </c>
      <c r="G675"/>
      <c r="H675" t="s">
        <v>1498</v>
      </c>
      <c r="I675" s="33">
        <v>42010000</v>
      </c>
      <c r="J675" s="1" t="s">
        <v>1804</v>
      </c>
      <c r="K675" s="1" t="s">
        <v>1804</v>
      </c>
      <c r="L675" s="236"/>
      <c r="M675" s="13">
        <v>65</v>
      </c>
      <c r="N675" s="13"/>
      <c r="O675" s="229" t="s">
        <v>1791</v>
      </c>
      <c r="P675" s="283">
        <v>304</v>
      </c>
      <c r="Q675" s="37">
        <f t="shared" si="34"/>
        <v>559.20000000000005</v>
      </c>
      <c r="R675" s="166">
        <v>699</v>
      </c>
      <c r="S675" s="143">
        <v>5051771576350</v>
      </c>
      <c r="T675"/>
      <c r="U675"/>
      <c r="V675"/>
      <c r="W675"/>
      <c r="X675"/>
      <c r="Y675"/>
      <c r="Z675"/>
      <c r="AA675"/>
      <c r="AB675"/>
      <c r="AC675"/>
      <c r="AD675"/>
      <c r="AE675"/>
      <c r="AF675"/>
      <c r="AG675"/>
      <c r="AH675"/>
      <c r="AI675"/>
      <c r="AJ675"/>
      <c r="AK675"/>
      <c r="AL675"/>
      <c r="AM675"/>
      <c r="AN675"/>
      <c r="AO675"/>
      <c r="AP675"/>
      <c r="AQ675"/>
      <c r="AR675"/>
      <c r="AS675"/>
      <c r="AT675"/>
      <c r="AU675"/>
      <c r="AV675"/>
      <c r="AW675"/>
      <c r="AX675" s="412" t="s">
        <v>3713</v>
      </c>
      <c r="AY675"/>
      <c r="AZ675" t="s">
        <v>4280</v>
      </c>
      <c r="BA675" s="278" t="s">
        <v>4267</v>
      </c>
      <c r="BB675" s="280" t="s">
        <v>4268</v>
      </c>
      <c r="BC675"/>
    </row>
    <row r="676" spans="1:55" s="23" customFormat="1" ht="15.75">
      <c r="A676" s="23" t="s">
        <v>428</v>
      </c>
      <c r="B676" s="24" t="s">
        <v>793</v>
      </c>
      <c r="C676"/>
      <c r="D676" t="s">
        <v>3871</v>
      </c>
      <c r="E676" s="20" t="s">
        <v>3720</v>
      </c>
      <c r="F676" t="s">
        <v>3712</v>
      </c>
      <c r="G676"/>
      <c r="H676" t="s">
        <v>1498</v>
      </c>
      <c r="I676" s="33">
        <v>42010000</v>
      </c>
      <c r="J676" s="1" t="s">
        <v>1804</v>
      </c>
      <c r="K676" s="1" t="s">
        <v>1804</v>
      </c>
      <c r="L676" s="236"/>
      <c r="M676" s="13">
        <v>75</v>
      </c>
      <c r="N676" s="13"/>
      <c r="O676" s="229" t="s">
        <v>1791</v>
      </c>
      <c r="P676" s="283">
        <v>304</v>
      </c>
      <c r="Q676" s="37">
        <f t="shared" si="34"/>
        <v>559.20000000000005</v>
      </c>
      <c r="R676" s="166">
        <v>699</v>
      </c>
      <c r="S676" s="143">
        <v>5051771576374</v>
      </c>
      <c r="T676"/>
      <c r="U676"/>
      <c r="V676"/>
      <c r="W676"/>
      <c r="X676"/>
      <c r="Y676"/>
      <c r="Z676"/>
      <c r="AA676"/>
      <c r="AB676"/>
      <c r="AC676"/>
      <c r="AD676"/>
      <c r="AE676"/>
      <c r="AF676"/>
      <c r="AG676"/>
      <c r="AH676"/>
      <c r="AI676"/>
      <c r="AJ676"/>
      <c r="AK676"/>
      <c r="AL676"/>
      <c r="AM676"/>
      <c r="AN676"/>
      <c r="AO676"/>
      <c r="AP676"/>
      <c r="AQ676"/>
      <c r="AR676"/>
      <c r="AS676"/>
      <c r="AT676"/>
      <c r="AU676"/>
      <c r="AV676"/>
      <c r="AW676"/>
      <c r="AX676" s="412" t="s">
        <v>3713</v>
      </c>
      <c r="AY676"/>
      <c r="AZ676" t="s">
        <v>4280</v>
      </c>
      <c r="BA676" s="278" t="s">
        <v>4267</v>
      </c>
      <c r="BB676" s="280" t="s">
        <v>4268</v>
      </c>
      <c r="BC676"/>
    </row>
    <row r="677" spans="1:55" s="23" customFormat="1" ht="15.75">
      <c r="A677" s="23" t="s">
        <v>428</v>
      </c>
      <c r="B677" s="24" t="s">
        <v>793</v>
      </c>
      <c r="C677" s="24"/>
      <c r="D677" s="3" t="s">
        <v>1979</v>
      </c>
      <c r="E677" s="23" t="s">
        <v>1834</v>
      </c>
      <c r="F677" s="24" t="s">
        <v>2483</v>
      </c>
      <c r="G677" s="24"/>
      <c r="H677" s="23" t="s">
        <v>1453</v>
      </c>
      <c r="I677" s="33">
        <v>42010000</v>
      </c>
      <c r="J677" s="1" t="s">
        <v>1804</v>
      </c>
      <c r="K677" s="1" t="s">
        <v>1804</v>
      </c>
      <c r="L677"/>
      <c r="M677" s="23" t="s">
        <v>4285</v>
      </c>
      <c r="O677" s="22" t="s">
        <v>1791</v>
      </c>
      <c r="P677" s="22">
        <v>349</v>
      </c>
      <c r="Q677" s="37">
        <f t="shared" si="34"/>
        <v>639.20000000000005</v>
      </c>
      <c r="R677" s="166">
        <v>799</v>
      </c>
      <c r="S677" s="33">
        <v>5051771716183</v>
      </c>
      <c r="T677" s="33"/>
      <c r="U677" s="99">
        <v>0.56100000000000005</v>
      </c>
      <c r="V677" s="99">
        <v>5.0000000000000001E-3</v>
      </c>
      <c r="W677" s="99">
        <f t="shared" ref="W677:W703" si="35">U677+V677</f>
        <v>0.56600000000000006</v>
      </c>
      <c r="X677" s="8">
        <v>40</v>
      </c>
      <c r="Y677" s="8">
        <v>880</v>
      </c>
      <c r="Z677" s="8">
        <v>180</v>
      </c>
      <c r="AA677"/>
      <c r="AB677"/>
      <c r="AC677"/>
      <c r="AD677"/>
      <c r="AE677"/>
      <c r="AF677"/>
      <c r="AG677"/>
      <c r="AH677"/>
      <c r="AI677"/>
      <c r="AJ677"/>
      <c r="AK677"/>
      <c r="AL677"/>
      <c r="AM677"/>
      <c r="AN677"/>
      <c r="AO677"/>
      <c r="AP677"/>
      <c r="AQ677"/>
      <c r="AR677"/>
      <c r="AS677"/>
      <c r="AT677"/>
      <c r="AU677"/>
      <c r="AV677"/>
      <c r="AW677"/>
      <c r="AX677" s="412" t="s">
        <v>3136</v>
      </c>
      <c r="AY677" s="12"/>
      <c r="AZ677" t="s">
        <v>4280</v>
      </c>
      <c r="BA677" s="278" t="s">
        <v>4267</v>
      </c>
      <c r="BB677" s="280" t="s">
        <v>4268</v>
      </c>
      <c r="BC677"/>
    </row>
    <row r="678" spans="1:55" s="23" customFormat="1" ht="15.75">
      <c r="A678" s="23" t="s">
        <v>428</v>
      </c>
      <c r="B678" s="24" t="s">
        <v>793</v>
      </c>
      <c r="C678" s="24"/>
      <c r="D678" s="3" t="s">
        <v>1979</v>
      </c>
      <c r="E678" s="23" t="s">
        <v>1835</v>
      </c>
      <c r="F678" s="24" t="s">
        <v>2483</v>
      </c>
      <c r="G678" s="24"/>
      <c r="H678" s="23" t="s">
        <v>1453</v>
      </c>
      <c r="I678" s="33">
        <v>42010000</v>
      </c>
      <c r="J678" s="1" t="s">
        <v>1804</v>
      </c>
      <c r="K678" s="1" t="s">
        <v>1804</v>
      </c>
      <c r="L678"/>
      <c r="M678" s="23" t="s">
        <v>982</v>
      </c>
      <c r="O678" s="22" t="s">
        <v>1791</v>
      </c>
      <c r="P678" s="22">
        <v>349</v>
      </c>
      <c r="Q678" s="37">
        <f t="shared" si="34"/>
        <v>639.20000000000005</v>
      </c>
      <c r="R678" s="166">
        <v>799</v>
      </c>
      <c r="S678" s="33">
        <v>5051771716190</v>
      </c>
      <c r="T678" s="33"/>
      <c r="U678" s="99">
        <v>0.56100000000000005</v>
      </c>
      <c r="V678" s="99">
        <v>5.0000000000000001E-3</v>
      </c>
      <c r="W678" s="99">
        <f t="shared" si="35"/>
        <v>0.56600000000000006</v>
      </c>
      <c r="X678" s="8">
        <v>40</v>
      </c>
      <c r="Y678" s="8">
        <v>900</v>
      </c>
      <c r="Z678" s="8">
        <v>180</v>
      </c>
      <c r="AA678"/>
      <c r="AB678"/>
      <c r="AC678"/>
      <c r="AD678"/>
      <c r="AE678"/>
      <c r="AF678"/>
      <c r="AG678"/>
      <c r="AH678"/>
      <c r="AI678"/>
      <c r="AJ678"/>
      <c r="AK678"/>
      <c r="AL678"/>
      <c r="AM678"/>
      <c r="AN678"/>
      <c r="AO678"/>
      <c r="AP678"/>
      <c r="AQ678"/>
      <c r="AR678"/>
      <c r="AS678"/>
      <c r="AT678"/>
      <c r="AU678"/>
      <c r="AV678"/>
      <c r="AW678"/>
      <c r="AX678" s="412" t="s">
        <v>3136</v>
      </c>
      <c r="AY678" s="12"/>
      <c r="AZ678" t="s">
        <v>4280</v>
      </c>
      <c r="BA678" s="278" t="s">
        <v>4267</v>
      </c>
      <c r="BB678" s="280" t="s">
        <v>4268</v>
      </c>
      <c r="BC678"/>
    </row>
    <row r="679" spans="1:55" s="23" customFormat="1" ht="15.75">
      <c r="A679" s="23" t="s">
        <v>428</v>
      </c>
      <c r="B679" s="24" t="s">
        <v>793</v>
      </c>
      <c r="C679" s="24"/>
      <c r="D679" s="3" t="s">
        <v>1979</v>
      </c>
      <c r="E679" s="23" t="s">
        <v>1836</v>
      </c>
      <c r="F679" s="24" t="s">
        <v>2483</v>
      </c>
      <c r="G679" s="24"/>
      <c r="H679" s="23" t="s">
        <v>1453</v>
      </c>
      <c r="I679" s="33">
        <v>42010000</v>
      </c>
      <c r="J679" s="1" t="s">
        <v>1804</v>
      </c>
      <c r="K679" s="1" t="s">
        <v>1804</v>
      </c>
      <c r="L679"/>
      <c r="M679" s="23" t="s">
        <v>2241</v>
      </c>
      <c r="O679" s="22" t="s">
        <v>1791</v>
      </c>
      <c r="P679" s="22">
        <v>349</v>
      </c>
      <c r="Q679" s="37">
        <f t="shared" si="34"/>
        <v>639.20000000000005</v>
      </c>
      <c r="R679" s="166">
        <v>799</v>
      </c>
      <c r="S679" s="33">
        <v>5051771716206</v>
      </c>
      <c r="T679" s="33"/>
      <c r="U679" s="99">
        <v>0.56100000000000005</v>
      </c>
      <c r="V679" s="99">
        <v>5.0000000000000001E-3</v>
      </c>
      <c r="W679" s="99">
        <f t="shared" si="35"/>
        <v>0.56600000000000006</v>
      </c>
      <c r="X679" s="8">
        <v>40</v>
      </c>
      <c r="Y679" s="8">
        <v>1000</v>
      </c>
      <c r="Z679" s="8">
        <v>180</v>
      </c>
      <c r="AA679"/>
      <c r="AB679"/>
      <c r="AC679"/>
      <c r="AD679"/>
      <c r="AE679"/>
      <c r="AF679"/>
      <c r="AG679"/>
      <c r="AH679"/>
      <c r="AI679"/>
      <c r="AJ679"/>
      <c r="AK679"/>
      <c r="AL679"/>
      <c r="AM679"/>
      <c r="AN679"/>
      <c r="AO679"/>
      <c r="AP679"/>
      <c r="AQ679"/>
      <c r="AR679"/>
      <c r="AS679"/>
      <c r="AT679"/>
      <c r="AU679"/>
      <c r="AV679"/>
      <c r="AW679"/>
      <c r="AX679" s="412" t="s">
        <v>3136</v>
      </c>
      <c r="AY679" s="12"/>
      <c r="AZ679" t="s">
        <v>4280</v>
      </c>
      <c r="BA679" s="278" t="s">
        <v>4267</v>
      </c>
      <c r="BB679" s="280" t="s">
        <v>4268</v>
      </c>
      <c r="BC679"/>
    </row>
    <row r="680" spans="1:55" s="23" customFormat="1" ht="15.75">
      <c r="A680" s="23" t="s">
        <v>428</v>
      </c>
      <c r="B680" s="24" t="s">
        <v>793</v>
      </c>
      <c r="C680" s="24"/>
      <c r="D680" s="3" t="s">
        <v>1979</v>
      </c>
      <c r="E680" s="23" t="s">
        <v>1837</v>
      </c>
      <c r="F680" s="24" t="s">
        <v>2483</v>
      </c>
      <c r="G680" s="24"/>
      <c r="H680" s="23" t="s">
        <v>1453</v>
      </c>
      <c r="I680" s="33">
        <v>42010000</v>
      </c>
      <c r="J680" s="1" t="s">
        <v>1804</v>
      </c>
      <c r="K680" s="1" t="s">
        <v>1804</v>
      </c>
      <c r="L680"/>
      <c r="M680" s="23" t="s">
        <v>2242</v>
      </c>
      <c r="O680" s="22" t="s">
        <v>1791</v>
      </c>
      <c r="P680" s="22">
        <v>349</v>
      </c>
      <c r="Q680" s="37">
        <f t="shared" si="34"/>
        <v>639.20000000000005</v>
      </c>
      <c r="R680" s="166">
        <v>799</v>
      </c>
      <c r="S680" s="33" t="s">
        <v>2211</v>
      </c>
      <c r="T680" s="33"/>
      <c r="U680" s="99">
        <v>0.56100000000000005</v>
      </c>
      <c r="V680" s="99">
        <v>5.0000000000000001E-3</v>
      </c>
      <c r="W680" s="99">
        <f t="shared" si="35"/>
        <v>0.56600000000000006</v>
      </c>
      <c r="X680" s="8">
        <v>50</v>
      </c>
      <c r="Y680" s="8">
        <v>1000</v>
      </c>
      <c r="Z680" s="8">
        <v>180</v>
      </c>
      <c r="AA680"/>
      <c r="AB680"/>
      <c r="AC680"/>
      <c r="AD680"/>
      <c r="AE680"/>
      <c r="AF680"/>
      <c r="AG680"/>
      <c r="AH680"/>
      <c r="AI680"/>
      <c r="AJ680"/>
      <c r="AK680"/>
      <c r="AL680"/>
      <c r="AM680"/>
      <c r="AN680"/>
      <c r="AO680"/>
      <c r="AP680"/>
      <c r="AQ680"/>
      <c r="AR680"/>
      <c r="AS680"/>
      <c r="AT680"/>
      <c r="AU680"/>
      <c r="AV680"/>
      <c r="AW680"/>
      <c r="AX680" s="412" t="s">
        <v>3136</v>
      </c>
      <c r="AY680" s="12"/>
      <c r="AZ680" t="s">
        <v>4280</v>
      </c>
      <c r="BA680" s="278" t="s">
        <v>4267</v>
      </c>
      <c r="BB680" s="280" t="s">
        <v>4268</v>
      </c>
      <c r="BC680"/>
    </row>
    <row r="681" spans="1:55" s="23" customFormat="1" ht="15.75">
      <c r="A681" s="23" t="s">
        <v>428</v>
      </c>
      <c r="B681" s="24" t="s">
        <v>793</v>
      </c>
      <c r="C681" s="24"/>
      <c r="D681" s="3" t="s">
        <v>1979</v>
      </c>
      <c r="E681" s="23" t="s">
        <v>1838</v>
      </c>
      <c r="F681" s="24" t="s">
        <v>2483</v>
      </c>
      <c r="G681" s="24"/>
      <c r="H681" s="23" t="s">
        <v>1453</v>
      </c>
      <c r="I681" s="33">
        <v>42010000</v>
      </c>
      <c r="J681" s="1" t="s">
        <v>1804</v>
      </c>
      <c r="K681" s="1" t="s">
        <v>1804</v>
      </c>
      <c r="L681"/>
      <c r="M681" s="23" t="s">
        <v>2243</v>
      </c>
      <c r="O681" s="22" t="s">
        <v>1791</v>
      </c>
      <c r="P681" s="22">
        <v>349</v>
      </c>
      <c r="Q681" s="37">
        <f t="shared" si="34"/>
        <v>639.20000000000005</v>
      </c>
      <c r="R681" s="166">
        <v>799</v>
      </c>
      <c r="S681" s="33" t="s">
        <v>2212</v>
      </c>
      <c r="T681" s="33"/>
      <c r="U681" s="99">
        <v>0.56100000000000005</v>
      </c>
      <c r="V681" s="99">
        <v>5.0000000000000001E-3</v>
      </c>
      <c r="W681" s="99">
        <f t="shared" si="35"/>
        <v>0.56600000000000006</v>
      </c>
      <c r="X681" s="8">
        <v>50</v>
      </c>
      <c r="Y681" s="8">
        <v>1100</v>
      </c>
      <c r="Z681" s="8">
        <v>180</v>
      </c>
      <c r="AA681"/>
      <c r="AB681"/>
      <c r="AC681"/>
      <c r="AD681"/>
      <c r="AE681"/>
      <c r="AF681"/>
      <c r="AG681"/>
      <c r="AH681"/>
      <c r="AI681"/>
      <c r="AJ681"/>
      <c r="AK681"/>
      <c r="AL681"/>
      <c r="AM681"/>
      <c r="AN681"/>
      <c r="AO681"/>
      <c r="AP681"/>
      <c r="AQ681"/>
      <c r="AR681"/>
      <c r="AS681"/>
      <c r="AT681"/>
      <c r="AU681"/>
      <c r="AV681"/>
      <c r="AW681"/>
      <c r="AX681" s="412" t="s">
        <v>3136</v>
      </c>
      <c r="AY681" s="12"/>
      <c r="AZ681" t="s">
        <v>4280</v>
      </c>
      <c r="BA681" s="278" t="s">
        <v>4267</v>
      </c>
      <c r="BB681" s="280" t="s">
        <v>4268</v>
      </c>
      <c r="BC681"/>
    </row>
    <row r="682" spans="1:55" s="23" customFormat="1" ht="15.75">
      <c r="A682" s="23" t="s">
        <v>428</v>
      </c>
      <c r="B682" s="24" t="s">
        <v>793</v>
      </c>
      <c r="D682" s="23" t="s">
        <v>1980</v>
      </c>
      <c r="E682" s="23" t="s">
        <v>2213</v>
      </c>
      <c r="F682" s="24" t="s">
        <v>2484</v>
      </c>
      <c r="G682" s="24"/>
      <c r="H682" s="23" t="s">
        <v>1453</v>
      </c>
      <c r="I682" s="33">
        <v>42010000</v>
      </c>
      <c r="J682" s="1" t="s">
        <v>1804</v>
      </c>
      <c r="K682" s="1" t="s">
        <v>1804</v>
      </c>
      <c r="M682" s="23" t="s">
        <v>2244</v>
      </c>
      <c r="O682" s="22" t="s">
        <v>1791</v>
      </c>
      <c r="P682" s="22">
        <v>360</v>
      </c>
      <c r="Q682" s="37">
        <f t="shared" si="34"/>
        <v>660</v>
      </c>
      <c r="R682" s="166">
        <v>825</v>
      </c>
      <c r="S682" s="33">
        <v>5051771716367</v>
      </c>
      <c r="T682" s="33"/>
      <c r="U682" s="99">
        <v>0.55000000000000004</v>
      </c>
      <c r="V682" s="99">
        <v>5.0000000000000001E-3</v>
      </c>
      <c r="W682" s="99">
        <f t="shared" si="35"/>
        <v>0.55500000000000005</v>
      </c>
      <c r="X682" s="84">
        <v>40</v>
      </c>
      <c r="Y682" s="84">
        <v>1100</v>
      </c>
      <c r="Z682" s="84">
        <v>160</v>
      </c>
      <c r="AX682" s="412" t="s">
        <v>3137</v>
      </c>
      <c r="AY682" s="12"/>
      <c r="AZ682" t="s">
        <v>4280</v>
      </c>
      <c r="BA682" s="278" t="s">
        <v>4267</v>
      </c>
      <c r="BB682" s="280" t="s">
        <v>4268</v>
      </c>
    </row>
    <row r="683" spans="1:55" s="23" customFormat="1" ht="15.75">
      <c r="A683" s="23" t="s">
        <v>428</v>
      </c>
      <c r="B683" s="24" t="s">
        <v>793</v>
      </c>
      <c r="D683" s="23" t="s">
        <v>1980</v>
      </c>
      <c r="E683" s="23" t="s">
        <v>2376</v>
      </c>
      <c r="F683" s="24" t="s">
        <v>2484</v>
      </c>
      <c r="G683" s="24"/>
      <c r="H683" s="23" t="s">
        <v>1453</v>
      </c>
      <c r="I683" s="33">
        <v>42010000</v>
      </c>
      <c r="J683" s="1" t="s">
        <v>1804</v>
      </c>
      <c r="K683" s="1" t="s">
        <v>1804</v>
      </c>
      <c r="M683" s="23" t="s">
        <v>2245</v>
      </c>
      <c r="O683" s="22" t="s">
        <v>1791</v>
      </c>
      <c r="P683" s="22">
        <v>360</v>
      </c>
      <c r="Q683" s="37">
        <f t="shared" si="34"/>
        <v>660</v>
      </c>
      <c r="R683" s="166">
        <v>825</v>
      </c>
      <c r="S683" s="33">
        <v>5051771716381</v>
      </c>
      <c r="T683" s="33"/>
      <c r="U683" s="99">
        <v>0.55000000000000004</v>
      </c>
      <c r="V683" s="99">
        <v>5.0000000000000001E-3</v>
      </c>
      <c r="W683" s="99">
        <f t="shared" si="35"/>
        <v>0.55500000000000005</v>
      </c>
      <c r="X683" s="84">
        <v>40</v>
      </c>
      <c r="Y683" s="84">
        <v>1250</v>
      </c>
      <c r="Z683" s="84">
        <v>160</v>
      </c>
      <c r="AX683" s="412" t="s">
        <v>3137</v>
      </c>
      <c r="AY683" s="12"/>
      <c r="AZ683" t="s">
        <v>4280</v>
      </c>
      <c r="BA683" s="278" t="s">
        <v>4267</v>
      </c>
      <c r="BB683" s="280" t="s">
        <v>4268</v>
      </c>
    </row>
    <row r="684" spans="1:55" s="23" customFormat="1" ht="15.75">
      <c r="A684" s="23" t="s">
        <v>428</v>
      </c>
      <c r="B684" s="24" t="s">
        <v>793</v>
      </c>
      <c r="D684" s="23" t="s">
        <v>1980</v>
      </c>
      <c r="E684" s="23" t="s">
        <v>2214</v>
      </c>
      <c r="F684" s="24" t="s">
        <v>2484</v>
      </c>
      <c r="G684" s="24"/>
      <c r="H684" s="23" t="s">
        <v>1453</v>
      </c>
      <c r="I684" s="33">
        <v>42010000</v>
      </c>
      <c r="J684" s="1" t="s">
        <v>1804</v>
      </c>
      <c r="K684" s="1" t="s">
        <v>1804</v>
      </c>
      <c r="M684" s="23" t="s">
        <v>2246</v>
      </c>
      <c r="O684" s="22" t="s">
        <v>1791</v>
      </c>
      <c r="P684" s="22">
        <v>360</v>
      </c>
      <c r="Q684" s="37">
        <f t="shared" si="34"/>
        <v>660</v>
      </c>
      <c r="R684" s="166">
        <v>825</v>
      </c>
      <c r="S684" s="33">
        <v>5051771716404</v>
      </c>
      <c r="T684" s="33"/>
      <c r="U684" s="99">
        <v>0.55000000000000004</v>
      </c>
      <c r="V684" s="99">
        <v>5.0000000000000001E-3</v>
      </c>
      <c r="W684" s="99">
        <f t="shared" si="35"/>
        <v>0.55500000000000005</v>
      </c>
      <c r="X684" s="84">
        <v>40</v>
      </c>
      <c r="Y684" s="84">
        <v>1350</v>
      </c>
      <c r="Z684" s="84">
        <v>160</v>
      </c>
      <c r="AX684" s="412" t="s">
        <v>3137</v>
      </c>
      <c r="AY684" s="12"/>
      <c r="AZ684" t="s">
        <v>4280</v>
      </c>
      <c r="BA684" s="278" t="s">
        <v>4267</v>
      </c>
      <c r="BB684" s="280" t="s">
        <v>4268</v>
      </c>
    </row>
    <row r="685" spans="1:55" s="23" customFormat="1" ht="15.75">
      <c r="A685" s="23" t="s">
        <v>428</v>
      </c>
      <c r="B685" s="24" t="s">
        <v>793</v>
      </c>
      <c r="D685" s="23" t="s">
        <v>1980</v>
      </c>
      <c r="E685" s="23" t="s">
        <v>2215</v>
      </c>
      <c r="F685" s="24" t="s">
        <v>2484</v>
      </c>
      <c r="G685" s="24"/>
      <c r="H685" s="23" t="s">
        <v>1453</v>
      </c>
      <c r="I685" s="33">
        <v>42010000</v>
      </c>
      <c r="J685" s="1" t="s">
        <v>1804</v>
      </c>
      <c r="K685" s="1" t="s">
        <v>1804</v>
      </c>
      <c r="M685" s="23" t="s">
        <v>2247</v>
      </c>
      <c r="O685" s="22" t="s">
        <v>1791</v>
      </c>
      <c r="P685" s="22">
        <v>360</v>
      </c>
      <c r="Q685" s="37">
        <f t="shared" si="34"/>
        <v>660</v>
      </c>
      <c r="R685" s="166">
        <v>825</v>
      </c>
      <c r="S685" s="33">
        <v>5051771716428</v>
      </c>
      <c r="T685" s="33"/>
      <c r="U685" s="99">
        <v>0.55000000000000004</v>
      </c>
      <c r="V685" s="99">
        <v>5.0000000000000001E-3</v>
      </c>
      <c r="W685" s="99">
        <f t="shared" si="35"/>
        <v>0.55500000000000005</v>
      </c>
      <c r="X685" s="84">
        <v>40</v>
      </c>
      <c r="Y685" s="84">
        <v>1450</v>
      </c>
      <c r="Z685" s="84">
        <v>180</v>
      </c>
      <c r="AX685" s="412" t="s">
        <v>3137</v>
      </c>
      <c r="AY685" s="12"/>
      <c r="AZ685" t="s">
        <v>4280</v>
      </c>
      <c r="BA685" s="278" t="s">
        <v>4267</v>
      </c>
      <c r="BB685" s="280" t="s">
        <v>4268</v>
      </c>
    </row>
    <row r="686" spans="1:55" s="23" customFormat="1" ht="15.75">
      <c r="A686" s="23" t="s">
        <v>428</v>
      </c>
      <c r="B686" s="24" t="s">
        <v>793</v>
      </c>
      <c r="D686" s="23" t="s">
        <v>1980</v>
      </c>
      <c r="E686" s="23" t="s">
        <v>2216</v>
      </c>
      <c r="F686" s="24" t="s">
        <v>2484</v>
      </c>
      <c r="G686" s="24"/>
      <c r="H686" s="23" t="s">
        <v>1453</v>
      </c>
      <c r="I686" s="33">
        <v>42010000</v>
      </c>
      <c r="J686" s="1" t="s">
        <v>1804</v>
      </c>
      <c r="K686" s="1" t="s">
        <v>1804</v>
      </c>
      <c r="M686" s="23" t="s">
        <v>2248</v>
      </c>
      <c r="O686" s="22" t="s">
        <v>1791</v>
      </c>
      <c r="P686" s="22">
        <v>360</v>
      </c>
      <c r="Q686" s="37">
        <f t="shared" si="34"/>
        <v>660</v>
      </c>
      <c r="R686" s="166">
        <v>825</v>
      </c>
      <c r="S686" s="33">
        <v>5051771716442</v>
      </c>
      <c r="T686" s="33"/>
      <c r="U686" s="99">
        <v>0.55000000000000004</v>
      </c>
      <c r="V686" s="99">
        <v>5.0000000000000001E-3</v>
      </c>
      <c r="W686" s="99">
        <f t="shared" si="35"/>
        <v>0.55500000000000005</v>
      </c>
      <c r="X686" s="84">
        <v>40</v>
      </c>
      <c r="Y686" s="84">
        <v>1500</v>
      </c>
      <c r="Z686" s="84">
        <v>180</v>
      </c>
      <c r="AX686" s="412" t="s">
        <v>3137</v>
      </c>
      <c r="AY686" s="12"/>
      <c r="AZ686" t="s">
        <v>4280</v>
      </c>
      <c r="BA686" s="278" t="s">
        <v>4267</v>
      </c>
      <c r="BB686" s="280" t="s">
        <v>4268</v>
      </c>
    </row>
    <row r="687" spans="1:55" s="23" customFormat="1" ht="15" customHeight="1">
      <c r="A687" s="23" t="s">
        <v>428</v>
      </c>
      <c r="B687" s="24" t="s">
        <v>793</v>
      </c>
      <c r="D687" s="23" t="s">
        <v>1980</v>
      </c>
      <c r="E687" s="23" t="s">
        <v>2217</v>
      </c>
      <c r="F687" s="24" t="s">
        <v>2484</v>
      </c>
      <c r="G687" s="24"/>
      <c r="H687" s="23" t="s">
        <v>1453</v>
      </c>
      <c r="I687" s="33">
        <v>42010000</v>
      </c>
      <c r="J687" s="1" t="s">
        <v>1804</v>
      </c>
      <c r="K687" s="1" t="s">
        <v>1804</v>
      </c>
      <c r="M687" s="23" t="s">
        <v>2249</v>
      </c>
      <c r="O687" s="22" t="s">
        <v>1791</v>
      </c>
      <c r="P687" s="22">
        <v>360</v>
      </c>
      <c r="Q687" s="37">
        <f t="shared" si="34"/>
        <v>660</v>
      </c>
      <c r="R687" s="166">
        <v>825</v>
      </c>
      <c r="S687" s="33">
        <v>5051771716688</v>
      </c>
      <c r="T687" s="33"/>
      <c r="U687" s="99">
        <v>0.55000000000000004</v>
      </c>
      <c r="V687" s="99">
        <v>5.0000000000000001E-3</v>
      </c>
      <c r="W687" s="99">
        <f t="shared" si="35"/>
        <v>0.55500000000000005</v>
      </c>
      <c r="X687" s="84">
        <v>40</v>
      </c>
      <c r="Y687" s="84">
        <v>1600</v>
      </c>
      <c r="Z687" s="84">
        <v>180</v>
      </c>
      <c r="AX687" s="412" t="s">
        <v>3137</v>
      </c>
      <c r="AY687" s="12"/>
      <c r="AZ687" t="s">
        <v>4280</v>
      </c>
      <c r="BA687" s="278" t="s">
        <v>4267</v>
      </c>
      <c r="BB687" s="280" t="s">
        <v>4268</v>
      </c>
    </row>
    <row r="688" spans="1:55" s="23" customFormat="1" ht="15.75">
      <c r="A688" s="23" t="s">
        <v>428</v>
      </c>
      <c r="B688" s="24" t="s">
        <v>793</v>
      </c>
      <c r="D688" s="23" t="s">
        <v>1980</v>
      </c>
      <c r="E688" s="23" t="s">
        <v>2218</v>
      </c>
      <c r="F688" s="24" t="s">
        <v>2484</v>
      </c>
      <c r="G688" s="24"/>
      <c r="H688" s="23" t="s">
        <v>1498</v>
      </c>
      <c r="I688" s="33">
        <v>42010000</v>
      </c>
      <c r="J688" s="1" t="s">
        <v>1804</v>
      </c>
      <c r="K688" s="1" t="s">
        <v>1804</v>
      </c>
      <c r="M688" s="23" t="s">
        <v>2244</v>
      </c>
      <c r="O688" s="22" t="s">
        <v>1791</v>
      </c>
      <c r="P688" s="22">
        <v>360</v>
      </c>
      <c r="Q688" s="37">
        <f t="shared" si="34"/>
        <v>660</v>
      </c>
      <c r="R688" s="166">
        <v>825</v>
      </c>
      <c r="S688" s="33">
        <v>5051771716459</v>
      </c>
      <c r="T688" s="33"/>
      <c r="U688" s="99">
        <v>0.55000000000000004</v>
      </c>
      <c r="V688" s="99">
        <v>5.0000000000000001E-3</v>
      </c>
      <c r="W688" s="99">
        <f t="shared" si="35"/>
        <v>0.55500000000000005</v>
      </c>
      <c r="X688" s="84">
        <v>40</v>
      </c>
      <c r="Y688" s="84">
        <v>1100</v>
      </c>
      <c r="Z688" s="84">
        <v>160</v>
      </c>
      <c r="AX688" s="412" t="s">
        <v>3137</v>
      </c>
      <c r="AY688" s="12"/>
      <c r="AZ688" t="s">
        <v>4280</v>
      </c>
      <c r="BA688" s="278" t="s">
        <v>4267</v>
      </c>
      <c r="BB688" s="280" t="s">
        <v>4268</v>
      </c>
    </row>
    <row r="689" spans="1:55" s="23" customFormat="1" ht="15.75">
      <c r="A689" s="23" t="s">
        <v>428</v>
      </c>
      <c r="B689" s="24" t="s">
        <v>793</v>
      </c>
      <c r="D689" s="23" t="s">
        <v>1980</v>
      </c>
      <c r="E689" s="23" t="s">
        <v>2219</v>
      </c>
      <c r="F689" s="24" t="s">
        <v>2484</v>
      </c>
      <c r="G689" s="24"/>
      <c r="H689" s="23" t="s">
        <v>1498</v>
      </c>
      <c r="I689" s="33">
        <v>42010000</v>
      </c>
      <c r="J689" s="1" t="s">
        <v>1804</v>
      </c>
      <c r="K689" s="1" t="s">
        <v>1804</v>
      </c>
      <c r="M689" s="23" t="s">
        <v>2245</v>
      </c>
      <c r="O689" s="22" t="s">
        <v>1791</v>
      </c>
      <c r="P689" s="22">
        <v>360</v>
      </c>
      <c r="Q689" s="37">
        <f t="shared" si="34"/>
        <v>660</v>
      </c>
      <c r="R689" s="166">
        <v>825</v>
      </c>
      <c r="S689" s="33">
        <v>5051771716718</v>
      </c>
      <c r="T689" s="33"/>
      <c r="U689" s="99">
        <v>0.55000000000000004</v>
      </c>
      <c r="V689" s="99">
        <v>5.0000000000000001E-3</v>
      </c>
      <c r="W689" s="99">
        <f t="shared" si="35"/>
        <v>0.55500000000000005</v>
      </c>
      <c r="X689" s="84">
        <v>40</v>
      </c>
      <c r="Y689" s="84">
        <v>1250</v>
      </c>
      <c r="Z689" s="84">
        <v>160</v>
      </c>
      <c r="AX689" s="412" t="s">
        <v>3137</v>
      </c>
      <c r="AY689" s="12"/>
      <c r="AZ689" t="s">
        <v>4280</v>
      </c>
      <c r="BA689" s="278" t="s">
        <v>4267</v>
      </c>
      <c r="BB689" s="280" t="s">
        <v>4268</v>
      </c>
    </row>
    <row r="690" spans="1:55" s="23" customFormat="1" ht="15.75">
      <c r="A690" s="23" t="s">
        <v>428</v>
      </c>
      <c r="B690" s="24" t="s">
        <v>793</v>
      </c>
      <c r="D690" s="23" t="s">
        <v>1980</v>
      </c>
      <c r="E690" s="23" t="s">
        <v>2220</v>
      </c>
      <c r="F690" s="24" t="s">
        <v>2484</v>
      </c>
      <c r="G690" s="24"/>
      <c r="H690" s="23" t="s">
        <v>1498</v>
      </c>
      <c r="I690" s="33">
        <v>42010000</v>
      </c>
      <c r="J690" s="1" t="s">
        <v>1804</v>
      </c>
      <c r="K690" s="1" t="s">
        <v>1804</v>
      </c>
      <c r="M690" s="23" t="s">
        <v>2246</v>
      </c>
      <c r="O690" s="22" t="s">
        <v>1791</v>
      </c>
      <c r="P690" s="22">
        <v>360</v>
      </c>
      <c r="Q690" s="37">
        <f t="shared" si="34"/>
        <v>660</v>
      </c>
      <c r="R690" s="166">
        <v>825</v>
      </c>
      <c r="S690" s="33">
        <v>5051771716725</v>
      </c>
      <c r="T690" s="33"/>
      <c r="U690" s="99">
        <v>0.55000000000000004</v>
      </c>
      <c r="V690" s="99">
        <v>5.0000000000000001E-3</v>
      </c>
      <c r="W690" s="99">
        <f t="shared" si="35"/>
        <v>0.55500000000000005</v>
      </c>
      <c r="X690" s="84">
        <v>40</v>
      </c>
      <c r="Y690" s="84">
        <v>1350</v>
      </c>
      <c r="Z690" s="84">
        <v>160</v>
      </c>
      <c r="AX690" s="412" t="s">
        <v>3137</v>
      </c>
      <c r="AY690" s="12"/>
      <c r="AZ690" t="s">
        <v>4280</v>
      </c>
      <c r="BA690" s="278" t="s">
        <v>4267</v>
      </c>
      <c r="BB690" s="280" t="s">
        <v>4268</v>
      </c>
    </row>
    <row r="691" spans="1:55" s="23" customFormat="1" ht="15.75">
      <c r="A691" s="23" t="s">
        <v>428</v>
      </c>
      <c r="B691" s="24" t="s">
        <v>793</v>
      </c>
      <c r="D691" s="23" t="s">
        <v>1980</v>
      </c>
      <c r="E691" s="23" t="s">
        <v>2221</v>
      </c>
      <c r="F691" s="24" t="s">
        <v>2484</v>
      </c>
      <c r="G691" s="24"/>
      <c r="H691" s="23" t="s">
        <v>1498</v>
      </c>
      <c r="I691" s="33">
        <v>42010000</v>
      </c>
      <c r="J691" s="1" t="s">
        <v>1804</v>
      </c>
      <c r="K691" s="1" t="s">
        <v>1804</v>
      </c>
      <c r="M691" s="23" t="s">
        <v>2247</v>
      </c>
      <c r="O691" s="22" t="s">
        <v>1791</v>
      </c>
      <c r="P691" s="22">
        <v>360</v>
      </c>
      <c r="Q691" s="37">
        <f t="shared" si="34"/>
        <v>660</v>
      </c>
      <c r="R691" s="166">
        <v>825</v>
      </c>
      <c r="S691" s="33">
        <v>5051771716749</v>
      </c>
      <c r="T691" s="33"/>
      <c r="U691" s="99">
        <v>0.55000000000000004</v>
      </c>
      <c r="V691" s="99">
        <v>5.0000000000000001E-3</v>
      </c>
      <c r="W691" s="99">
        <f t="shared" si="35"/>
        <v>0.55500000000000005</v>
      </c>
      <c r="X691" s="84">
        <v>40</v>
      </c>
      <c r="Y691" s="84">
        <v>1450</v>
      </c>
      <c r="Z691" s="84">
        <v>180</v>
      </c>
      <c r="AX691" s="412" t="s">
        <v>3137</v>
      </c>
      <c r="AY691" s="12"/>
      <c r="AZ691" t="s">
        <v>4280</v>
      </c>
      <c r="BA691" s="278" t="s">
        <v>4267</v>
      </c>
      <c r="BB691" s="280" t="s">
        <v>4268</v>
      </c>
    </row>
    <row r="692" spans="1:55" s="23" customFormat="1" ht="15.75">
      <c r="A692" s="23" t="s">
        <v>428</v>
      </c>
      <c r="B692" s="24" t="s">
        <v>793</v>
      </c>
      <c r="D692" s="23" t="s">
        <v>1980</v>
      </c>
      <c r="E692" s="23" t="s">
        <v>2222</v>
      </c>
      <c r="F692" s="24" t="s">
        <v>2484</v>
      </c>
      <c r="G692" s="24"/>
      <c r="H692" s="23" t="s">
        <v>1498</v>
      </c>
      <c r="I692" s="33">
        <v>42010000</v>
      </c>
      <c r="J692" s="1" t="s">
        <v>1804</v>
      </c>
      <c r="K692" s="1" t="s">
        <v>1804</v>
      </c>
      <c r="M692" s="23" t="s">
        <v>2248</v>
      </c>
      <c r="O692" s="22" t="s">
        <v>1791</v>
      </c>
      <c r="P692" s="22">
        <v>360</v>
      </c>
      <c r="Q692" s="37">
        <f t="shared" si="34"/>
        <v>660</v>
      </c>
      <c r="R692" s="166">
        <v>825</v>
      </c>
      <c r="S692" s="33">
        <v>5051771716763</v>
      </c>
      <c r="T692" s="33"/>
      <c r="U692" s="99">
        <v>0.55000000000000004</v>
      </c>
      <c r="V692" s="99">
        <v>5.0000000000000001E-3</v>
      </c>
      <c r="W692" s="99">
        <f t="shared" si="35"/>
        <v>0.55500000000000005</v>
      </c>
      <c r="X692" s="84">
        <v>40</v>
      </c>
      <c r="Y692" s="84">
        <v>1500</v>
      </c>
      <c r="Z692" s="84">
        <v>180</v>
      </c>
      <c r="AX692" s="412" t="s">
        <v>3137</v>
      </c>
      <c r="AY692" s="12"/>
      <c r="AZ692" t="s">
        <v>4280</v>
      </c>
      <c r="BA692" s="278" t="s">
        <v>4267</v>
      </c>
      <c r="BB692" s="280" t="s">
        <v>4268</v>
      </c>
    </row>
    <row r="693" spans="1:55" s="23" customFormat="1" ht="15.75">
      <c r="A693" s="23" t="s">
        <v>428</v>
      </c>
      <c r="B693" s="24" t="s">
        <v>793</v>
      </c>
      <c r="D693" s="23" t="s">
        <v>1980</v>
      </c>
      <c r="E693" s="23" t="s">
        <v>2223</v>
      </c>
      <c r="F693" s="24" t="s">
        <v>2484</v>
      </c>
      <c r="G693" s="24"/>
      <c r="H693" s="23" t="s">
        <v>1498</v>
      </c>
      <c r="I693" s="33">
        <v>42010000</v>
      </c>
      <c r="J693" s="1" t="s">
        <v>1804</v>
      </c>
      <c r="K693" s="1" t="s">
        <v>1804</v>
      </c>
      <c r="M693" s="23" t="s">
        <v>2249</v>
      </c>
      <c r="O693" s="22" t="s">
        <v>1791</v>
      </c>
      <c r="P693" s="22">
        <v>360</v>
      </c>
      <c r="Q693" s="37">
        <f t="shared" si="34"/>
        <v>660</v>
      </c>
      <c r="R693" s="166">
        <v>825</v>
      </c>
      <c r="S693" s="33">
        <v>5051771716770</v>
      </c>
      <c r="T693" s="33"/>
      <c r="U693" s="99">
        <v>0.55000000000000004</v>
      </c>
      <c r="V693" s="99">
        <v>5.0000000000000001E-3</v>
      </c>
      <c r="W693" s="99">
        <f t="shared" si="35"/>
        <v>0.55500000000000005</v>
      </c>
      <c r="X693" s="84">
        <v>40</v>
      </c>
      <c r="Y693" s="84">
        <v>1600</v>
      </c>
      <c r="Z693" s="84">
        <v>180</v>
      </c>
      <c r="AX693" s="412" t="s">
        <v>3137</v>
      </c>
      <c r="AY693" s="12"/>
      <c r="AZ693" t="s">
        <v>4280</v>
      </c>
      <c r="BA693" s="278" t="s">
        <v>4267</v>
      </c>
      <c r="BB693" s="280" t="s">
        <v>4268</v>
      </c>
    </row>
    <row r="694" spans="1:55" ht="15.75">
      <c r="A694" s="23" t="s">
        <v>428</v>
      </c>
      <c r="B694" s="24" t="s">
        <v>793</v>
      </c>
      <c r="C694" s="23"/>
      <c r="D694" s="23" t="s">
        <v>2375</v>
      </c>
      <c r="E694" s="23" t="s">
        <v>2377</v>
      </c>
      <c r="F694" s="3" t="s">
        <v>2485</v>
      </c>
      <c r="G694" s="24"/>
      <c r="H694" s="3" t="s">
        <v>1453</v>
      </c>
      <c r="I694" s="33">
        <v>42010000</v>
      </c>
      <c r="J694" s="1" t="s">
        <v>1804</v>
      </c>
      <c r="K694" s="1" t="s">
        <v>1804</v>
      </c>
      <c r="L694" s="23"/>
      <c r="M694" s="23" t="s">
        <v>2245</v>
      </c>
      <c r="N694" s="23"/>
      <c r="O694" s="22" t="s">
        <v>1791</v>
      </c>
      <c r="P694" s="22">
        <v>393</v>
      </c>
      <c r="Q694" s="37">
        <f t="shared" si="34"/>
        <v>719.2</v>
      </c>
      <c r="R694" s="166">
        <v>899</v>
      </c>
      <c r="S694" s="33" t="s">
        <v>2415</v>
      </c>
      <c r="T694" s="163"/>
      <c r="U694" s="99">
        <v>0.5</v>
      </c>
      <c r="V694" s="164">
        <v>0.05</v>
      </c>
      <c r="W694" s="99">
        <f t="shared" si="35"/>
        <v>0.55000000000000004</v>
      </c>
      <c r="X694" s="84">
        <v>30</v>
      </c>
      <c r="Y694" s="84">
        <v>1130</v>
      </c>
      <c r="Z694" s="84">
        <v>60</v>
      </c>
      <c r="AA694" s="23"/>
      <c r="AB694" s="23"/>
      <c r="AC694" s="23"/>
      <c r="AD694" s="23"/>
      <c r="AE694" s="23"/>
      <c r="AF694" s="23"/>
      <c r="AG694" s="23"/>
      <c r="AH694" s="23"/>
      <c r="AI694" s="23"/>
      <c r="AJ694" s="23"/>
      <c r="AK694" s="23"/>
      <c r="AL694" s="23"/>
      <c r="AM694" s="23"/>
      <c r="AN694" s="23"/>
      <c r="AO694" s="23"/>
      <c r="AP694" s="23"/>
      <c r="AQ694" s="23"/>
      <c r="AR694" s="23"/>
      <c r="AS694" s="23"/>
      <c r="AT694" s="23"/>
      <c r="AU694" s="23"/>
      <c r="AV694" s="23"/>
      <c r="AW694" s="23"/>
      <c r="AX694" s="412" t="s">
        <v>3138</v>
      </c>
      <c r="AY694" s="12"/>
      <c r="AZ694" t="s">
        <v>4280</v>
      </c>
      <c r="BA694" s="278" t="s">
        <v>4267</v>
      </c>
      <c r="BB694" s="280" t="s">
        <v>4268</v>
      </c>
      <c r="BC694" s="23"/>
    </row>
    <row r="695" spans="1:55" ht="15.75">
      <c r="A695" s="23" t="s">
        <v>428</v>
      </c>
      <c r="B695" s="24" t="s">
        <v>793</v>
      </c>
      <c r="C695" s="23"/>
      <c r="D695" s="23" t="s">
        <v>2375</v>
      </c>
      <c r="E695" s="23" t="s">
        <v>2378</v>
      </c>
      <c r="F695" s="3" t="s">
        <v>2485</v>
      </c>
      <c r="G695" s="24"/>
      <c r="H695" s="3" t="s">
        <v>1453</v>
      </c>
      <c r="I695" s="33">
        <v>42010000</v>
      </c>
      <c r="J695" s="1" t="s">
        <v>1804</v>
      </c>
      <c r="K695" s="1" t="s">
        <v>1804</v>
      </c>
      <c r="L695" s="23"/>
      <c r="M695" s="23" t="s">
        <v>2246</v>
      </c>
      <c r="N695" s="23"/>
      <c r="O695" s="22" t="s">
        <v>1791</v>
      </c>
      <c r="P695" s="22">
        <v>393</v>
      </c>
      <c r="Q695" s="37">
        <f t="shared" si="34"/>
        <v>719.2</v>
      </c>
      <c r="R695" s="166">
        <v>899</v>
      </c>
      <c r="S695" s="33" t="s">
        <v>2416</v>
      </c>
      <c r="T695" s="163"/>
      <c r="U695" s="99">
        <v>0.5</v>
      </c>
      <c r="V695" s="164">
        <v>0.05</v>
      </c>
      <c r="W695" s="99">
        <f t="shared" si="35"/>
        <v>0.55000000000000004</v>
      </c>
      <c r="X695" s="84">
        <v>30</v>
      </c>
      <c r="Y695" s="84">
        <v>1270</v>
      </c>
      <c r="Z695" s="84">
        <v>60</v>
      </c>
      <c r="AA695" s="23"/>
      <c r="AB695" s="23"/>
      <c r="AC695" s="23"/>
      <c r="AD695" s="23"/>
      <c r="AE695" s="23"/>
      <c r="AF695" s="23"/>
      <c r="AG695" s="23"/>
      <c r="AH695" s="23"/>
      <c r="AI695" s="23"/>
      <c r="AJ695" s="23"/>
      <c r="AK695" s="23"/>
      <c r="AL695" s="23"/>
      <c r="AM695" s="23"/>
      <c r="AN695" s="23"/>
      <c r="AO695" s="23"/>
      <c r="AP695" s="23"/>
      <c r="AQ695" s="23"/>
      <c r="AR695" s="23"/>
      <c r="AS695" s="23"/>
      <c r="AT695" s="23"/>
      <c r="AU695" s="23"/>
      <c r="AV695" s="23"/>
      <c r="AW695" s="23"/>
      <c r="AX695" s="412" t="s">
        <v>3138</v>
      </c>
      <c r="AY695" s="12"/>
      <c r="AZ695" t="s">
        <v>4280</v>
      </c>
      <c r="BA695" s="278" t="s">
        <v>4267</v>
      </c>
      <c r="BB695" s="280" t="s">
        <v>4268</v>
      </c>
      <c r="BC695" s="23"/>
    </row>
    <row r="696" spans="1:55" ht="15.75">
      <c r="A696" s="23" t="s">
        <v>428</v>
      </c>
      <c r="B696" s="24" t="s">
        <v>793</v>
      </c>
      <c r="C696" s="23"/>
      <c r="D696" s="23" t="s">
        <v>2375</v>
      </c>
      <c r="E696" s="23" t="s">
        <v>2379</v>
      </c>
      <c r="F696" s="3" t="s">
        <v>2485</v>
      </c>
      <c r="G696" s="24"/>
      <c r="H696" s="3" t="s">
        <v>1453</v>
      </c>
      <c r="I696" s="33">
        <v>42010000</v>
      </c>
      <c r="J696" s="1" t="s">
        <v>1804</v>
      </c>
      <c r="K696" s="1" t="s">
        <v>1804</v>
      </c>
      <c r="L696" s="23"/>
      <c r="M696" s="23" t="s">
        <v>2247</v>
      </c>
      <c r="N696" s="23"/>
      <c r="O696" s="22" t="s">
        <v>1791</v>
      </c>
      <c r="P696" s="22">
        <v>393</v>
      </c>
      <c r="Q696" s="37">
        <f t="shared" si="34"/>
        <v>719.2</v>
      </c>
      <c r="R696" s="166">
        <v>899</v>
      </c>
      <c r="S696" s="33">
        <v>5051771781143</v>
      </c>
      <c r="T696" s="33"/>
      <c r="U696" s="99">
        <v>0.5</v>
      </c>
      <c r="V696" s="164">
        <v>0.05</v>
      </c>
      <c r="W696" s="99">
        <f t="shared" si="35"/>
        <v>0.55000000000000004</v>
      </c>
      <c r="X696" s="84"/>
      <c r="Y696" s="84"/>
      <c r="Z696" s="84"/>
      <c r="AA696" s="23"/>
      <c r="AB696" s="23"/>
      <c r="AC696" s="23"/>
      <c r="AD696" s="23"/>
      <c r="AE696" s="23"/>
      <c r="AF696" s="23"/>
      <c r="AG696" s="23"/>
      <c r="AH696" s="23"/>
      <c r="AI696" s="23"/>
      <c r="AJ696" s="23"/>
      <c r="AK696" s="23"/>
      <c r="AL696" s="23"/>
      <c r="AM696" s="23"/>
      <c r="AN696" s="23"/>
      <c r="AO696" s="23"/>
      <c r="AP696" s="23"/>
      <c r="AQ696" s="23"/>
      <c r="AR696" s="23"/>
      <c r="AS696" s="23"/>
      <c r="AT696" s="23"/>
      <c r="AU696" s="23"/>
      <c r="AV696" s="23"/>
      <c r="AW696" s="23"/>
      <c r="AX696" s="412" t="s">
        <v>3138</v>
      </c>
      <c r="AY696" s="12"/>
      <c r="AZ696" t="s">
        <v>4280</v>
      </c>
      <c r="BA696" s="278" t="s">
        <v>4267</v>
      </c>
      <c r="BB696" s="280" t="s">
        <v>4268</v>
      </c>
      <c r="BC696" s="23"/>
    </row>
    <row r="697" spans="1:55" ht="15.75">
      <c r="A697" s="23" t="s">
        <v>428</v>
      </c>
      <c r="B697" s="24" t="s">
        <v>793</v>
      </c>
      <c r="C697" s="23"/>
      <c r="D697" s="23" t="s">
        <v>2375</v>
      </c>
      <c r="E697" s="23" t="s">
        <v>2380</v>
      </c>
      <c r="F697" s="3" t="s">
        <v>2485</v>
      </c>
      <c r="G697" s="24"/>
      <c r="H697" s="3" t="s">
        <v>1453</v>
      </c>
      <c r="I697" s="33">
        <v>42010000</v>
      </c>
      <c r="J697" s="1" t="s">
        <v>1804</v>
      </c>
      <c r="K697" s="1" t="s">
        <v>1804</v>
      </c>
      <c r="L697" s="23"/>
      <c r="M697" s="23" t="s">
        <v>2248</v>
      </c>
      <c r="N697" s="23"/>
      <c r="O697" s="22" t="s">
        <v>1791</v>
      </c>
      <c r="P697" s="22">
        <v>393</v>
      </c>
      <c r="Q697" s="37">
        <f t="shared" si="34"/>
        <v>719.2</v>
      </c>
      <c r="R697" s="166">
        <v>899</v>
      </c>
      <c r="S697" s="33">
        <v>5051771781167</v>
      </c>
      <c r="T697" s="33"/>
      <c r="U697" s="99">
        <v>0.5</v>
      </c>
      <c r="V697" s="164">
        <v>0.05</v>
      </c>
      <c r="W697" s="99">
        <f t="shared" si="35"/>
        <v>0.55000000000000004</v>
      </c>
      <c r="X697" s="84">
        <v>30</v>
      </c>
      <c r="Y697" s="84">
        <v>1330</v>
      </c>
      <c r="Z697" s="84">
        <v>60</v>
      </c>
      <c r="AA697" s="23"/>
      <c r="AB697" s="23"/>
      <c r="AC697" s="23"/>
      <c r="AD697" s="23"/>
      <c r="AE697" s="23"/>
      <c r="AF697" s="23"/>
      <c r="AG697" s="23"/>
      <c r="AH697" s="23"/>
      <c r="AI697" s="23"/>
      <c r="AJ697" s="23"/>
      <c r="AK697" s="23"/>
      <c r="AL697" s="23"/>
      <c r="AM697" s="23"/>
      <c r="AN697" s="23"/>
      <c r="AO697" s="23"/>
      <c r="AP697" s="23"/>
      <c r="AQ697" s="23"/>
      <c r="AR697" s="23"/>
      <c r="AS697" s="23"/>
      <c r="AT697" s="23"/>
      <c r="AU697" s="23"/>
      <c r="AV697" s="23"/>
      <c r="AW697" s="23"/>
      <c r="AX697" s="412" t="s">
        <v>3138</v>
      </c>
      <c r="AY697" s="12"/>
      <c r="AZ697" t="s">
        <v>4280</v>
      </c>
      <c r="BA697" s="278" t="s">
        <v>4267</v>
      </c>
      <c r="BB697" s="280" t="s">
        <v>4268</v>
      </c>
      <c r="BC697" s="23"/>
    </row>
    <row r="698" spans="1:55" ht="15.75">
      <c r="A698" s="23" t="s">
        <v>428</v>
      </c>
      <c r="B698" s="24" t="s">
        <v>793</v>
      </c>
      <c r="C698" s="23"/>
      <c r="D698" s="23" t="s">
        <v>2375</v>
      </c>
      <c r="E698" s="23" t="s">
        <v>2381</v>
      </c>
      <c r="F698" s="3" t="s">
        <v>2485</v>
      </c>
      <c r="G698" s="24"/>
      <c r="H698" s="3" t="s">
        <v>1453</v>
      </c>
      <c r="I698" s="33">
        <v>42010000</v>
      </c>
      <c r="J698" s="1" t="s">
        <v>1804</v>
      </c>
      <c r="K698" s="1" t="s">
        <v>1804</v>
      </c>
      <c r="L698" s="23"/>
      <c r="M698" s="23" t="s">
        <v>2249</v>
      </c>
      <c r="N698" s="23"/>
      <c r="O698" s="22" t="s">
        <v>1791</v>
      </c>
      <c r="P698" s="22">
        <v>393</v>
      </c>
      <c r="Q698" s="37">
        <f t="shared" si="34"/>
        <v>719.2</v>
      </c>
      <c r="R698" s="166">
        <v>899</v>
      </c>
      <c r="S698" s="33">
        <v>5051771781181</v>
      </c>
      <c r="T698" s="33"/>
      <c r="U698" s="99">
        <v>0.5</v>
      </c>
      <c r="V698" s="164">
        <v>0.05</v>
      </c>
      <c r="W698" s="99">
        <f t="shared" si="35"/>
        <v>0.55000000000000004</v>
      </c>
      <c r="X698" s="84"/>
      <c r="Y698" s="84">
        <v>1650</v>
      </c>
      <c r="Z698" s="84">
        <v>200</v>
      </c>
      <c r="AA698" s="23"/>
      <c r="AB698" s="23"/>
      <c r="AC698" s="23"/>
      <c r="AD698" s="23"/>
      <c r="AE698" s="23"/>
      <c r="AF698" s="23"/>
      <c r="AG698" s="23"/>
      <c r="AH698" s="23"/>
      <c r="AI698" s="23"/>
      <c r="AJ698" s="23"/>
      <c r="AK698" s="23"/>
      <c r="AL698" s="23"/>
      <c r="AM698" s="23"/>
      <c r="AN698" s="23"/>
      <c r="AO698" s="23"/>
      <c r="AP698" s="23"/>
      <c r="AQ698" s="23"/>
      <c r="AR698" s="23"/>
      <c r="AS698" s="23"/>
      <c r="AT698" s="23"/>
      <c r="AU698" s="23"/>
      <c r="AV698" s="23"/>
      <c r="AW698" s="23"/>
      <c r="AX698" s="412" t="s">
        <v>3138</v>
      </c>
      <c r="AY698" s="12"/>
      <c r="AZ698" t="s">
        <v>4280</v>
      </c>
      <c r="BA698" s="278" t="s">
        <v>4267</v>
      </c>
      <c r="BB698" s="280" t="s">
        <v>4268</v>
      </c>
      <c r="BC698" s="23"/>
    </row>
    <row r="699" spans="1:55" ht="15.75">
      <c r="A699" s="23" t="s">
        <v>428</v>
      </c>
      <c r="B699" s="24" t="s">
        <v>793</v>
      </c>
      <c r="C699" s="23"/>
      <c r="D699" s="23" t="s">
        <v>2375</v>
      </c>
      <c r="E699" s="23" t="s">
        <v>2382</v>
      </c>
      <c r="F699" s="3" t="s">
        <v>2485</v>
      </c>
      <c r="G699" s="24"/>
      <c r="H699" s="3" t="s">
        <v>1498</v>
      </c>
      <c r="I699" s="33">
        <v>42010000</v>
      </c>
      <c r="J699" s="1" t="s">
        <v>1804</v>
      </c>
      <c r="K699" s="1" t="s">
        <v>1804</v>
      </c>
      <c r="L699" s="23"/>
      <c r="M699" s="23" t="s">
        <v>2245</v>
      </c>
      <c r="N699" s="23"/>
      <c r="O699" s="22" t="s">
        <v>1791</v>
      </c>
      <c r="P699" s="22">
        <v>393</v>
      </c>
      <c r="Q699" s="37">
        <f t="shared" si="34"/>
        <v>719.2</v>
      </c>
      <c r="R699" s="166">
        <v>899</v>
      </c>
      <c r="S699" s="33">
        <v>5051771781266</v>
      </c>
      <c r="T699" s="33"/>
      <c r="U699" s="99">
        <v>0.5</v>
      </c>
      <c r="V699" s="164">
        <v>0.05</v>
      </c>
      <c r="W699" s="99">
        <f t="shared" si="35"/>
        <v>0.55000000000000004</v>
      </c>
      <c r="X699" s="84"/>
      <c r="Y699" s="84">
        <v>1300</v>
      </c>
      <c r="Z699" s="84">
        <v>200</v>
      </c>
      <c r="AA699" s="23"/>
      <c r="AB699" s="23"/>
      <c r="AC699" s="23"/>
      <c r="AD699" s="23"/>
      <c r="AE699" s="23"/>
      <c r="AF699" s="23"/>
      <c r="AG699" s="23"/>
      <c r="AH699" s="23"/>
      <c r="AI699" s="23"/>
      <c r="AJ699" s="23"/>
      <c r="AK699" s="23"/>
      <c r="AL699" s="23"/>
      <c r="AM699" s="23"/>
      <c r="AN699" s="23"/>
      <c r="AO699" s="23"/>
      <c r="AP699" s="23"/>
      <c r="AQ699" s="23"/>
      <c r="AR699" s="23"/>
      <c r="AS699" s="23"/>
      <c r="AT699" s="23"/>
      <c r="AU699" s="23"/>
      <c r="AV699" s="23"/>
      <c r="AW699" s="23"/>
      <c r="AX699" s="412" t="s">
        <v>3138</v>
      </c>
      <c r="AY699" s="12"/>
      <c r="AZ699" t="s">
        <v>4280</v>
      </c>
      <c r="BA699" s="278" t="s">
        <v>4267</v>
      </c>
      <c r="BB699" s="280" t="s">
        <v>4268</v>
      </c>
      <c r="BC699" s="23"/>
    </row>
    <row r="700" spans="1:55" ht="15.75">
      <c r="A700" s="23" t="s">
        <v>428</v>
      </c>
      <c r="B700" s="24" t="s">
        <v>793</v>
      </c>
      <c r="C700" s="23"/>
      <c r="D700" s="23" t="s">
        <v>2375</v>
      </c>
      <c r="E700" s="23" t="s">
        <v>2383</v>
      </c>
      <c r="F700" s="3" t="s">
        <v>2485</v>
      </c>
      <c r="G700" s="24"/>
      <c r="H700" s="3" t="s">
        <v>1498</v>
      </c>
      <c r="I700" s="33">
        <v>42010000</v>
      </c>
      <c r="J700" s="1" t="s">
        <v>1804</v>
      </c>
      <c r="K700" s="1" t="s">
        <v>1804</v>
      </c>
      <c r="L700" s="23"/>
      <c r="M700" s="23" t="s">
        <v>2246</v>
      </c>
      <c r="N700" s="23"/>
      <c r="O700" s="22" t="s">
        <v>1791</v>
      </c>
      <c r="P700" s="22">
        <v>393</v>
      </c>
      <c r="Q700" s="37">
        <f t="shared" si="34"/>
        <v>719.2</v>
      </c>
      <c r="R700" s="166">
        <v>899</v>
      </c>
      <c r="S700" s="33" t="s">
        <v>2417</v>
      </c>
      <c r="T700" s="163"/>
      <c r="U700" s="99">
        <v>0.5</v>
      </c>
      <c r="V700" s="164">
        <v>0.05</v>
      </c>
      <c r="W700" s="99">
        <f t="shared" si="35"/>
        <v>0.55000000000000004</v>
      </c>
      <c r="X700" s="84"/>
      <c r="Y700" s="84"/>
      <c r="Z700" s="84">
        <v>200</v>
      </c>
      <c r="AA700" s="23"/>
      <c r="AB700" s="23"/>
      <c r="AC700" s="23"/>
      <c r="AD700" s="23"/>
      <c r="AE700" s="23"/>
      <c r="AF700" s="23"/>
      <c r="AG700" s="23"/>
      <c r="AH700" s="23"/>
      <c r="AI700" s="23"/>
      <c r="AJ700" s="23"/>
      <c r="AK700" s="23"/>
      <c r="AL700" s="23"/>
      <c r="AM700" s="23"/>
      <c r="AN700" s="23"/>
      <c r="AO700" s="23"/>
      <c r="AP700" s="23"/>
      <c r="AQ700" s="23"/>
      <c r="AR700" s="23"/>
      <c r="AS700" s="23"/>
      <c r="AT700" s="23"/>
      <c r="AU700" s="23"/>
      <c r="AV700" s="23"/>
      <c r="AW700" s="23"/>
      <c r="AX700" s="412" t="s">
        <v>3138</v>
      </c>
      <c r="AY700" s="12"/>
      <c r="AZ700" t="s">
        <v>4280</v>
      </c>
      <c r="BA700" s="278" t="s">
        <v>4267</v>
      </c>
      <c r="BB700" s="280" t="s">
        <v>4268</v>
      </c>
      <c r="BC700" s="23"/>
    </row>
    <row r="701" spans="1:55" ht="15.75">
      <c r="A701" s="23" t="s">
        <v>428</v>
      </c>
      <c r="B701" s="24" t="s">
        <v>793</v>
      </c>
      <c r="C701" s="23"/>
      <c r="D701" s="23" t="s">
        <v>2375</v>
      </c>
      <c r="E701" s="23" t="s">
        <v>2384</v>
      </c>
      <c r="F701" s="3" t="s">
        <v>2485</v>
      </c>
      <c r="G701" s="24"/>
      <c r="H701" s="3" t="s">
        <v>1498</v>
      </c>
      <c r="I701" s="33">
        <v>42010000</v>
      </c>
      <c r="J701" s="1" t="s">
        <v>1804</v>
      </c>
      <c r="K701" s="1" t="s">
        <v>1804</v>
      </c>
      <c r="L701" s="23"/>
      <c r="M701" s="23" t="s">
        <v>2247</v>
      </c>
      <c r="N701" s="23"/>
      <c r="O701" s="22" t="s">
        <v>1791</v>
      </c>
      <c r="P701" s="22">
        <v>393</v>
      </c>
      <c r="Q701" s="37">
        <f t="shared" si="34"/>
        <v>719.2</v>
      </c>
      <c r="R701" s="166">
        <v>899</v>
      </c>
      <c r="S701" s="33">
        <v>5051771781303</v>
      </c>
      <c r="T701" s="33"/>
      <c r="U701" s="99">
        <v>0.5</v>
      </c>
      <c r="V701" s="164">
        <v>0.05</v>
      </c>
      <c r="W701" s="99">
        <f t="shared" si="35"/>
        <v>0.55000000000000004</v>
      </c>
      <c r="X701" s="84"/>
      <c r="Y701" s="84"/>
      <c r="Z701" s="84">
        <v>200</v>
      </c>
      <c r="AA701" s="23"/>
      <c r="AB701" s="23"/>
      <c r="AC701" s="23"/>
      <c r="AD701" s="23"/>
      <c r="AE701" s="23"/>
      <c r="AF701" s="23"/>
      <c r="AG701" s="23"/>
      <c r="AH701" s="23"/>
      <c r="AI701" s="23"/>
      <c r="AJ701" s="23"/>
      <c r="AK701" s="23"/>
      <c r="AL701" s="23"/>
      <c r="AM701" s="23"/>
      <c r="AN701" s="23"/>
      <c r="AO701" s="23"/>
      <c r="AP701" s="23"/>
      <c r="AQ701" s="23"/>
      <c r="AR701" s="23"/>
      <c r="AS701" s="23"/>
      <c r="AT701" s="23"/>
      <c r="AU701" s="23"/>
      <c r="AV701" s="23"/>
      <c r="AW701" s="23"/>
      <c r="AX701" s="412" t="s">
        <v>3138</v>
      </c>
      <c r="AY701" s="12"/>
      <c r="AZ701" t="s">
        <v>4280</v>
      </c>
      <c r="BA701" s="278" t="s">
        <v>4267</v>
      </c>
      <c r="BB701" s="280" t="s">
        <v>4268</v>
      </c>
      <c r="BC701" s="23"/>
    </row>
    <row r="702" spans="1:55" ht="15.75">
      <c r="A702" s="23" t="s">
        <v>428</v>
      </c>
      <c r="B702" s="24" t="s">
        <v>793</v>
      </c>
      <c r="C702" s="23"/>
      <c r="D702" s="23" t="s">
        <v>2375</v>
      </c>
      <c r="E702" s="23" t="s">
        <v>2385</v>
      </c>
      <c r="F702" s="3" t="s">
        <v>2485</v>
      </c>
      <c r="G702" s="24"/>
      <c r="H702" s="3" t="s">
        <v>1498</v>
      </c>
      <c r="I702" s="33">
        <v>42010000</v>
      </c>
      <c r="J702" s="1" t="s">
        <v>1804</v>
      </c>
      <c r="K702" s="1" t="s">
        <v>1804</v>
      </c>
      <c r="L702" s="23"/>
      <c r="M702" s="23" t="s">
        <v>2248</v>
      </c>
      <c r="N702" s="23"/>
      <c r="O702" s="22" t="s">
        <v>1791</v>
      </c>
      <c r="P702" s="22">
        <v>393</v>
      </c>
      <c r="Q702" s="37">
        <f t="shared" si="34"/>
        <v>719.2</v>
      </c>
      <c r="R702" s="166">
        <v>899</v>
      </c>
      <c r="S702" s="33">
        <v>5051771781327</v>
      </c>
      <c r="T702" s="33"/>
      <c r="U702" s="99">
        <v>0.5</v>
      </c>
      <c r="V702" s="164">
        <v>0.05</v>
      </c>
      <c r="W702" s="99">
        <f t="shared" si="35"/>
        <v>0.55000000000000004</v>
      </c>
      <c r="X702" s="84"/>
      <c r="Y702" s="84"/>
      <c r="Z702" s="84">
        <v>200</v>
      </c>
      <c r="AA702" s="23"/>
      <c r="AB702" s="23"/>
      <c r="AC702" s="23"/>
      <c r="AD702" s="23"/>
      <c r="AE702" s="23"/>
      <c r="AF702" s="23"/>
      <c r="AG702" s="23"/>
      <c r="AH702" s="23"/>
      <c r="AI702" s="23"/>
      <c r="AJ702" s="23"/>
      <c r="AK702" s="23"/>
      <c r="AL702" s="23"/>
      <c r="AM702" s="23"/>
      <c r="AN702" s="23"/>
      <c r="AO702" s="23"/>
      <c r="AP702" s="23"/>
      <c r="AQ702" s="23"/>
      <c r="AR702" s="23"/>
      <c r="AS702" s="23"/>
      <c r="AT702" s="23"/>
      <c r="AU702" s="23"/>
      <c r="AV702" s="23"/>
      <c r="AW702" s="23"/>
      <c r="AX702" s="412" t="s">
        <v>3138</v>
      </c>
      <c r="AY702" s="12"/>
      <c r="AZ702" t="s">
        <v>4280</v>
      </c>
      <c r="BA702" s="278" t="s">
        <v>4267</v>
      </c>
      <c r="BB702" s="280" t="s">
        <v>4268</v>
      </c>
      <c r="BC702" s="23"/>
    </row>
    <row r="703" spans="1:55" ht="15.75">
      <c r="A703" s="23" t="s">
        <v>428</v>
      </c>
      <c r="B703" s="24" t="s">
        <v>793</v>
      </c>
      <c r="C703" s="23"/>
      <c r="D703" s="23" t="s">
        <v>2375</v>
      </c>
      <c r="E703" s="23" t="s">
        <v>2386</v>
      </c>
      <c r="F703" s="3" t="s">
        <v>2485</v>
      </c>
      <c r="G703" s="24"/>
      <c r="H703" s="3" t="s">
        <v>1498</v>
      </c>
      <c r="I703" s="33">
        <v>42010000</v>
      </c>
      <c r="J703" s="1" t="s">
        <v>1804</v>
      </c>
      <c r="K703" s="1" t="s">
        <v>1804</v>
      </c>
      <c r="L703" s="23"/>
      <c r="M703" s="23" t="s">
        <v>2249</v>
      </c>
      <c r="N703" s="23"/>
      <c r="O703" s="22" t="s">
        <v>1791</v>
      </c>
      <c r="P703" s="22">
        <v>393</v>
      </c>
      <c r="Q703" s="37">
        <f t="shared" si="34"/>
        <v>719.2</v>
      </c>
      <c r="R703" s="166">
        <v>899</v>
      </c>
      <c r="S703" s="33">
        <v>5051771781341</v>
      </c>
      <c r="T703" s="33"/>
      <c r="U703" s="99">
        <v>0.5</v>
      </c>
      <c r="V703" s="164">
        <v>0.05</v>
      </c>
      <c r="W703" s="99">
        <f t="shared" si="35"/>
        <v>0.55000000000000004</v>
      </c>
      <c r="X703" s="84"/>
      <c r="Y703" s="84">
        <v>1650</v>
      </c>
      <c r="Z703" s="84">
        <v>200</v>
      </c>
      <c r="AA703" s="23"/>
      <c r="AB703" s="23"/>
      <c r="AC703" s="23"/>
      <c r="AD703" s="23"/>
      <c r="AE703" s="23"/>
      <c r="AF703" s="23"/>
      <c r="AG703" s="23"/>
      <c r="AH703" s="23"/>
      <c r="AI703" s="23"/>
      <c r="AJ703" s="23"/>
      <c r="AK703" s="23"/>
      <c r="AL703" s="23"/>
      <c r="AM703" s="23"/>
      <c r="AN703" s="23"/>
      <c r="AO703" s="23"/>
      <c r="AP703" s="23"/>
      <c r="AQ703" s="23"/>
      <c r="AR703" s="23"/>
      <c r="AS703" s="23"/>
      <c r="AT703" s="23"/>
      <c r="AU703" s="23"/>
      <c r="AV703" s="23"/>
      <c r="AW703" s="23"/>
      <c r="AX703" s="412" t="s">
        <v>3138</v>
      </c>
      <c r="AY703" s="12"/>
      <c r="AZ703" t="s">
        <v>4280</v>
      </c>
      <c r="BA703" s="278" t="s">
        <v>4267</v>
      </c>
      <c r="BB703" s="280" t="s">
        <v>4268</v>
      </c>
      <c r="BC703" s="23"/>
    </row>
    <row r="704" spans="1:55" ht="15.75">
      <c r="A704" s="23" t="s">
        <v>428</v>
      </c>
      <c r="B704" s="24" t="s">
        <v>793</v>
      </c>
      <c r="C704" s="23"/>
      <c r="D704" s="23" t="s">
        <v>5568</v>
      </c>
      <c r="E704" s="369" t="s">
        <v>5474</v>
      </c>
      <c r="F704" s="371" t="s">
        <v>5528</v>
      </c>
      <c r="G704" s="305" t="s">
        <v>4294</v>
      </c>
      <c r="H704" s="373" t="s">
        <v>1453</v>
      </c>
      <c r="J704" s="1" t="s">
        <v>1804</v>
      </c>
      <c r="K704" s="1" t="s">
        <v>1804</v>
      </c>
      <c r="L704" s="23"/>
      <c r="M704" s="376" t="s">
        <v>5533</v>
      </c>
      <c r="N704" s="23"/>
      <c r="O704" s="22" t="s">
        <v>1791</v>
      </c>
      <c r="P704" s="380">
        <v>419</v>
      </c>
      <c r="Q704" s="37">
        <f t="shared" si="34"/>
        <v>772</v>
      </c>
      <c r="R704" s="380">
        <v>965</v>
      </c>
      <c r="S704" s="378">
        <v>5051771992396</v>
      </c>
      <c r="T704" s="33"/>
      <c r="U704" s="99"/>
      <c r="V704" s="164"/>
      <c r="W704" s="359">
        <v>0.9</v>
      </c>
      <c r="X704" s="84"/>
      <c r="Y704" s="84"/>
      <c r="Z704" s="84"/>
      <c r="AA704" s="23"/>
      <c r="AB704" s="23"/>
      <c r="AC704" s="23"/>
      <c r="AD704" s="23"/>
      <c r="AE704" s="23"/>
      <c r="AF704" s="23"/>
      <c r="AG704" s="23"/>
      <c r="AH704" s="23"/>
      <c r="AI704" s="23"/>
      <c r="AJ704" s="23"/>
      <c r="AK704" s="23"/>
      <c r="AL704" s="23"/>
      <c r="AM704" s="23"/>
      <c r="AN704" s="23"/>
      <c r="AO704" s="23"/>
      <c r="AP704" s="23"/>
      <c r="AQ704" s="23"/>
      <c r="AR704" s="23"/>
      <c r="AS704" s="23"/>
      <c r="AT704" s="23"/>
      <c r="AU704" s="23"/>
      <c r="AV704" s="23"/>
      <c r="AW704" s="23"/>
      <c r="AX704" s="374" t="s">
        <v>5563</v>
      </c>
      <c r="AY704" s="12"/>
      <c r="AZ704" t="s">
        <v>4282</v>
      </c>
      <c r="BA704" s="278" t="s">
        <v>4267</v>
      </c>
      <c r="BB704" s="280" t="s">
        <v>4268</v>
      </c>
      <c r="BC704" s="23"/>
    </row>
    <row r="705" spans="1:55" ht="15.75">
      <c r="A705" s="23" t="s">
        <v>428</v>
      </c>
      <c r="B705" s="24" t="s">
        <v>793</v>
      </c>
      <c r="C705" s="23"/>
      <c r="D705" s="23" t="s">
        <v>5568</v>
      </c>
      <c r="E705" s="369" t="s">
        <v>5475</v>
      </c>
      <c r="F705" s="371" t="s">
        <v>5528</v>
      </c>
      <c r="G705" s="305" t="s">
        <v>4294</v>
      </c>
      <c r="H705" s="373" t="s">
        <v>1453</v>
      </c>
      <c r="J705" s="1" t="s">
        <v>1804</v>
      </c>
      <c r="K705" s="1" t="s">
        <v>1804</v>
      </c>
      <c r="L705" s="23"/>
      <c r="M705" s="376" t="s">
        <v>5534</v>
      </c>
      <c r="N705" s="23"/>
      <c r="O705" s="22" t="s">
        <v>1791</v>
      </c>
      <c r="P705" s="380">
        <v>419</v>
      </c>
      <c r="Q705" s="37">
        <f t="shared" si="34"/>
        <v>772</v>
      </c>
      <c r="R705" s="380">
        <v>965</v>
      </c>
      <c r="S705" s="378">
        <v>5051771992402</v>
      </c>
      <c r="T705" s="33"/>
      <c r="U705" s="99"/>
      <c r="V705" s="164"/>
      <c r="W705" s="359">
        <v>0.9</v>
      </c>
      <c r="X705" s="84"/>
      <c r="Y705" s="84"/>
      <c r="Z705" s="84"/>
      <c r="AA705" s="23"/>
      <c r="AB705" s="23"/>
      <c r="AC705" s="23"/>
      <c r="AD705" s="23"/>
      <c r="AE705" s="23"/>
      <c r="AF705" s="23"/>
      <c r="AG705" s="23"/>
      <c r="AH705" s="23"/>
      <c r="AI705" s="23"/>
      <c r="AJ705" s="23"/>
      <c r="AK705" s="23"/>
      <c r="AL705" s="23"/>
      <c r="AM705" s="23"/>
      <c r="AN705" s="23"/>
      <c r="AO705" s="23"/>
      <c r="AP705" s="23"/>
      <c r="AQ705" s="23"/>
      <c r="AR705" s="23"/>
      <c r="AS705" s="23"/>
      <c r="AT705" s="23"/>
      <c r="AU705" s="23"/>
      <c r="AV705" s="23"/>
      <c r="AW705" s="23"/>
      <c r="AX705" s="374" t="s">
        <v>5563</v>
      </c>
      <c r="AY705" s="12"/>
      <c r="AZ705" t="s">
        <v>4282</v>
      </c>
      <c r="BA705" s="278" t="s">
        <v>4267</v>
      </c>
      <c r="BB705" s="280" t="s">
        <v>4268</v>
      </c>
      <c r="BC705" s="23"/>
    </row>
    <row r="706" spans="1:55" ht="15.75">
      <c r="A706" s="23" t="s">
        <v>428</v>
      </c>
      <c r="B706" s="24" t="s">
        <v>793</v>
      </c>
      <c r="C706" s="23"/>
      <c r="D706" s="23" t="s">
        <v>5568</v>
      </c>
      <c r="E706" s="369" t="s">
        <v>5476</v>
      </c>
      <c r="F706" s="371" t="s">
        <v>5528</v>
      </c>
      <c r="G706" s="305" t="s">
        <v>4294</v>
      </c>
      <c r="H706" s="373" t="s">
        <v>1453</v>
      </c>
      <c r="J706" s="1" t="s">
        <v>1804</v>
      </c>
      <c r="K706" s="1" t="s">
        <v>1804</v>
      </c>
      <c r="L706" s="23"/>
      <c r="M706" s="376" t="s">
        <v>5535</v>
      </c>
      <c r="N706" s="23"/>
      <c r="O706" s="22" t="s">
        <v>1791</v>
      </c>
      <c r="P706" s="380">
        <v>419</v>
      </c>
      <c r="Q706" s="37">
        <f t="shared" si="34"/>
        <v>772</v>
      </c>
      <c r="R706" s="380">
        <v>965</v>
      </c>
      <c r="S706" s="378">
        <v>5051771992419</v>
      </c>
      <c r="T706" s="33"/>
      <c r="U706" s="99"/>
      <c r="V706" s="164"/>
      <c r="W706" s="359">
        <v>0.9</v>
      </c>
      <c r="X706" s="84"/>
      <c r="Y706" s="84"/>
      <c r="Z706" s="84"/>
      <c r="AA706" s="23"/>
      <c r="AB706" s="23"/>
      <c r="AC706" s="23"/>
      <c r="AD706" s="23"/>
      <c r="AE706" s="23"/>
      <c r="AF706" s="23"/>
      <c r="AG706" s="23"/>
      <c r="AH706" s="23"/>
      <c r="AI706" s="23"/>
      <c r="AJ706" s="23"/>
      <c r="AK706" s="23"/>
      <c r="AL706" s="23"/>
      <c r="AM706" s="23"/>
      <c r="AN706" s="23"/>
      <c r="AO706" s="23"/>
      <c r="AP706" s="23"/>
      <c r="AQ706" s="23"/>
      <c r="AR706" s="23"/>
      <c r="AS706" s="23"/>
      <c r="AT706" s="23"/>
      <c r="AU706" s="23"/>
      <c r="AV706" s="23"/>
      <c r="AW706" s="23"/>
      <c r="AX706" s="374" t="s">
        <v>5563</v>
      </c>
      <c r="AY706" s="12"/>
      <c r="AZ706" t="s">
        <v>4282</v>
      </c>
      <c r="BA706" s="278" t="s">
        <v>4267</v>
      </c>
      <c r="BB706" s="280" t="s">
        <v>4268</v>
      </c>
      <c r="BC706" s="23"/>
    </row>
    <row r="707" spans="1:55" ht="15.75">
      <c r="A707" s="23" t="s">
        <v>428</v>
      </c>
      <c r="B707" s="24" t="s">
        <v>793</v>
      </c>
      <c r="C707" s="23"/>
      <c r="D707" s="23" t="s">
        <v>5568</v>
      </c>
      <c r="E707" s="369" t="s">
        <v>5477</v>
      </c>
      <c r="F707" s="371" t="s">
        <v>5528</v>
      </c>
      <c r="G707" s="305" t="s">
        <v>4294</v>
      </c>
      <c r="H707" s="373" t="s">
        <v>1453</v>
      </c>
      <c r="J707" s="1" t="s">
        <v>1804</v>
      </c>
      <c r="K707" s="1" t="s">
        <v>1804</v>
      </c>
      <c r="L707" s="23"/>
      <c r="M707" s="376" t="s">
        <v>5536</v>
      </c>
      <c r="N707" s="23"/>
      <c r="O707" s="22" t="s">
        <v>1791</v>
      </c>
      <c r="P707" s="380">
        <v>419</v>
      </c>
      <c r="Q707" s="37">
        <f t="shared" si="34"/>
        <v>772</v>
      </c>
      <c r="R707" s="380">
        <v>965</v>
      </c>
      <c r="S707" s="378">
        <v>5051771992426</v>
      </c>
      <c r="T707" s="33"/>
      <c r="U707" s="99"/>
      <c r="V707" s="164"/>
      <c r="W707" s="359">
        <v>0.9</v>
      </c>
      <c r="X707" s="84"/>
      <c r="Y707" s="84"/>
      <c r="Z707" s="84"/>
      <c r="AA707" s="23"/>
      <c r="AB707" s="23"/>
      <c r="AC707" s="23"/>
      <c r="AD707" s="23"/>
      <c r="AE707" s="23"/>
      <c r="AF707" s="23"/>
      <c r="AG707" s="23"/>
      <c r="AH707" s="23"/>
      <c r="AI707" s="23"/>
      <c r="AJ707" s="23"/>
      <c r="AK707" s="23"/>
      <c r="AL707" s="23"/>
      <c r="AM707" s="23"/>
      <c r="AN707" s="23"/>
      <c r="AO707" s="23"/>
      <c r="AP707" s="23"/>
      <c r="AQ707" s="23"/>
      <c r="AR707" s="23"/>
      <c r="AS707" s="23"/>
      <c r="AT707" s="23"/>
      <c r="AU707" s="23"/>
      <c r="AV707" s="23"/>
      <c r="AW707" s="23"/>
      <c r="AX707" s="374" t="s">
        <v>5563</v>
      </c>
      <c r="AY707" s="12"/>
      <c r="AZ707" t="s">
        <v>4282</v>
      </c>
      <c r="BA707" s="278" t="s">
        <v>4267</v>
      </c>
      <c r="BB707" s="280" t="s">
        <v>4268</v>
      </c>
      <c r="BC707" s="23"/>
    </row>
    <row r="708" spans="1:55" ht="15.75">
      <c r="A708" s="23" t="s">
        <v>428</v>
      </c>
      <c r="B708" s="24" t="s">
        <v>793</v>
      </c>
      <c r="C708" s="23"/>
      <c r="D708" s="23" t="s">
        <v>5568</v>
      </c>
      <c r="E708" s="369" t="s">
        <v>5478</v>
      </c>
      <c r="F708" s="371" t="s">
        <v>5528</v>
      </c>
      <c r="G708" s="305" t="s">
        <v>4294</v>
      </c>
      <c r="H708" s="373" t="s">
        <v>1453</v>
      </c>
      <c r="J708" s="1" t="s">
        <v>1804</v>
      </c>
      <c r="K708" s="1" t="s">
        <v>1804</v>
      </c>
      <c r="L708" s="23"/>
      <c r="M708" s="376" t="s">
        <v>5537</v>
      </c>
      <c r="N708" s="23"/>
      <c r="O708" s="22" t="s">
        <v>1791</v>
      </c>
      <c r="P708" s="380">
        <v>419</v>
      </c>
      <c r="Q708" s="37">
        <f t="shared" si="34"/>
        <v>772</v>
      </c>
      <c r="R708" s="380">
        <v>965</v>
      </c>
      <c r="S708" s="378">
        <v>5051771992433</v>
      </c>
      <c r="T708" s="33"/>
      <c r="U708" s="99"/>
      <c r="V708" s="164"/>
      <c r="W708" s="359">
        <v>0.9</v>
      </c>
      <c r="X708" s="84"/>
      <c r="Y708" s="84"/>
      <c r="Z708" s="84"/>
      <c r="AA708" s="23"/>
      <c r="AB708" s="23"/>
      <c r="AC708" s="23"/>
      <c r="AD708" s="23"/>
      <c r="AE708" s="23"/>
      <c r="AF708" s="23"/>
      <c r="AG708" s="23"/>
      <c r="AH708" s="23"/>
      <c r="AI708" s="23"/>
      <c r="AJ708" s="23"/>
      <c r="AK708" s="23"/>
      <c r="AL708" s="23"/>
      <c r="AM708" s="23"/>
      <c r="AN708" s="23"/>
      <c r="AO708" s="23"/>
      <c r="AP708" s="23"/>
      <c r="AQ708" s="23"/>
      <c r="AR708" s="23"/>
      <c r="AS708" s="23"/>
      <c r="AT708" s="23"/>
      <c r="AU708" s="23"/>
      <c r="AV708" s="23"/>
      <c r="AW708" s="23"/>
      <c r="AX708" s="374" t="s">
        <v>5563</v>
      </c>
      <c r="AY708" s="12"/>
      <c r="AZ708" t="s">
        <v>4282</v>
      </c>
      <c r="BA708" s="278" t="s">
        <v>4267</v>
      </c>
      <c r="BB708" s="280" t="s">
        <v>4268</v>
      </c>
      <c r="BC708" s="23"/>
    </row>
    <row r="709" spans="1:55" ht="15.75">
      <c r="A709" s="23" t="s">
        <v>428</v>
      </c>
      <c r="B709" s="24" t="s">
        <v>793</v>
      </c>
      <c r="C709" s="23"/>
      <c r="D709" s="23" t="s">
        <v>5568</v>
      </c>
      <c r="E709" s="369" t="s">
        <v>5479</v>
      </c>
      <c r="F709" s="371" t="s">
        <v>5528</v>
      </c>
      <c r="G709" s="305" t="s">
        <v>4294</v>
      </c>
      <c r="H709" s="373" t="s">
        <v>1453</v>
      </c>
      <c r="J709" s="1" t="s">
        <v>1804</v>
      </c>
      <c r="K709" s="1" t="s">
        <v>1804</v>
      </c>
      <c r="L709" s="23"/>
      <c r="M709" s="376" t="s">
        <v>5538</v>
      </c>
      <c r="N709" s="23"/>
      <c r="O709" s="22" t="s">
        <v>1791</v>
      </c>
      <c r="P709" s="380">
        <v>419</v>
      </c>
      <c r="Q709" s="37">
        <f t="shared" si="34"/>
        <v>772</v>
      </c>
      <c r="R709" s="380">
        <v>965</v>
      </c>
      <c r="S709" s="378">
        <v>5051771992440</v>
      </c>
      <c r="T709" s="33"/>
      <c r="U709" s="99"/>
      <c r="V709" s="164"/>
      <c r="W709" s="359">
        <v>0.9</v>
      </c>
      <c r="X709" s="84"/>
      <c r="Y709" s="84"/>
      <c r="Z709" s="84"/>
      <c r="AA709" s="23"/>
      <c r="AB709" s="23"/>
      <c r="AC709" s="23"/>
      <c r="AD709" s="23"/>
      <c r="AE709" s="23"/>
      <c r="AF709" s="23"/>
      <c r="AG709" s="23"/>
      <c r="AH709" s="23"/>
      <c r="AI709" s="23"/>
      <c r="AJ709" s="23"/>
      <c r="AK709" s="23"/>
      <c r="AL709" s="23"/>
      <c r="AM709" s="23"/>
      <c r="AN709" s="23"/>
      <c r="AO709" s="23"/>
      <c r="AP709" s="23"/>
      <c r="AQ709" s="23"/>
      <c r="AR709" s="23"/>
      <c r="AS709" s="23"/>
      <c r="AT709" s="23"/>
      <c r="AU709" s="23"/>
      <c r="AV709" s="23"/>
      <c r="AW709" s="23"/>
      <c r="AX709" s="374" t="s">
        <v>5563</v>
      </c>
      <c r="AY709" s="12"/>
      <c r="AZ709" t="s">
        <v>4282</v>
      </c>
      <c r="BA709" s="278" t="s">
        <v>4267</v>
      </c>
      <c r="BB709" s="280" t="s">
        <v>4268</v>
      </c>
      <c r="BC709" s="23"/>
    </row>
    <row r="710" spans="1:55" ht="15.75">
      <c r="A710" s="23" t="s">
        <v>428</v>
      </c>
      <c r="B710" s="24" t="s">
        <v>793</v>
      </c>
      <c r="C710" s="23"/>
      <c r="D710" s="23" t="s">
        <v>5568</v>
      </c>
      <c r="E710" s="369" t="s">
        <v>5480</v>
      </c>
      <c r="F710" s="371" t="s">
        <v>5528</v>
      </c>
      <c r="G710" s="305" t="s">
        <v>4294</v>
      </c>
      <c r="H710" s="373" t="s">
        <v>1493</v>
      </c>
      <c r="J710" s="1" t="s">
        <v>1804</v>
      </c>
      <c r="K710" s="1" t="s">
        <v>1804</v>
      </c>
      <c r="L710" s="23"/>
      <c r="M710" s="376" t="s">
        <v>5533</v>
      </c>
      <c r="N710" s="23"/>
      <c r="O710" s="22" t="s">
        <v>1791</v>
      </c>
      <c r="P710" s="380">
        <v>419</v>
      </c>
      <c r="Q710" s="37">
        <f t="shared" si="34"/>
        <v>772</v>
      </c>
      <c r="R710" s="380">
        <v>965</v>
      </c>
      <c r="S710" s="378">
        <v>5051771992488</v>
      </c>
      <c r="T710" s="33"/>
      <c r="U710" s="99"/>
      <c r="V710" s="164"/>
      <c r="W710" s="359">
        <v>0.9</v>
      </c>
      <c r="X710" s="84"/>
      <c r="Y710" s="84"/>
      <c r="Z710" s="84"/>
      <c r="AA710" s="23"/>
      <c r="AB710" s="23"/>
      <c r="AC710" s="23"/>
      <c r="AD710" s="23"/>
      <c r="AE710" s="23"/>
      <c r="AF710" s="23"/>
      <c r="AG710" s="23"/>
      <c r="AH710" s="23"/>
      <c r="AI710" s="23"/>
      <c r="AJ710" s="23"/>
      <c r="AK710" s="23"/>
      <c r="AL710" s="23"/>
      <c r="AM710" s="23"/>
      <c r="AN710" s="23"/>
      <c r="AO710" s="23"/>
      <c r="AP710" s="23"/>
      <c r="AQ710" s="23"/>
      <c r="AR710" s="23"/>
      <c r="AS710" s="23"/>
      <c r="AT710" s="23"/>
      <c r="AU710" s="23"/>
      <c r="AV710" s="23"/>
      <c r="AW710" s="23"/>
      <c r="AX710" s="374" t="s">
        <v>5563</v>
      </c>
      <c r="AY710" s="12"/>
      <c r="AZ710" t="s">
        <v>4282</v>
      </c>
      <c r="BA710" s="278" t="s">
        <v>4267</v>
      </c>
      <c r="BB710" s="280" t="s">
        <v>4268</v>
      </c>
      <c r="BC710" s="23"/>
    </row>
    <row r="711" spans="1:55" ht="15.75">
      <c r="A711" s="23" t="s">
        <v>428</v>
      </c>
      <c r="B711" s="24" t="s">
        <v>793</v>
      </c>
      <c r="C711" s="23"/>
      <c r="D711" s="23" t="s">
        <v>5568</v>
      </c>
      <c r="E711" s="369" t="s">
        <v>5481</v>
      </c>
      <c r="F711" s="371" t="s">
        <v>5528</v>
      </c>
      <c r="G711" s="305" t="s">
        <v>4294</v>
      </c>
      <c r="H711" s="373" t="s">
        <v>1493</v>
      </c>
      <c r="J711" s="1" t="s">
        <v>1804</v>
      </c>
      <c r="K711" s="1" t="s">
        <v>1804</v>
      </c>
      <c r="L711" s="23"/>
      <c r="M711" s="376" t="s">
        <v>5534</v>
      </c>
      <c r="N711" s="23"/>
      <c r="O711" s="22" t="s">
        <v>1791</v>
      </c>
      <c r="P711" s="380">
        <v>419</v>
      </c>
      <c r="Q711" s="37">
        <f t="shared" si="34"/>
        <v>772</v>
      </c>
      <c r="R711" s="380">
        <v>965</v>
      </c>
      <c r="S711" s="378">
        <v>5051771992495</v>
      </c>
      <c r="T711" s="33"/>
      <c r="U711" s="99"/>
      <c r="V711" s="164"/>
      <c r="W711" s="359">
        <v>0.9</v>
      </c>
      <c r="X711" s="84"/>
      <c r="Y711" s="84"/>
      <c r="Z711" s="84"/>
      <c r="AA711" s="23"/>
      <c r="AB711" s="23"/>
      <c r="AC711" s="23"/>
      <c r="AD711" s="23"/>
      <c r="AE711" s="23"/>
      <c r="AF711" s="23"/>
      <c r="AG711" s="23"/>
      <c r="AH711" s="23"/>
      <c r="AI711" s="23"/>
      <c r="AJ711" s="23"/>
      <c r="AK711" s="23"/>
      <c r="AL711" s="23"/>
      <c r="AM711" s="23"/>
      <c r="AN711" s="23"/>
      <c r="AO711" s="23"/>
      <c r="AP711" s="23"/>
      <c r="AQ711" s="23"/>
      <c r="AR711" s="23"/>
      <c r="AS711" s="23"/>
      <c r="AT711" s="23"/>
      <c r="AU711" s="23"/>
      <c r="AV711" s="23"/>
      <c r="AW711" s="23"/>
      <c r="AX711" s="374" t="s">
        <v>5563</v>
      </c>
      <c r="AY711" s="12"/>
      <c r="AZ711" t="s">
        <v>4282</v>
      </c>
      <c r="BA711" s="278" t="s">
        <v>4267</v>
      </c>
      <c r="BB711" s="280" t="s">
        <v>4268</v>
      </c>
      <c r="BC711" s="23"/>
    </row>
    <row r="712" spans="1:55" ht="15.75">
      <c r="A712" s="23" t="s">
        <v>428</v>
      </c>
      <c r="B712" s="24" t="s">
        <v>793</v>
      </c>
      <c r="C712" s="23"/>
      <c r="D712" s="23" t="s">
        <v>5568</v>
      </c>
      <c r="E712" s="369" t="s">
        <v>5482</v>
      </c>
      <c r="F712" s="371" t="s">
        <v>5528</v>
      </c>
      <c r="G712" s="305" t="s">
        <v>4294</v>
      </c>
      <c r="H712" s="373" t="s">
        <v>1493</v>
      </c>
      <c r="J712" s="1" t="s">
        <v>1804</v>
      </c>
      <c r="K712" s="1" t="s">
        <v>1804</v>
      </c>
      <c r="L712" s="23"/>
      <c r="M712" s="376" t="s">
        <v>5535</v>
      </c>
      <c r="N712" s="23"/>
      <c r="O712" s="22" t="s">
        <v>1791</v>
      </c>
      <c r="P712" s="380">
        <v>419</v>
      </c>
      <c r="Q712" s="37">
        <f t="shared" si="34"/>
        <v>772</v>
      </c>
      <c r="R712" s="380">
        <v>965</v>
      </c>
      <c r="S712" s="378">
        <v>5051771992501</v>
      </c>
      <c r="T712" s="33"/>
      <c r="U712" s="99"/>
      <c r="V712" s="164"/>
      <c r="W712" s="359">
        <v>0.9</v>
      </c>
      <c r="X712" s="84"/>
      <c r="Y712" s="84"/>
      <c r="Z712" s="84"/>
      <c r="AA712" s="23"/>
      <c r="AB712" s="23"/>
      <c r="AC712" s="23"/>
      <c r="AD712" s="23"/>
      <c r="AE712" s="23"/>
      <c r="AF712" s="23"/>
      <c r="AG712" s="23"/>
      <c r="AH712" s="23"/>
      <c r="AI712" s="23"/>
      <c r="AJ712" s="23"/>
      <c r="AK712" s="23"/>
      <c r="AL712" s="23"/>
      <c r="AM712" s="23"/>
      <c r="AN712" s="23"/>
      <c r="AO712" s="23"/>
      <c r="AP712" s="23"/>
      <c r="AQ712" s="23"/>
      <c r="AR712" s="23"/>
      <c r="AS712" s="23"/>
      <c r="AT712" s="23"/>
      <c r="AU712" s="23"/>
      <c r="AV712" s="23"/>
      <c r="AW712" s="23"/>
      <c r="AX712" s="374" t="s">
        <v>5563</v>
      </c>
      <c r="AY712" s="12"/>
      <c r="AZ712" t="s">
        <v>4282</v>
      </c>
      <c r="BA712" s="278" t="s">
        <v>4267</v>
      </c>
      <c r="BB712" s="280" t="s">
        <v>4268</v>
      </c>
      <c r="BC712" s="23"/>
    </row>
    <row r="713" spans="1:55" ht="15.75">
      <c r="A713" s="23" t="s">
        <v>428</v>
      </c>
      <c r="B713" s="24" t="s">
        <v>793</v>
      </c>
      <c r="C713" s="23"/>
      <c r="D713" s="23" t="s">
        <v>5568</v>
      </c>
      <c r="E713" s="369" t="s">
        <v>5483</v>
      </c>
      <c r="F713" s="371" t="s">
        <v>5528</v>
      </c>
      <c r="G713" s="305" t="s">
        <v>4294</v>
      </c>
      <c r="H713" s="373" t="s">
        <v>1493</v>
      </c>
      <c r="J713" s="1" t="s">
        <v>1804</v>
      </c>
      <c r="K713" s="1" t="s">
        <v>1804</v>
      </c>
      <c r="L713" s="23"/>
      <c r="M713" s="376" t="s">
        <v>5536</v>
      </c>
      <c r="N713" s="23"/>
      <c r="O713" s="22" t="s">
        <v>1791</v>
      </c>
      <c r="P713" s="380">
        <v>419</v>
      </c>
      <c r="Q713" s="37">
        <f t="shared" si="34"/>
        <v>772</v>
      </c>
      <c r="R713" s="380">
        <v>965</v>
      </c>
      <c r="S713" s="378">
        <v>5051771992518</v>
      </c>
      <c r="T713" s="33"/>
      <c r="U713" s="99"/>
      <c r="V713" s="164"/>
      <c r="W713" s="359">
        <v>0.9</v>
      </c>
      <c r="X713" s="84"/>
      <c r="Y713" s="84"/>
      <c r="Z713" s="84"/>
      <c r="AA713" s="23"/>
      <c r="AB713" s="23"/>
      <c r="AC713" s="23"/>
      <c r="AD713" s="23"/>
      <c r="AE713" s="23"/>
      <c r="AF713" s="23"/>
      <c r="AG713" s="23"/>
      <c r="AH713" s="23"/>
      <c r="AI713" s="23"/>
      <c r="AJ713" s="23"/>
      <c r="AK713" s="23"/>
      <c r="AL713" s="23"/>
      <c r="AM713" s="23"/>
      <c r="AN713" s="23"/>
      <c r="AO713" s="23"/>
      <c r="AP713" s="23"/>
      <c r="AQ713" s="23"/>
      <c r="AR713" s="23"/>
      <c r="AS713" s="23"/>
      <c r="AT713" s="23"/>
      <c r="AU713" s="23"/>
      <c r="AV713" s="23"/>
      <c r="AW713" s="23"/>
      <c r="AX713" s="374" t="s">
        <v>5563</v>
      </c>
      <c r="AY713" s="12"/>
      <c r="AZ713" t="s">
        <v>4282</v>
      </c>
      <c r="BA713" s="278" t="s">
        <v>4267</v>
      </c>
      <c r="BB713" s="280" t="s">
        <v>4268</v>
      </c>
      <c r="BC713" s="23"/>
    </row>
    <row r="714" spans="1:55" ht="15.75">
      <c r="A714" s="23" t="s">
        <v>428</v>
      </c>
      <c r="B714" s="24" t="s">
        <v>793</v>
      </c>
      <c r="C714" s="23"/>
      <c r="D714" s="23" t="s">
        <v>5568</v>
      </c>
      <c r="E714" s="369" t="s">
        <v>5484</v>
      </c>
      <c r="F714" s="371" t="s">
        <v>5528</v>
      </c>
      <c r="G714" s="305" t="s">
        <v>4294</v>
      </c>
      <c r="H714" s="373" t="s">
        <v>1493</v>
      </c>
      <c r="J714" s="1" t="s">
        <v>1804</v>
      </c>
      <c r="K714" s="1" t="s">
        <v>1804</v>
      </c>
      <c r="L714" s="23"/>
      <c r="M714" s="376" t="s">
        <v>5537</v>
      </c>
      <c r="N714" s="23"/>
      <c r="O714" s="22" t="s">
        <v>1791</v>
      </c>
      <c r="P714" s="380">
        <v>419</v>
      </c>
      <c r="Q714" s="37">
        <f t="shared" si="34"/>
        <v>772</v>
      </c>
      <c r="R714" s="380">
        <v>965</v>
      </c>
      <c r="S714" s="378">
        <v>5051771992525</v>
      </c>
      <c r="T714" s="33"/>
      <c r="U714" s="99"/>
      <c r="V714" s="164"/>
      <c r="W714" s="359">
        <v>0.9</v>
      </c>
      <c r="X714" s="84"/>
      <c r="Y714" s="84"/>
      <c r="Z714" s="84"/>
      <c r="AA714" s="23"/>
      <c r="AB714" s="23"/>
      <c r="AC714" s="23"/>
      <c r="AD714" s="23"/>
      <c r="AE714" s="23"/>
      <c r="AF714" s="23"/>
      <c r="AG714" s="23"/>
      <c r="AH714" s="23"/>
      <c r="AI714" s="23"/>
      <c r="AJ714" s="23"/>
      <c r="AK714" s="23"/>
      <c r="AL714" s="23"/>
      <c r="AM714" s="23"/>
      <c r="AN714" s="23"/>
      <c r="AO714" s="23"/>
      <c r="AP714" s="23"/>
      <c r="AQ714" s="23"/>
      <c r="AR714" s="23"/>
      <c r="AS714" s="23"/>
      <c r="AT714" s="23"/>
      <c r="AU714" s="23"/>
      <c r="AV714" s="23"/>
      <c r="AW714" s="23"/>
      <c r="AX714" s="374" t="s">
        <v>5563</v>
      </c>
      <c r="AY714" s="12"/>
      <c r="AZ714" t="s">
        <v>4282</v>
      </c>
      <c r="BA714" s="278" t="s">
        <v>4267</v>
      </c>
      <c r="BB714" s="280" t="s">
        <v>4268</v>
      </c>
      <c r="BC714" s="23"/>
    </row>
    <row r="715" spans="1:55" ht="15.75">
      <c r="A715" s="23" t="s">
        <v>428</v>
      </c>
      <c r="B715" s="24" t="s">
        <v>793</v>
      </c>
      <c r="C715" s="23"/>
      <c r="D715" s="23" t="s">
        <v>5568</v>
      </c>
      <c r="E715" s="369" t="s">
        <v>5485</v>
      </c>
      <c r="F715" s="371" t="s">
        <v>5528</v>
      </c>
      <c r="G715" s="305" t="s">
        <v>4294</v>
      </c>
      <c r="H715" s="373" t="s">
        <v>1493</v>
      </c>
      <c r="J715" s="1" t="s">
        <v>1804</v>
      </c>
      <c r="K715" s="1" t="s">
        <v>1804</v>
      </c>
      <c r="L715" s="23"/>
      <c r="M715" s="376" t="s">
        <v>5538</v>
      </c>
      <c r="N715" s="23"/>
      <c r="O715" s="22" t="s">
        <v>1791</v>
      </c>
      <c r="P715" s="380">
        <v>419</v>
      </c>
      <c r="Q715" s="37">
        <f t="shared" si="34"/>
        <v>772</v>
      </c>
      <c r="R715" s="380">
        <v>965</v>
      </c>
      <c r="S715" s="378">
        <v>5051771992532</v>
      </c>
      <c r="T715" s="33"/>
      <c r="U715" s="99"/>
      <c r="V715" s="164"/>
      <c r="W715" s="359">
        <v>0.9</v>
      </c>
      <c r="X715" s="84"/>
      <c r="Y715" s="84"/>
      <c r="Z715" s="84"/>
      <c r="AA715" s="23"/>
      <c r="AB715" s="23"/>
      <c r="AC715" s="23"/>
      <c r="AD715" s="23"/>
      <c r="AE715" s="23"/>
      <c r="AF715" s="23"/>
      <c r="AG715" s="23"/>
      <c r="AH715" s="23"/>
      <c r="AI715" s="23"/>
      <c r="AJ715" s="23"/>
      <c r="AK715" s="23"/>
      <c r="AL715" s="23"/>
      <c r="AM715" s="23"/>
      <c r="AN715" s="23"/>
      <c r="AO715" s="23"/>
      <c r="AP715" s="23"/>
      <c r="AQ715" s="23"/>
      <c r="AR715" s="23"/>
      <c r="AS715" s="23"/>
      <c r="AT715" s="23"/>
      <c r="AU715" s="23"/>
      <c r="AV715" s="23"/>
      <c r="AW715" s="23"/>
      <c r="AX715" s="374" t="s">
        <v>5563</v>
      </c>
      <c r="AY715" s="12"/>
      <c r="AZ715" t="s">
        <v>4282</v>
      </c>
      <c r="BA715" s="278" t="s">
        <v>4267</v>
      </c>
      <c r="BB715" s="280" t="s">
        <v>4268</v>
      </c>
      <c r="BC715" s="23"/>
    </row>
    <row r="716" spans="1:55" ht="15.75">
      <c r="A716" s="23" t="s">
        <v>428</v>
      </c>
      <c r="B716" s="24" t="s">
        <v>793</v>
      </c>
      <c r="C716" s="23"/>
      <c r="D716" s="23" t="s">
        <v>5569</v>
      </c>
      <c r="E716" s="369" t="s">
        <v>5486</v>
      </c>
      <c r="F716" s="371" t="s">
        <v>5529</v>
      </c>
      <c r="G716" s="305" t="s">
        <v>4294</v>
      </c>
      <c r="H716" s="373" t="s">
        <v>1453</v>
      </c>
      <c r="J716" s="1" t="s">
        <v>1804</v>
      </c>
      <c r="K716" s="1" t="s">
        <v>1804</v>
      </c>
      <c r="L716" s="23"/>
      <c r="M716" s="376" t="s">
        <v>5533</v>
      </c>
      <c r="N716" s="23"/>
      <c r="O716" s="22" t="s">
        <v>1791</v>
      </c>
      <c r="P716" s="380">
        <v>592</v>
      </c>
      <c r="Q716" s="37">
        <f t="shared" si="34"/>
        <v>1087.2</v>
      </c>
      <c r="R716" s="380">
        <v>1359</v>
      </c>
      <c r="S716" s="378">
        <v>5051771791036</v>
      </c>
      <c r="T716" s="33"/>
      <c r="U716" s="99"/>
      <c r="V716" s="164"/>
      <c r="W716" s="359">
        <v>0.9</v>
      </c>
      <c r="X716" s="84"/>
      <c r="Y716" s="84"/>
      <c r="Z716" s="84"/>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374" t="s">
        <v>5564</v>
      </c>
      <c r="AY716" s="12"/>
      <c r="AZ716" t="s">
        <v>4282</v>
      </c>
      <c r="BA716" s="278" t="s">
        <v>4267</v>
      </c>
      <c r="BB716" s="280" t="s">
        <v>4268</v>
      </c>
      <c r="BC716" s="23"/>
    </row>
    <row r="717" spans="1:55" ht="15.75">
      <c r="A717" s="23" t="s">
        <v>428</v>
      </c>
      <c r="B717" s="24" t="s">
        <v>793</v>
      </c>
      <c r="C717" s="23"/>
      <c r="D717" s="23" t="s">
        <v>5569</v>
      </c>
      <c r="E717" s="369" t="s">
        <v>5487</v>
      </c>
      <c r="F717" s="371" t="s">
        <v>5529</v>
      </c>
      <c r="G717" s="305" t="s">
        <v>4294</v>
      </c>
      <c r="H717" s="373" t="s">
        <v>1453</v>
      </c>
      <c r="J717" s="1" t="s">
        <v>1804</v>
      </c>
      <c r="K717" s="1" t="s">
        <v>1804</v>
      </c>
      <c r="L717" s="23"/>
      <c r="M717" s="376" t="s">
        <v>5534</v>
      </c>
      <c r="N717" s="23"/>
      <c r="O717" s="22" t="s">
        <v>1791</v>
      </c>
      <c r="P717" s="380">
        <v>592</v>
      </c>
      <c r="Q717" s="37">
        <f t="shared" si="34"/>
        <v>1087.2</v>
      </c>
      <c r="R717" s="380">
        <v>1359</v>
      </c>
      <c r="S717" s="378">
        <v>5051771791043</v>
      </c>
      <c r="T717" s="33"/>
      <c r="U717" s="99"/>
      <c r="V717" s="164"/>
      <c r="W717" s="359">
        <v>0.9</v>
      </c>
      <c r="X717" s="84"/>
      <c r="Y717" s="84"/>
      <c r="Z717" s="84"/>
      <c r="AA717" s="23"/>
      <c r="AB717" s="23"/>
      <c r="AC717" s="23"/>
      <c r="AD717" s="23"/>
      <c r="AE717" s="23"/>
      <c r="AF717" s="23"/>
      <c r="AG717" s="23"/>
      <c r="AH717" s="23"/>
      <c r="AI717" s="23"/>
      <c r="AJ717" s="23"/>
      <c r="AK717" s="23"/>
      <c r="AL717" s="23"/>
      <c r="AM717" s="23"/>
      <c r="AN717" s="23"/>
      <c r="AO717" s="23"/>
      <c r="AP717" s="23"/>
      <c r="AQ717" s="23"/>
      <c r="AR717" s="23"/>
      <c r="AS717" s="23"/>
      <c r="AT717" s="23"/>
      <c r="AU717" s="23"/>
      <c r="AV717" s="23"/>
      <c r="AW717" s="23"/>
      <c r="AX717" s="374" t="s">
        <v>5564</v>
      </c>
      <c r="AY717" s="12"/>
      <c r="AZ717" t="s">
        <v>4282</v>
      </c>
      <c r="BA717" s="278" t="s">
        <v>4267</v>
      </c>
      <c r="BB717" s="280" t="s">
        <v>4268</v>
      </c>
      <c r="BC717" s="23"/>
    </row>
    <row r="718" spans="1:55" ht="15.75">
      <c r="A718" s="23" t="s">
        <v>428</v>
      </c>
      <c r="B718" s="24" t="s">
        <v>793</v>
      </c>
      <c r="C718" s="23"/>
      <c r="D718" s="23" t="s">
        <v>5569</v>
      </c>
      <c r="E718" s="369" t="s">
        <v>5488</v>
      </c>
      <c r="F718" s="371" t="s">
        <v>5529</v>
      </c>
      <c r="G718" s="305" t="s">
        <v>4294</v>
      </c>
      <c r="H718" s="373" t="s">
        <v>1453</v>
      </c>
      <c r="J718" s="1" t="s">
        <v>1804</v>
      </c>
      <c r="K718" s="1" t="s">
        <v>1804</v>
      </c>
      <c r="L718" s="23"/>
      <c r="M718" s="376" t="s">
        <v>5535</v>
      </c>
      <c r="N718" s="23"/>
      <c r="O718" s="22" t="s">
        <v>1791</v>
      </c>
      <c r="P718" s="380">
        <v>592</v>
      </c>
      <c r="Q718" s="37">
        <f t="shared" si="34"/>
        <v>1087.2</v>
      </c>
      <c r="R718" s="380">
        <v>1359</v>
      </c>
      <c r="S718" s="378">
        <v>5051771791050</v>
      </c>
      <c r="T718" s="33"/>
      <c r="U718" s="99"/>
      <c r="V718" s="164"/>
      <c r="W718" s="359">
        <v>0.9</v>
      </c>
      <c r="X718" s="84"/>
      <c r="Y718" s="84"/>
      <c r="Z718" s="84"/>
      <c r="AA718" s="23"/>
      <c r="AB718" s="23"/>
      <c r="AC718" s="23"/>
      <c r="AD718" s="23"/>
      <c r="AE718" s="23"/>
      <c r="AF718" s="23"/>
      <c r="AG718" s="23"/>
      <c r="AH718" s="23"/>
      <c r="AI718" s="23"/>
      <c r="AJ718" s="23"/>
      <c r="AK718" s="23"/>
      <c r="AL718" s="23"/>
      <c r="AM718" s="23"/>
      <c r="AN718" s="23"/>
      <c r="AO718" s="23"/>
      <c r="AP718" s="23"/>
      <c r="AQ718" s="23"/>
      <c r="AR718" s="23"/>
      <c r="AS718" s="23"/>
      <c r="AT718" s="23"/>
      <c r="AU718" s="23"/>
      <c r="AV718" s="23"/>
      <c r="AW718" s="23"/>
      <c r="AX718" s="374" t="s">
        <v>5564</v>
      </c>
      <c r="AY718" s="12"/>
      <c r="AZ718" t="s">
        <v>4282</v>
      </c>
      <c r="BA718" s="278" t="s">
        <v>4267</v>
      </c>
      <c r="BB718" s="280" t="s">
        <v>4268</v>
      </c>
      <c r="BC718" s="23"/>
    </row>
    <row r="719" spans="1:55" ht="15.75">
      <c r="A719" s="23" t="s">
        <v>428</v>
      </c>
      <c r="B719" s="24" t="s">
        <v>793</v>
      </c>
      <c r="C719" s="23"/>
      <c r="D719" s="23" t="s">
        <v>5569</v>
      </c>
      <c r="E719" s="369" t="s">
        <v>5489</v>
      </c>
      <c r="F719" s="371" t="s">
        <v>5529</v>
      </c>
      <c r="G719" s="305" t="s">
        <v>4294</v>
      </c>
      <c r="H719" s="373" t="s">
        <v>1453</v>
      </c>
      <c r="J719" s="1" t="s">
        <v>1804</v>
      </c>
      <c r="K719" s="1" t="s">
        <v>1804</v>
      </c>
      <c r="L719" s="23"/>
      <c r="M719" s="376" t="s">
        <v>5536</v>
      </c>
      <c r="N719" s="23"/>
      <c r="O719" s="22" t="s">
        <v>1791</v>
      </c>
      <c r="P719" s="380">
        <v>592</v>
      </c>
      <c r="Q719" s="37">
        <f t="shared" si="34"/>
        <v>1087.2</v>
      </c>
      <c r="R719" s="380">
        <v>1359</v>
      </c>
      <c r="S719" s="378">
        <v>5051771791067</v>
      </c>
      <c r="T719" s="33"/>
      <c r="U719" s="99"/>
      <c r="V719" s="164"/>
      <c r="W719" s="359">
        <v>0.9</v>
      </c>
      <c r="X719" s="84"/>
      <c r="Y719" s="84"/>
      <c r="Z719" s="84"/>
      <c r="AA719" s="23"/>
      <c r="AB719" s="23"/>
      <c r="AC719" s="23"/>
      <c r="AD719" s="23"/>
      <c r="AE719" s="23"/>
      <c r="AF719" s="23"/>
      <c r="AG719" s="23"/>
      <c r="AH719" s="23"/>
      <c r="AI719" s="23"/>
      <c r="AJ719" s="23"/>
      <c r="AK719" s="23"/>
      <c r="AL719" s="23"/>
      <c r="AM719" s="23"/>
      <c r="AN719" s="23"/>
      <c r="AO719" s="23"/>
      <c r="AP719" s="23"/>
      <c r="AQ719" s="23"/>
      <c r="AR719" s="23"/>
      <c r="AS719" s="23"/>
      <c r="AT719" s="23"/>
      <c r="AU719" s="23"/>
      <c r="AV719" s="23"/>
      <c r="AW719" s="23"/>
      <c r="AX719" s="374" t="s">
        <v>5564</v>
      </c>
      <c r="AY719" s="12"/>
      <c r="AZ719" t="s">
        <v>4282</v>
      </c>
      <c r="BA719" s="278" t="s">
        <v>4267</v>
      </c>
      <c r="BB719" s="280" t="s">
        <v>4268</v>
      </c>
      <c r="BC719" s="23"/>
    </row>
    <row r="720" spans="1:55" ht="15.75">
      <c r="A720" s="23" t="s">
        <v>428</v>
      </c>
      <c r="B720" s="24" t="s">
        <v>793</v>
      </c>
      <c r="C720" s="23"/>
      <c r="D720" s="23" t="s">
        <v>5569</v>
      </c>
      <c r="E720" s="369" t="s">
        <v>5490</v>
      </c>
      <c r="F720" s="371" t="s">
        <v>5529</v>
      </c>
      <c r="G720" s="305" t="s">
        <v>4294</v>
      </c>
      <c r="H720" s="373" t="s">
        <v>1453</v>
      </c>
      <c r="J720" s="1" t="s">
        <v>1804</v>
      </c>
      <c r="K720" s="1" t="s">
        <v>1804</v>
      </c>
      <c r="L720" s="23"/>
      <c r="M720" s="376" t="s">
        <v>5537</v>
      </c>
      <c r="N720" s="23"/>
      <c r="O720" s="22" t="s">
        <v>1791</v>
      </c>
      <c r="P720" s="380">
        <v>592</v>
      </c>
      <c r="Q720" s="37">
        <f t="shared" si="34"/>
        <v>1087.2</v>
      </c>
      <c r="R720" s="380">
        <v>1359</v>
      </c>
      <c r="S720" s="378">
        <v>5051771791074</v>
      </c>
      <c r="T720" s="33"/>
      <c r="U720" s="99"/>
      <c r="V720" s="164"/>
      <c r="W720" s="359">
        <v>0.9</v>
      </c>
      <c r="X720" s="84"/>
      <c r="Y720" s="84"/>
      <c r="Z720" s="84"/>
      <c r="AA720" s="23"/>
      <c r="AB720" s="23"/>
      <c r="AC720" s="23"/>
      <c r="AD720" s="23"/>
      <c r="AE720" s="23"/>
      <c r="AF720" s="23"/>
      <c r="AG720" s="23"/>
      <c r="AH720" s="23"/>
      <c r="AI720" s="23"/>
      <c r="AJ720" s="23"/>
      <c r="AK720" s="23"/>
      <c r="AL720" s="23"/>
      <c r="AM720" s="23"/>
      <c r="AN720" s="23"/>
      <c r="AO720" s="23"/>
      <c r="AP720" s="23"/>
      <c r="AQ720" s="23"/>
      <c r="AR720" s="23"/>
      <c r="AS720" s="23"/>
      <c r="AT720" s="23"/>
      <c r="AU720" s="23"/>
      <c r="AV720" s="23"/>
      <c r="AW720" s="23"/>
      <c r="AX720" s="374" t="s">
        <v>5564</v>
      </c>
      <c r="AY720" s="12"/>
      <c r="AZ720" t="s">
        <v>4282</v>
      </c>
      <c r="BA720" s="278" t="s">
        <v>4267</v>
      </c>
      <c r="BB720" s="280" t="s">
        <v>4268</v>
      </c>
      <c r="BC720" s="23"/>
    </row>
    <row r="721" spans="1:55" ht="15.75">
      <c r="A721" s="23" t="s">
        <v>428</v>
      </c>
      <c r="B721" s="24" t="s">
        <v>793</v>
      </c>
      <c r="C721" s="23"/>
      <c r="D721" s="23" t="s">
        <v>5569</v>
      </c>
      <c r="E721" s="369" t="s">
        <v>5491</v>
      </c>
      <c r="F721" s="371" t="s">
        <v>5529</v>
      </c>
      <c r="G721" s="305" t="s">
        <v>4294</v>
      </c>
      <c r="H721" s="373" t="s">
        <v>1453</v>
      </c>
      <c r="J721" s="1" t="s">
        <v>1804</v>
      </c>
      <c r="K721" s="1" t="s">
        <v>1804</v>
      </c>
      <c r="L721" s="23"/>
      <c r="M721" s="376" t="s">
        <v>5538</v>
      </c>
      <c r="N721" s="23"/>
      <c r="O721" s="22" t="s">
        <v>1791</v>
      </c>
      <c r="P721" s="380">
        <v>592</v>
      </c>
      <c r="Q721" s="37">
        <f t="shared" si="34"/>
        <v>1087.2</v>
      </c>
      <c r="R721" s="380">
        <v>1359</v>
      </c>
      <c r="S721" s="378">
        <v>5051771791081</v>
      </c>
      <c r="T721" s="33"/>
      <c r="U721" s="99"/>
      <c r="V721" s="164"/>
      <c r="W721" s="359">
        <v>0.9</v>
      </c>
      <c r="X721" s="84"/>
      <c r="Y721" s="84"/>
      <c r="Z721" s="84"/>
      <c r="AA721" s="23"/>
      <c r="AB721" s="23"/>
      <c r="AC721" s="23"/>
      <c r="AD721" s="23"/>
      <c r="AE721" s="23"/>
      <c r="AF721" s="23"/>
      <c r="AG721" s="23"/>
      <c r="AH721" s="23"/>
      <c r="AI721" s="23"/>
      <c r="AJ721" s="23"/>
      <c r="AK721" s="23"/>
      <c r="AL721" s="23"/>
      <c r="AM721" s="23"/>
      <c r="AN721" s="23"/>
      <c r="AO721" s="23"/>
      <c r="AP721" s="23"/>
      <c r="AQ721" s="23"/>
      <c r="AR721" s="23"/>
      <c r="AS721" s="23"/>
      <c r="AT721" s="23"/>
      <c r="AU721" s="23"/>
      <c r="AV721" s="23"/>
      <c r="AW721" s="23"/>
      <c r="AX721" s="374" t="s">
        <v>5564</v>
      </c>
      <c r="AY721" s="12"/>
      <c r="AZ721" t="s">
        <v>4282</v>
      </c>
      <c r="BA721" s="278" t="s">
        <v>4267</v>
      </c>
      <c r="BB721" s="280" t="s">
        <v>4268</v>
      </c>
      <c r="BC721" s="23"/>
    </row>
    <row r="722" spans="1:55" ht="15.75">
      <c r="A722" s="23" t="s">
        <v>428</v>
      </c>
      <c r="B722" s="24" t="s">
        <v>793</v>
      </c>
      <c r="C722" s="23"/>
      <c r="D722" s="23" t="s">
        <v>5569</v>
      </c>
      <c r="E722" s="369" t="s">
        <v>5492</v>
      </c>
      <c r="F722" s="371" t="s">
        <v>5529</v>
      </c>
      <c r="G722" s="305" t="s">
        <v>4294</v>
      </c>
      <c r="H722" s="373" t="s">
        <v>1493</v>
      </c>
      <c r="J722" s="1" t="s">
        <v>1804</v>
      </c>
      <c r="K722" s="1" t="s">
        <v>1804</v>
      </c>
      <c r="L722" s="23"/>
      <c r="M722" s="376" t="s">
        <v>5533</v>
      </c>
      <c r="N722" s="23"/>
      <c r="O722" s="22" t="s">
        <v>1791</v>
      </c>
      <c r="P722" s="380">
        <v>592</v>
      </c>
      <c r="Q722" s="37">
        <f t="shared" si="34"/>
        <v>1087.2</v>
      </c>
      <c r="R722" s="380">
        <v>1359</v>
      </c>
      <c r="S722" s="378">
        <v>5051771791104</v>
      </c>
      <c r="T722" s="33"/>
      <c r="U722" s="99"/>
      <c r="V722" s="164"/>
      <c r="W722" s="359">
        <v>0.9</v>
      </c>
      <c r="X722" s="84"/>
      <c r="Y722" s="84"/>
      <c r="Z722" s="84"/>
      <c r="AA722" s="23"/>
      <c r="AB722" s="23"/>
      <c r="AC722" s="23"/>
      <c r="AD722" s="23"/>
      <c r="AE722" s="23"/>
      <c r="AF722" s="23"/>
      <c r="AG722" s="23"/>
      <c r="AH722" s="23"/>
      <c r="AI722" s="23"/>
      <c r="AJ722" s="23"/>
      <c r="AK722" s="23"/>
      <c r="AL722" s="23"/>
      <c r="AM722" s="23"/>
      <c r="AN722" s="23"/>
      <c r="AO722" s="23"/>
      <c r="AP722" s="23"/>
      <c r="AQ722" s="23"/>
      <c r="AR722" s="23"/>
      <c r="AS722" s="23"/>
      <c r="AT722" s="23"/>
      <c r="AU722" s="23"/>
      <c r="AV722" s="23"/>
      <c r="AW722" s="23"/>
      <c r="AX722" s="374" t="s">
        <v>5564</v>
      </c>
      <c r="AY722" s="12"/>
      <c r="AZ722" t="s">
        <v>4282</v>
      </c>
      <c r="BA722" s="278" t="s">
        <v>4267</v>
      </c>
      <c r="BB722" s="280" t="s">
        <v>4268</v>
      </c>
      <c r="BC722" s="23"/>
    </row>
    <row r="723" spans="1:55" ht="15.75">
      <c r="A723" s="23" t="s">
        <v>428</v>
      </c>
      <c r="B723" s="24" t="s">
        <v>793</v>
      </c>
      <c r="C723" s="23"/>
      <c r="D723" s="23" t="s">
        <v>5569</v>
      </c>
      <c r="E723" s="369" t="s">
        <v>5493</v>
      </c>
      <c r="F723" s="371" t="s">
        <v>5529</v>
      </c>
      <c r="G723" s="305" t="s">
        <v>4294</v>
      </c>
      <c r="H723" s="373" t="s">
        <v>1493</v>
      </c>
      <c r="J723" s="1" t="s">
        <v>1804</v>
      </c>
      <c r="K723" s="1" t="s">
        <v>1804</v>
      </c>
      <c r="L723" s="23"/>
      <c r="M723" s="376" t="s">
        <v>5534</v>
      </c>
      <c r="N723" s="23"/>
      <c r="O723" s="22" t="s">
        <v>1791</v>
      </c>
      <c r="P723" s="380">
        <v>592</v>
      </c>
      <c r="Q723" s="37">
        <f t="shared" si="34"/>
        <v>1087.2</v>
      </c>
      <c r="R723" s="380">
        <v>1359</v>
      </c>
      <c r="S723" s="378">
        <v>5051771791111</v>
      </c>
      <c r="T723" s="33"/>
      <c r="U723" s="99"/>
      <c r="V723" s="164"/>
      <c r="W723" s="359">
        <v>0.9</v>
      </c>
      <c r="X723" s="84"/>
      <c r="Y723" s="84"/>
      <c r="Z723" s="84"/>
      <c r="AA723" s="23"/>
      <c r="AB723" s="23"/>
      <c r="AC723" s="23"/>
      <c r="AD723" s="23"/>
      <c r="AE723" s="23"/>
      <c r="AF723" s="23"/>
      <c r="AG723" s="23"/>
      <c r="AH723" s="23"/>
      <c r="AI723" s="23"/>
      <c r="AJ723" s="23"/>
      <c r="AK723" s="23"/>
      <c r="AL723" s="23"/>
      <c r="AM723" s="23"/>
      <c r="AN723" s="23"/>
      <c r="AO723" s="23"/>
      <c r="AP723" s="23"/>
      <c r="AQ723" s="23"/>
      <c r="AR723" s="23"/>
      <c r="AS723" s="23"/>
      <c r="AT723" s="23"/>
      <c r="AU723" s="23"/>
      <c r="AV723" s="23"/>
      <c r="AW723" s="23"/>
      <c r="AX723" s="374" t="s">
        <v>5564</v>
      </c>
      <c r="AY723" s="12"/>
      <c r="AZ723" t="s">
        <v>4282</v>
      </c>
      <c r="BA723" s="278" t="s">
        <v>4267</v>
      </c>
      <c r="BB723" s="280" t="s">
        <v>4268</v>
      </c>
      <c r="BC723" s="23"/>
    </row>
    <row r="724" spans="1:55" ht="15.75">
      <c r="A724" s="23" t="s">
        <v>428</v>
      </c>
      <c r="B724" s="24" t="s">
        <v>793</v>
      </c>
      <c r="C724" s="23"/>
      <c r="D724" s="23" t="s">
        <v>5569</v>
      </c>
      <c r="E724" s="369" t="s">
        <v>5494</v>
      </c>
      <c r="F724" s="371" t="s">
        <v>5529</v>
      </c>
      <c r="G724" s="305" t="s">
        <v>4294</v>
      </c>
      <c r="H724" s="373" t="s">
        <v>1493</v>
      </c>
      <c r="J724" s="1" t="s">
        <v>1804</v>
      </c>
      <c r="K724" s="1" t="s">
        <v>1804</v>
      </c>
      <c r="L724" s="23"/>
      <c r="M724" s="376" t="s">
        <v>5535</v>
      </c>
      <c r="N724" s="23"/>
      <c r="O724" s="22" t="s">
        <v>1791</v>
      </c>
      <c r="P724" s="380">
        <v>592</v>
      </c>
      <c r="Q724" s="37">
        <f t="shared" si="34"/>
        <v>1087.2</v>
      </c>
      <c r="R724" s="380">
        <v>1359</v>
      </c>
      <c r="S724" s="378">
        <v>5051771791128</v>
      </c>
      <c r="T724" s="33"/>
      <c r="U724" s="99"/>
      <c r="V724" s="164"/>
      <c r="W724" s="359">
        <v>0.9</v>
      </c>
      <c r="X724" s="84"/>
      <c r="Y724" s="84"/>
      <c r="Z724" s="84"/>
      <c r="AA724" s="23"/>
      <c r="AB724" s="23"/>
      <c r="AC724" s="23"/>
      <c r="AD724" s="23"/>
      <c r="AE724" s="23"/>
      <c r="AF724" s="23"/>
      <c r="AG724" s="23"/>
      <c r="AH724" s="23"/>
      <c r="AI724" s="23"/>
      <c r="AJ724" s="23"/>
      <c r="AK724" s="23"/>
      <c r="AL724" s="23"/>
      <c r="AM724" s="23"/>
      <c r="AN724" s="23"/>
      <c r="AO724" s="23"/>
      <c r="AP724" s="23"/>
      <c r="AQ724" s="23"/>
      <c r="AR724" s="23"/>
      <c r="AS724" s="23"/>
      <c r="AT724" s="23"/>
      <c r="AU724" s="23"/>
      <c r="AV724" s="23"/>
      <c r="AW724" s="23"/>
      <c r="AX724" s="374" t="s">
        <v>5564</v>
      </c>
      <c r="AY724" s="12"/>
      <c r="AZ724" t="s">
        <v>4282</v>
      </c>
      <c r="BA724" s="278" t="s">
        <v>4267</v>
      </c>
      <c r="BB724" s="280" t="s">
        <v>4268</v>
      </c>
      <c r="BC724" s="23"/>
    </row>
    <row r="725" spans="1:55" ht="15.75">
      <c r="A725" s="23" t="s">
        <v>428</v>
      </c>
      <c r="B725" s="24" t="s">
        <v>793</v>
      </c>
      <c r="C725" s="23"/>
      <c r="D725" s="23" t="s">
        <v>5569</v>
      </c>
      <c r="E725" s="369" t="s">
        <v>5495</v>
      </c>
      <c r="F725" s="371" t="s">
        <v>5529</v>
      </c>
      <c r="G725" s="305" t="s">
        <v>4294</v>
      </c>
      <c r="H725" s="373" t="s">
        <v>1493</v>
      </c>
      <c r="J725" s="1" t="s">
        <v>1804</v>
      </c>
      <c r="K725" s="1" t="s">
        <v>1804</v>
      </c>
      <c r="L725" s="23"/>
      <c r="M725" s="376" t="s">
        <v>5536</v>
      </c>
      <c r="N725" s="23"/>
      <c r="O725" s="22" t="s">
        <v>1791</v>
      </c>
      <c r="P725" s="380">
        <v>592</v>
      </c>
      <c r="Q725" s="37">
        <f t="shared" si="34"/>
        <v>1087.2</v>
      </c>
      <c r="R725" s="380">
        <v>1359</v>
      </c>
      <c r="S725" s="378">
        <v>5051771791135</v>
      </c>
      <c r="T725" s="33"/>
      <c r="U725" s="99"/>
      <c r="V725" s="164"/>
      <c r="W725" s="359">
        <v>0.9</v>
      </c>
      <c r="X725" s="84"/>
      <c r="Y725" s="84"/>
      <c r="Z725" s="84"/>
      <c r="AA725" s="23"/>
      <c r="AB725" s="23"/>
      <c r="AC725" s="23"/>
      <c r="AD725" s="23"/>
      <c r="AE725" s="23"/>
      <c r="AF725" s="23"/>
      <c r="AG725" s="23"/>
      <c r="AH725" s="23"/>
      <c r="AI725" s="23"/>
      <c r="AJ725" s="23"/>
      <c r="AK725" s="23"/>
      <c r="AL725" s="23"/>
      <c r="AM725" s="23"/>
      <c r="AN725" s="23"/>
      <c r="AO725" s="23"/>
      <c r="AP725" s="23"/>
      <c r="AQ725" s="23"/>
      <c r="AR725" s="23"/>
      <c r="AS725" s="23"/>
      <c r="AT725" s="23"/>
      <c r="AU725" s="23"/>
      <c r="AV725" s="23"/>
      <c r="AW725" s="23"/>
      <c r="AX725" s="374" t="s">
        <v>5564</v>
      </c>
      <c r="AY725" s="12"/>
      <c r="AZ725" t="s">
        <v>4282</v>
      </c>
      <c r="BA725" s="278" t="s">
        <v>4267</v>
      </c>
      <c r="BB725" s="280" t="s">
        <v>4268</v>
      </c>
      <c r="BC725" s="23"/>
    </row>
    <row r="726" spans="1:55" ht="15.75">
      <c r="A726" s="23" t="s">
        <v>428</v>
      </c>
      <c r="B726" s="24" t="s">
        <v>793</v>
      </c>
      <c r="C726" s="23"/>
      <c r="D726" s="23" t="s">
        <v>5569</v>
      </c>
      <c r="E726" s="369" t="s">
        <v>5496</v>
      </c>
      <c r="F726" s="371" t="s">
        <v>5529</v>
      </c>
      <c r="G726" s="305" t="s">
        <v>4294</v>
      </c>
      <c r="H726" s="373" t="s">
        <v>1493</v>
      </c>
      <c r="J726" s="1" t="s">
        <v>1804</v>
      </c>
      <c r="K726" s="1" t="s">
        <v>1804</v>
      </c>
      <c r="L726" s="23"/>
      <c r="M726" s="376" t="s">
        <v>5537</v>
      </c>
      <c r="N726" s="23"/>
      <c r="O726" s="22" t="s">
        <v>1791</v>
      </c>
      <c r="P726" s="380">
        <v>592</v>
      </c>
      <c r="Q726" s="37">
        <f t="shared" si="34"/>
        <v>1087.2</v>
      </c>
      <c r="R726" s="380">
        <v>1359</v>
      </c>
      <c r="S726" s="378">
        <v>5051771791142</v>
      </c>
      <c r="T726" s="33"/>
      <c r="U726" s="99"/>
      <c r="V726" s="164"/>
      <c r="W726" s="359">
        <v>0.9</v>
      </c>
      <c r="X726" s="84"/>
      <c r="Y726" s="84"/>
      <c r="Z726" s="84"/>
      <c r="AA726" s="23"/>
      <c r="AB726" s="23"/>
      <c r="AC726" s="23"/>
      <c r="AD726" s="23"/>
      <c r="AE726" s="23"/>
      <c r="AF726" s="23"/>
      <c r="AG726" s="23"/>
      <c r="AH726" s="23"/>
      <c r="AI726" s="23"/>
      <c r="AJ726" s="23"/>
      <c r="AK726" s="23"/>
      <c r="AL726" s="23"/>
      <c r="AM726" s="23"/>
      <c r="AN726" s="23"/>
      <c r="AO726" s="23"/>
      <c r="AP726" s="23"/>
      <c r="AQ726" s="23"/>
      <c r="AR726" s="23"/>
      <c r="AS726" s="23"/>
      <c r="AT726" s="23"/>
      <c r="AU726" s="23"/>
      <c r="AV726" s="23"/>
      <c r="AW726" s="23"/>
      <c r="AX726" s="374" t="s">
        <v>5564</v>
      </c>
      <c r="AY726" s="12"/>
      <c r="AZ726" t="s">
        <v>4282</v>
      </c>
      <c r="BA726" s="278" t="s">
        <v>4267</v>
      </c>
      <c r="BB726" s="280" t="s">
        <v>4268</v>
      </c>
      <c r="BC726" s="23"/>
    </row>
    <row r="727" spans="1:55" ht="15.75">
      <c r="A727" s="23" t="s">
        <v>428</v>
      </c>
      <c r="B727" s="24" t="s">
        <v>793</v>
      </c>
      <c r="C727" s="23"/>
      <c r="D727" s="23" t="s">
        <v>5569</v>
      </c>
      <c r="E727" s="369" t="s">
        <v>5497</v>
      </c>
      <c r="F727" s="371" t="s">
        <v>5529</v>
      </c>
      <c r="G727" s="305" t="s">
        <v>4294</v>
      </c>
      <c r="H727" s="373" t="s">
        <v>1493</v>
      </c>
      <c r="J727" s="1" t="s">
        <v>1804</v>
      </c>
      <c r="K727" s="1" t="s">
        <v>1804</v>
      </c>
      <c r="L727" s="23"/>
      <c r="M727" s="376" t="s">
        <v>5538</v>
      </c>
      <c r="N727" s="23"/>
      <c r="O727" s="22" t="s">
        <v>1791</v>
      </c>
      <c r="P727" s="380">
        <v>592</v>
      </c>
      <c r="Q727" s="37">
        <f t="shared" si="34"/>
        <v>1087.2</v>
      </c>
      <c r="R727" s="380">
        <v>1359</v>
      </c>
      <c r="S727" s="378">
        <v>5051771791159</v>
      </c>
      <c r="T727" s="33"/>
      <c r="U727" s="99"/>
      <c r="V727" s="164"/>
      <c r="W727" s="359">
        <v>0.9</v>
      </c>
      <c r="X727" s="84"/>
      <c r="Y727" s="84"/>
      <c r="Z727" s="84"/>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374" t="s">
        <v>5564</v>
      </c>
      <c r="AY727" s="12"/>
      <c r="AZ727" t="s">
        <v>4282</v>
      </c>
      <c r="BA727" s="278" t="s">
        <v>4267</v>
      </c>
      <c r="BB727" s="280" t="s">
        <v>4268</v>
      </c>
      <c r="BC727" s="23"/>
    </row>
    <row r="728" spans="1:55" ht="15.75">
      <c r="A728" s="23" t="s">
        <v>428</v>
      </c>
      <c r="B728" s="24" t="s">
        <v>793</v>
      </c>
      <c r="C728" s="23"/>
      <c r="D728" s="23" t="s">
        <v>5570</v>
      </c>
      <c r="E728" s="369" t="s">
        <v>5498</v>
      </c>
      <c r="F728" s="371" t="s">
        <v>5530</v>
      </c>
      <c r="G728" s="305" t="s">
        <v>4294</v>
      </c>
      <c r="H728" s="373" t="s">
        <v>1453</v>
      </c>
      <c r="J728" s="1" t="s">
        <v>1804</v>
      </c>
      <c r="K728" s="1" t="s">
        <v>1804</v>
      </c>
      <c r="L728" s="23"/>
      <c r="M728" s="376" t="s">
        <v>5533</v>
      </c>
      <c r="N728" s="23"/>
      <c r="O728" s="22" t="s">
        <v>1791</v>
      </c>
      <c r="P728" s="380">
        <v>757</v>
      </c>
      <c r="Q728" s="37">
        <f t="shared" si="34"/>
        <v>1391.2</v>
      </c>
      <c r="R728" s="380">
        <v>1739</v>
      </c>
      <c r="S728" s="378">
        <v>5051771791173</v>
      </c>
      <c r="T728" s="33"/>
      <c r="U728" s="99"/>
      <c r="V728" s="164"/>
      <c r="W728" s="359">
        <v>1.25</v>
      </c>
      <c r="X728" s="84"/>
      <c r="Y728" s="84"/>
      <c r="Z728" s="84"/>
      <c r="AA728" s="23"/>
      <c r="AB728" s="23"/>
      <c r="AC728" s="23"/>
      <c r="AD728" s="23"/>
      <c r="AE728" s="23"/>
      <c r="AF728" s="23"/>
      <c r="AG728" s="23"/>
      <c r="AH728" s="23"/>
      <c r="AI728" s="23"/>
      <c r="AJ728" s="23"/>
      <c r="AK728" s="23"/>
      <c r="AL728" s="23"/>
      <c r="AM728" s="23"/>
      <c r="AN728" s="23"/>
      <c r="AO728" s="23"/>
      <c r="AP728" s="23"/>
      <c r="AQ728" s="23"/>
      <c r="AR728" s="23"/>
      <c r="AS728" s="23"/>
      <c r="AT728" s="23"/>
      <c r="AU728" s="23"/>
      <c r="AV728" s="23"/>
      <c r="AW728" s="23"/>
      <c r="AX728" s="417" t="s">
        <v>5565</v>
      </c>
      <c r="AY728" s="12"/>
      <c r="AZ728" t="s">
        <v>4282</v>
      </c>
      <c r="BA728" s="278" t="s">
        <v>4267</v>
      </c>
      <c r="BB728" s="280" t="s">
        <v>4268</v>
      </c>
      <c r="BC728" s="23"/>
    </row>
    <row r="729" spans="1:55" ht="15.75">
      <c r="A729" s="23" t="s">
        <v>428</v>
      </c>
      <c r="B729" s="24" t="s">
        <v>793</v>
      </c>
      <c r="C729" s="23"/>
      <c r="D729" s="23" t="s">
        <v>5570</v>
      </c>
      <c r="E729" s="369" t="s">
        <v>5499</v>
      </c>
      <c r="F729" s="371" t="s">
        <v>5530</v>
      </c>
      <c r="G729" s="305" t="s">
        <v>4294</v>
      </c>
      <c r="H729" s="373" t="s">
        <v>1453</v>
      </c>
      <c r="J729" s="1" t="s">
        <v>1804</v>
      </c>
      <c r="K729" s="1" t="s">
        <v>1804</v>
      </c>
      <c r="L729" s="23"/>
      <c r="M729" s="376" t="s">
        <v>5534</v>
      </c>
      <c r="N729" s="23"/>
      <c r="O729" s="22" t="s">
        <v>1791</v>
      </c>
      <c r="P729" s="380">
        <v>757</v>
      </c>
      <c r="Q729" s="37">
        <f t="shared" si="34"/>
        <v>1391.2</v>
      </c>
      <c r="R729" s="380">
        <v>1739</v>
      </c>
      <c r="S729" s="378">
        <v>5051771791180</v>
      </c>
      <c r="T729" s="33"/>
      <c r="U729" s="99"/>
      <c r="V729" s="164"/>
      <c r="W729" s="359">
        <v>1.25</v>
      </c>
      <c r="X729" s="84"/>
      <c r="Y729" s="84"/>
      <c r="Z729" s="84"/>
      <c r="AA729" s="23"/>
      <c r="AB729" s="23"/>
      <c r="AC729" s="23"/>
      <c r="AD729" s="23"/>
      <c r="AE729" s="23"/>
      <c r="AF729" s="23"/>
      <c r="AG729" s="23"/>
      <c r="AH729" s="23"/>
      <c r="AI729" s="23"/>
      <c r="AJ729" s="23"/>
      <c r="AK729" s="23"/>
      <c r="AL729" s="23"/>
      <c r="AM729" s="23"/>
      <c r="AN729" s="23"/>
      <c r="AO729" s="23"/>
      <c r="AP729" s="23"/>
      <c r="AQ729" s="23"/>
      <c r="AR729" s="23"/>
      <c r="AS729" s="23"/>
      <c r="AT729" s="23"/>
      <c r="AU729" s="23"/>
      <c r="AV729" s="23"/>
      <c r="AW729" s="23"/>
      <c r="AX729" s="417" t="s">
        <v>5565</v>
      </c>
      <c r="AY729" s="12"/>
      <c r="AZ729" t="s">
        <v>4282</v>
      </c>
      <c r="BA729" s="278" t="s">
        <v>4267</v>
      </c>
      <c r="BB729" s="280" t="s">
        <v>4268</v>
      </c>
      <c r="BC729" s="23"/>
    </row>
    <row r="730" spans="1:55" ht="15.75">
      <c r="A730" s="23" t="s">
        <v>428</v>
      </c>
      <c r="B730" s="24" t="s">
        <v>793</v>
      </c>
      <c r="C730" s="23"/>
      <c r="D730" s="23" t="s">
        <v>5570</v>
      </c>
      <c r="E730" s="369" t="s">
        <v>5500</v>
      </c>
      <c r="F730" s="371" t="s">
        <v>5530</v>
      </c>
      <c r="G730" s="305" t="s">
        <v>4294</v>
      </c>
      <c r="H730" s="373" t="s">
        <v>1453</v>
      </c>
      <c r="J730" s="1" t="s">
        <v>1804</v>
      </c>
      <c r="K730" s="1" t="s">
        <v>1804</v>
      </c>
      <c r="L730" s="23"/>
      <c r="M730" s="376" t="s">
        <v>5535</v>
      </c>
      <c r="N730" s="23"/>
      <c r="O730" s="22" t="s">
        <v>1791</v>
      </c>
      <c r="P730" s="380">
        <v>757</v>
      </c>
      <c r="Q730" s="37">
        <f t="shared" si="34"/>
        <v>1391.2</v>
      </c>
      <c r="R730" s="380">
        <v>1739</v>
      </c>
      <c r="S730" s="378">
        <v>5051771791197</v>
      </c>
      <c r="T730" s="33"/>
      <c r="U730" s="99"/>
      <c r="V730" s="164"/>
      <c r="W730" s="359">
        <v>1.25</v>
      </c>
      <c r="X730" s="84"/>
      <c r="Y730" s="84"/>
      <c r="Z730" s="84"/>
      <c r="AA730" s="23"/>
      <c r="AB730" s="23"/>
      <c r="AC730" s="23"/>
      <c r="AD730" s="23"/>
      <c r="AE730" s="23"/>
      <c r="AF730" s="23"/>
      <c r="AG730" s="23"/>
      <c r="AH730" s="23"/>
      <c r="AI730" s="23"/>
      <c r="AJ730" s="23"/>
      <c r="AK730" s="23"/>
      <c r="AL730" s="23"/>
      <c r="AM730" s="23"/>
      <c r="AN730" s="23"/>
      <c r="AO730" s="23"/>
      <c r="AP730" s="23"/>
      <c r="AQ730" s="23"/>
      <c r="AR730" s="23"/>
      <c r="AS730" s="23"/>
      <c r="AT730" s="23"/>
      <c r="AU730" s="23"/>
      <c r="AV730" s="23"/>
      <c r="AW730" s="23"/>
      <c r="AX730" s="417" t="s">
        <v>5565</v>
      </c>
      <c r="AY730" s="12"/>
      <c r="AZ730" t="s">
        <v>4282</v>
      </c>
      <c r="BA730" s="278" t="s">
        <v>4267</v>
      </c>
      <c r="BB730" s="280" t="s">
        <v>4268</v>
      </c>
      <c r="BC730" s="23"/>
    </row>
    <row r="731" spans="1:55" ht="15.75">
      <c r="A731" s="23" t="s">
        <v>428</v>
      </c>
      <c r="B731" s="24" t="s">
        <v>793</v>
      </c>
      <c r="C731" s="23"/>
      <c r="D731" s="23" t="s">
        <v>5570</v>
      </c>
      <c r="E731" s="369" t="s">
        <v>5501</v>
      </c>
      <c r="F731" s="371" t="s">
        <v>5530</v>
      </c>
      <c r="G731" s="305" t="s">
        <v>4294</v>
      </c>
      <c r="H731" s="373" t="s">
        <v>1453</v>
      </c>
      <c r="J731" s="1" t="s">
        <v>1804</v>
      </c>
      <c r="K731" s="1" t="s">
        <v>1804</v>
      </c>
      <c r="L731" s="23"/>
      <c r="M731" s="376" t="s">
        <v>5536</v>
      </c>
      <c r="N731" s="23"/>
      <c r="O731" s="22" t="s">
        <v>1791</v>
      </c>
      <c r="P731" s="380">
        <v>757</v>
      </c>
      <c r="Q731" s="37">
        <f t="shared" si="34"/>
        <v>1391.2</v>
      </c>
      <c r="R731" s="380">
        <v>1739</v>
      </c>
      <c r="S731" s="378">
        <v>5051771791203</v>
      </c>
      <c r="T731" s="33"/>
      <c r="U731" s="99"/>
      <c r="V731" s="164"/>
      <c r="W731" s="359">
        <v>1.25</v>
      </c>
      <c r="X731" s="84"/>
      <c r="Y731" s="84"/>
      <c r="Z731" s="84"/>
      <c r="AA731" s="23"/>
      <c r="AB731" s="23"/>
      <c r="AC731" s="23"/>
      <c r="AD731" s="23"/>
      <c r="AE731" s="23"/>
      <c r="AF731" s="23"/>
      <c r="AG731" s="23"/>
      <c r="AH731" s="23"/>
      <c r="AI731" s="23"/>
      <c r="AJ731" s="23"/>
      <c r="AK731" s="23"/>
      <c r="AL731" s="23"/>
      <c r="AM731" s="23"/>
      <c r="AN731" s="23"/>
      <c r="AO731" s="23"/>
      <c r="AP731" s="23"/>
      <c r="AQ731" s="23"/>
      <c r="AR731" s="23"/>
      <c r="AS731" s="23"/>
      <c r="AT731" s="23"/>
      <c r="AU731" s="23"/>
      <c r="AV731" s="23"/>
      <c r="AW731" s="23"/>
      <c r="AX731" s="417" t="s">
        <v>5565</v>
      </c>
      <c r="AY731" s="12"/>
      <c r="AZ731" t="s">
        <v>4282</v>
      </c>
      <c r="BA731" s="278" t="s">
        <v>4267</v>
      </c>
      <c r="BB731" s="280" t="s">
        <v>4268</v>
      </c>
      <c r="BC731" s="23"/>
    </row>
    <row r="732" spans="1:55" ht="15.75">
      <c r="A732" s="23" t="s">
        <v>428</v>
      </c>
      <c r="B732" s="24" t="s">
        <v>793</v>
      </c>
      <c r="C732" s="23"/>
      <c r="D732" s="23" t="s">
        <v>5570</v>
      </c>
      <c r="E732" s="369" t="s">
        <v>5502</v>
      </c>
      <c r="F732" s="371" t="s">
        <v>5530</v>
      </c>
      <c r="G732" s="305" t="s">
        <v>4294</v>
      </c>
      <c r="H732" s="373" t="s">
        <v>1453</v>
      </c>
      <c r="J732" s="1" t="s">
        <v>1804</v>
      </c>
      <c r="K732" s="1" t="s">
        <v>1804</v>
      </c>
      <c r="L732" s="23"/>
      <c r="M732" s="376" t="s">
        <v>5537</v>
      </c>
      <c r="N732" s="23"/>
      <c r="O732" s="22" t="s">
        <v>1791</v>
      </c>
      <c r="P732" s="380">
        <v>757</v>
      </c>
      <c r="Q732" s="37">
        <f t="shared" si="34"/>
        <v>1391.2</v>
      </c>
      <c r="R732" s="380">
        <v>1739</v>
      </c>
      <c r="S732" s="378">
        <v>5051771791210</v>
      </c>
      <c r="T732" s="33"/>
      <c r="U732" s="99"/>
      <c r="V732" s="164"/>
      <c r="W732" s="359">
        <v>1.25</v>
      </c>
      <c r="X732" s="84"/>
      <c r="Y732" s="84"/>
      <c r="Z732" s="84"/>
      <c r="AA732" s="23"/>
      <c r="AB732" s="23"/>
      <c r="AC732" s="23"/>
      <c r="AD732" s="23"/>
      <c r="AE732" s="23"/>
      <c r="AF732" s="23"/>
      <c r="AG732" s="23"/>
      <c r="AH732" s="23"/>
      <c r="AI732" s="23"/>
      <c r="AJ732" s="23"/>
      <c r="AK732" s="23"/>
      <c r="AL732" s="23"/>
      <c r="AM732" s="23"/>
      <c r="AN732" s="23"/>
      <c r="AO732" s="23"/>
      <c r="AP732" s="23"/>
      <c r="AQ732" s="23"/>
      <c r="AR732" s="23"/>
      <c r="AS732" s="23"/>
      <c r="AT732" s="23"/>
      <c r="AU732" s="23"/>
      <c r="AV732" s="23"/>
      <c r="AW732" s="23"/>
      <c r="AX732" s="417" t="s">
        <v>5565</v>
      </c>
      <c r="AY732" s="12"/>
      <c r="AZ732" t="s">
        <v>4282</v>
      </c>
      <c r="BA732" s="278" t="s">
        <v>4267</v>
      </c>
      <c r="BB732" s="280" t="s">
        <v>4268</v>
      </c>
      <c r="BC732" s="23"/>
    </row>
    <row r="733" spans="1:55" ht="15.75">
      <c r="A733" s="23" t="s">
        <v>428</v>
      </c>
      <c r="B733" s="24" t="s">
        <v>793</v>
      </c>
      <c r="C733" s="23"/>
      <c r="D733" s="23" t="s">
        <v>5570</v>
      </c>
      <c r="E733" s="369" t="s">
        <v>5503</v>
      </c>
      <c r="F733" s="371" t="s">
        <v>5530</v>
      </c>
      <c r="G733" s="305" t="s">
        <v>4294</v>
      </c>
      <c r="H733" s="373" t="s">
        <v>1453</v>
      </c>
      <c r="J733" s="1" t="s">
        <v>1804</v>
      </c>
      <c r="K733" s="1" t="s">
        <v>1804</v>
      </c>
      <c r="L733" s="23"/>
      <c r="M733" s="376" t="s">
        <v>5538</v>
      </c>
      <c r="N733" s="23"/>
      <c r="O733" s="22" t="s">
        <v>1791</v>
      </c>
      <c r="P733" s="380">
        <v>757</v>
      </c>
      <c r="Q733" s="37">
        <f t="shared" si="34"/>
        <v>1391.2</v>
      </c>
      <c r="R733" s="380">
        <v>1739</v>
      </c>
      <c r="S733" s="378">
        <v>5051771791227</v>
      </c>
      <c r="T733" s="33"/>
      <c r="U733" s="99"/>
      <c r="V733" s="164"/>
      <c r="W733" s="359">
        <v>1.25</v>
      </c>
      <c r="X733" s="84"/>
      <c r="Y733" s="84"/>
      <c r="Z733" s="84"/>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417" t="s">
        <v>5565</v>
      </c>
      <c r="AY733" s="12"/>
      <c r="AZ733" t="s">
        <v>4282</v>
      </c>
      <c r="BA733" s="278" t="s">
        <v>4267</v>
      </c>
      <c r="BB733" s="280" t="s">
        <v>4268</v>
      </c>
      <c r="BC733" s="23"/>
    </row>
    <row r="734" spans="1:55" ht="15.75">
      <c r="A734" s="23" t="s">
        <v>428</v>
      </c>
      <c r="B734" s="24" t="s">
        <v>793</v>
      </c>
      <c r="C734" s="23"/>
      <c r="D734" s="23" t="s">
        <v>5570</v>
      </c>
      <c r="E734" s="369" t="s">
        <v>5504</v>
      </c>
      <c r="F734" s="371" t="s">
        <v>5530</v>
      </c>
      <c r="G734" s="305" t="s">
        <v>4294</v>
      </c>
      <c r="H734" s="373" t="s">
        <v>1493</v>
      </c>
      <c r="J734" s="1" t="s">
        <v>1804</v>
      </c>
      <c r="K734" s="1" t="s">
        <v>1804</v>
      </c>
      <c r="L734" s="23"/>
      <c r="M734" s="376" t="s">
        <v>5533</v>
      </c>
      <c r="N734" s="23"/>
      <c r="O734" s="22" t="s">
        <v>1791</v>
      </c>
      <c r="P734" s="380">
        <v>757</v>
      </c>
      <c r="Q734" s="37">
        <f t="shared" si="34"/>
        <v>1391.2</v>
      </c>
      <c r="R734" s="380">
        <v>1739</v>
      </c>
      <c r="S734" s="378">
        <v>5051771791241</v>
      </c>
      <c r="T734" s="33"/>
      <c r="U734" s="99"/>
      <c r="V734" s="164"/>
      <c r="W734" s="359">
        <v>1.25</v>
      </c>
      <c r="X734" s="84"/>
      <c r="Y734" s="84"/>
      <c r="Z734" s="84"/>
      <c r="AA734" s="23"/>
      <c r="AB734" s="23"/>
      <c r="AC734" s="23"/>
      <c r="AD734" s="23"/>
      <c r="AE734" s="23"/>
      <c r="AF734" s="23"/>
      <c r="AG734" s="23"/>
      <c r="AH734" s="23"/>
      <c r="AI734" s="23"/>
      <c r="AJ734" s="23"/>
      <c r="AK734" s="23"/>
      <c r="AL734" s="23"/>
      <c r="AM734" s="23"/>
      <c r="AN734" s="23"/>
      <c r="AO734" s="23"/>
      <c r="AP734" s="23"/>
      <c r="AQ734" s="23"/>
      <c r="AR734" s="23"/>
      <c r="AS734" s="23"/>
      <c r="AT734" s="23"/>
      <c r="AU734" s="23"/>
      <c r="AV734" s="23"/>
      <c r="AW734" s="23"/>
      <c r="AX734" s="417" t="s">
        <v>5565</v>
      </c>
      <c r="AY734" s="12"/>
      <c r="AZ734" t="s">
        <v>4282</v>
      </c>
      <c r="BA734" s="278" t="s">
        <v>4267</v>
      </c>
      <c r="BB734" s="280" t="s">
        <v>4268</v>
      </c>
      <c r="BC734" s="23"/>
    </row>
    <row r="735" spans="1:55" ht="15.75">
      <c r="A735" s="23" t="s">
        <v>428</v>
      </c>
      <c r="B735" s="24" t="s">
        <v>793</v>
      </c>
      <c r="C735" s="23"/>
      <c r="D735" s="23" t="s">
        <v>5570</v>
      </c>
      <c r="E735" s="369" t="s">
        <v>5505</v>
      </c>
      <c r="F735" s="371" t="s">
        <v>5530</v>
      </c>
      <c r="G735" s="305" t="s">
        <v>4294</v>
      </c>
      <c r="H735" s="373" t="s">
        <v>1493</v>
      </c>
      <c r="J735" s="1" t="s">
        <v>1804</v>
      </c>
      <c r="K735" s="1" t="s">
        <v>1804</v>
      </c>
      <c r="L735" s="23"/>
      <c r="M735" s="376" t="s">
        <v>5534</v>
      </c>
      <c r="N735" s="23"/>
      <c r="O735" s="22" t="s">
        <v>1791</v>
      </c>
      <c r="P735" s="380">
        <v>757</v>
      </c>
      <c r="Q735" s="37">
        <f t="shared" si="34"/>
        <v>1391.2</v>
      </c>
      <c r="R735" s="380">
        <v>1739</v>
      </c>
      <c r="S735" s="378">
        <v>5051771791258</v>
      </c>
      <c r="T735" s="33"/>
      <c r="U735" s="99"/>
      <c r="V735" s="164"/>
      <c r="W735" s="359">
        <v>1.25</v>
      </c>
      <c r="X735" s="84"/>
      <c r="Y735" s="84"/>
      <c r="Z735" s="84"/>
      <c r="AA735" s="23"/>
      <c r="AB735" s="23"/>
      <c r="AC735" s="23"/>
      <c r="AD735" s="23"/>
      <c r="AE735" s="23"/>
      <c r="AF735" s="23"/>
      <c r="AG735" s="23"/>
      <c r="AH735" s="23"/>
      <c r="AI735" s="23"/>
      <c r="AJ735" s="23"/>
      <c r="AK735" s="23"/>
      <c r="AL735" s="23"/>
      <c r="AM735" s="23"/>
      <c r="AN735" s="23"/>
      <c r="AO735" s="23"/>
      <c r="AP735" s="23"/>
      <c r="AQ735" s="23"/>
      <c r="AR735" s="23"/>
      <c r="AS735" s="23"/>
      <c r="AT735" s="23"/>
      <c r="AU735" s="23"/>
      <c r="AV735" s="23"/>
      <c r="AW735" s="23"/>
      <c r="AX735" s="417" t="s">
        <v>5565</v>
      </c>
      <c r="AY735" s="12"/>
      <c r="AZ735" t="s">
        <v>4282</v>
      </c>
      <c r="BA735" s="278" t="s">
        <v>4267</v>
      </c>
      <c r="BB735" s="280" t="s">
        <v>4268</v>
      </c>
      <c r="BC735" s="23"/>
    </row>
    <row r="736" spans="1:55" ht="15.75">
      <c r="A736" s="23" t="s">
        <v>428</v>
      </c>
      <c r="B736" s="24" t="s">
        <v>793</v>
      </c>
      <c r="C736" s="23"/>
      <c r="D736" s="23" t="s">
        <v>5570</v>
      </c>
      <c r="E736" s="369" t="s">
        <v>5506</v>
      </c>
      <c r="F736" s="371" t="s">
        <v>5530</v>
      </c>
      <c r="G736" s="305" t="s">
        <v>4294</v>
      </c>
      <c r="H736" s="373" t="s">
        <v>1493</v>
      </c>
      <c r="J736" s="1" t="s">
        <v>1804</v>
      </c>
      <c r="K736" s="1" t="s">
        <v>1804</v>
      </c>
      <c r="L736" s="23"/>
      <c r="M736" s="376" t="s">
        <v>5535</v>
      </c>
      <c r="N736" s="23"/>
      <c r="O736" s="22" t="s">
        <v>1791</v>
      </c>
      <c r="P736" s="380">
        <v>757</v>
      </c>
      <c r="Q736" s="37">
        <f t="shared" si="34"/>
        <v>1391.2</v>
      </c>
      <c r="R736" s="380">
        <v>1739</v>
      </c>
      <c r="S736" s="378">
        <v>5051771791265</v>
      </c>
      <c r="T736" s="33"/>
      <c r="U736" s="99"/>
      <c r="V736" s="164"/>
      <c r="W736" s="359">
        <v>1.25</v>
      </c>
      <c r="X736" s="84"/>
      <c r="Y736" s="84"/>
      <c r="Z736" s="84"/>
      <c r="AA736" s="23"/>
      <c r="AB736" s="23"/>
      <c r="AC736" s="23"/>
      <c r="AD736" s="23"/>
      <c r="AE736" s="23"/>
      <c r="AF736" s="23"/>
      <c r="AG736" s="23"/>
      <c r="AH736" s="23"/>
      <c r="AI736" s="23"/>
      <c r="AJ736" s="23"/>
      <c r="AK736" s="23"/>
      <c r="AL736" s="23"/>
      <c r="AM736" s="23"/>
      <c r="AN736" s="23"/>
      <c r="AO736" s="23"/>
      <c r="AP736" s="23"/>
      <c r="AQ736" s="23"/>
      <c r="AR736" s="23"/>
      <c r="AS736" s="23"/>
      <c r="AT736" s="23"/>
      <c r="AU736" s="23"/>
      <c r="AV736" s="23"/>
      <c r="AW736" s="23"/>
      <c r="AX736" s="417" t="s">
        <v>5565</v>
      </c>
      <c r="AY736" s="12"/>
      <c r="AZ736" t="s">
        <v>4282</v>
      </c>
      <c r="BA736" s="278" t="s">
        <v>4267</v>
      </c>
      <c r="BB736" s="280" t="s">
        <v>4268</v>
      </c>
      <c r="BC736" s="23"/>
    </row>
    <row r="737" spans="1:55" ht="15.75">
      <c r="A737" s="23" t="s">
        <v>428</v>
      </c>
      <c r="B737" s="24" t="s">
        <v>793</v>
      </c>
      <c r="C737" s="23"/>
      <c r="D737" s="23" t="s">
        <v>5570</v>
      </c>
      <c r="E737" s="369" t="s">
        <v>5507</v>
      </c>
      <c r="F737" s="371" t="s">
        <v>5530</v>
      </c>
      <c r="G737" s="305" t="s">
        <v>4294</v>
      </c>
      <c r="H737" s="373" t="s">
        <v>1493</v>
      </c>
      <c r="J737" s="1" t="s">
        <v>1804</v>
      </c>
      <c r="K737" s="1" t="s">
        <v>1804</v>
      </c>
      <c r="L737" s="23"/>
      <c r="M737" s="376" t="s">
        <v>5536</v>
      </c>
      <c r="N737" s="23"/>
      <c r="O737" s="22" t="s">
        <v>1791</v>
      </c>
      <c r="P737" s="380">
        <v>757</v>
      </c>
      <c r="Q737" s="37">
        <f t="shared" si="34"/>
        <v>1391.2</v>
      </c>
      <c r="R737" s="380">
        <v>1739</v>
      </c>
      <c r="S737" s="378">
        <v>5051771791272</v>
      </c>
      <c r="T737" s="33"/>
      <c r="U737" s="99"/>
      <c r="V737" s="164"/>
      <c r="W737" s="359">
        <v>1.25</v>
      </c>
      <c r="X737" s="84"/>
      <c r="Y737" s="84"/>
      <c r="Z737" s="84"/>
      <c r="AA737" s="23"/>
      <c r="AB737" s="23"/>
      <c r="AC737" s="23"/>
      <c r="AD737" s="23"/>
      <c r="AE737" s="23"/>
      <c r="AF737" s="23"/>
      <c r="AG737" s="23"/>
      <c r="AH737" s="23"/>
      <c r="AI737" s="23"/>
      <c r="AJ737" s="23"/>
      <c r="AK737" s="23"/>
      <c r="AL737" s="23"/>
      <c r="AM737" s="23"/>
      <c r="AN737" s="23"/>
      <c r="AO737" s="23"/>
      <c r="AP737" s="23"/>
      <c r="AQ737" s="23"/>
      <c r="AR737" s="23"/>
      <c r="AS737" s="23"/>
      <c r="AT737" s="23"/>
      <c r="AU737" s="23"/>
      <c r="AV737" s="23"/>
      <c r="AW737" s="23"/>
      <c r="AX737" s="417" t="s">
        <v>5565</v>
      </c>
      <c r="AY737" s="12"/>
      <c r="AZ737" t="s">
        <v>4282</v>
      </c>
      <c r="BA737" s="278" t="s">
        <v>4267</v>
      </c>
      <c r="BB737" s="280" t="s">
        <v>4268</v>
      </c>
      <c r="BC737" s="23"/>
    </row>
    <row r="738" spans="1:55" ht="15.75">
      <c r="A738" s="23" t="s">
        <v>428</v>
      </c>
      <c r="B738" s="24" t="s">
        <v>793</v>
      </c>
      <c r="C738" s="23"/>
      <c r="D738" s="23" t="s">
        <v>5570</v>
      </c>
      <c r="E738" s="369" t="s">
        <v>5508</v>
      </c>
      <c r="F738" s="371" t="s">
        <v>5530</v>
      </c>
      <c r="G738" s="305" t="s">
        <v>4294</v>
      </c>
      <c r="H738" s="373" t="s">
        <v>1493</v>
      </c>
      <c r="J738" s="1" t="s">
        <v>1804</v>
      </c>
      <c r="K738" s="1" t="s">
        <v>1804</v>
      </c>
      <c r="L738" s="23"/>
      <c r="M738" s="376" t="s">
        <v>5537</v>
      </c>
      <c r="N738" s="23"/>
      <c r="O738" s="22" t="s">
        <v>1791</v>
      </c>
      <c r="P738" s="380">
        <v>757</v>
      </c>
      <c r="Q738" s="37">
        <f t="shared" si="34"/>
        <v>1391.2</v>
      </c>
      <c r="R738" s="380">
        <v>1739</v>
      </c>
      <c r="S738" s="378">
        <v>5051771791289</v>
      </c>
      <c r="T738" s="33"/>
      <c r="U738" s="99"/>
      <c r="V738" s="164"/>
      <c r="W738" s="359">
        <v>1.25</v>
      </c>
      <c r="X738" s="84"/>
      <c r="Y738" s="84"/>
      <c r="Z738" s="84"/>
      <c r="AA738" s="23"/>
      <c r="AB738" s="23"/>
      <c r="AC738" s="23"/>
      <c r="AD738" s="23"/>
      <c r="AE738" s="23"/>
      <c r="AF738" s="23"/>
      <c r="AG738" s="23"/>
      <c r="AH738" s="23"/>
      <c r="AI738" s="23"/>
      <c r="AJ738" s="23"/>
      <c r="AK738" s="23"/>
      <c r="AL738" s="23"/>
      <c r="AM738" s="23"/>
      <c r="AN738" s="23"/>
      <c r="AO738" s="23"/>
      <c r="AP738" s="23"/>
      <c r="AQ738" s="23"/>
      <c r="AR738" s="23"/>
      <c r="AS738" s="23"/>
      <c r="AT738" s="23"/>
      <c r="AU738" s="23"/>
      <c r="AV738" s="23"/>
      <c r="AW738" s="23"/>
      <c r="AX738" s="417" t="s">
        <v>5565</v>
      </c>
      <c r="AY738" s="12"/>
      <c r="AZ738" t="s">
        <v>4282</v>
      </c>
      <c r="BA738" s="278" t="s">
        <v>4267</v>
      </c>
      <c r="BB738" s="280" t="s">
        <v>4268</v>
      </c>
      <c r="BC738" s="23"/>
    </row>
    <row r="739" spans="1:55" ht="15.75">
      <c r="A739" s="23" t="s">
        <v>428</v>
      </c>
      <c r="B739" s="24" t="s">
        <v>793</v>
      </c>
      <c r="C739" s="23"/>
      <c r="D739" s="23" t="s">
        <v>5570</v>
      </c>
      <c r="E739" s="369" t="s">
        <v>5509</v>
      </c>
      <c r="F739" s="371" t="s">
        <v>5530</v>
      </c>
      <c r="G739" s="305" t="s">
        <v>4294</v>
      </c>
      <c r="H739" s="373" t="s">
        <v>1493</v>
      </c>
      <c r="J739" s="1" t="s">
        <v>1804</v>
      </c>
      <c r="K739" s="1" t="s">
        <v>1804</v>
      </c>
      <c r="L739" s="23"/>
      <c r="M739" s="376" t="s">
        <v>5538</v>
      </c>
      <c r="N739" s="23"/>
      <c r="O739" s="22" t="s">
        <v>1791</v>
      </c>
      <c r="P739" s="380">
        <v>757</v>
      </c>
      <c r="Q739" s="37">
        <f t="shared" si="34"/>
        <v>1391.2</v>
      </c>
      <c r="R739" s="380">
        <v>1739</v>
      </c>
      <c r="S739" s="378">
        <v>5051771791296</v>
      </c>
      <c r="T739" s="33"/>
      <c r="U739" s="99"/>
      <c r="V739" s="164"/>
      <c r="W739" s="359">
        <v>1.25</v>
      </c>
      <c r="X739" s="84"/>
      <c r="Y739" s="84"/>
      <c r="Z739" s="84"/>
      <c r="AA739" s="23"/>
      <c r="AB739" s="23"/>
      <c r="AC739" s="23"/>
      <c r="AD739" s="23"/>
      <c r="AE739" s="23"/>
      <c r="AF739" s="23"/>
      <c r="AG739" s="23"/>
      <c r="AH739" s="23"/>
      <c r="AI739" s="23"/>
      <c r="AJ739" s="23"/>
      <c r="AK739" s="23"/>
      <c r="AL739" s="23"/>
      <c r="AM739" s="23"/>
      <c r="AN739" s="23"/>
      <c r="AO739" s="23"/>
      <c r="AP739" s="23"/>
      <c r="AQ739" s="23"/>
      <c r="AR739" s="23"/>
      <c r="AS739" s="23"/>
      <c r="AT739" s="23"/>
      <c r="AU739" s="23"/>
      <c r="AV739" s="23"/>
      <c r="AW739" s="23"/>
      <c r="AX739" s="417" t="s">
        <v>5565</v>
      </c>
      <c r="AY739" s="12"/>
      <c r="AZ739" t="s">
        <v>4282</v>
      </c>
      <c r="BA739" s="278" t="s">
        <v>4267</v>
      </c>
      <c r="BB739" s="280" t="s">
        <v>4268</v>
      </c>
      <c r="BC739" s="23"/>
    </row>
    <row r="740" spans="1:55" ht="15.75">
      <c r="A740" s="23" t="s">
        <v>428</v>
      </c>
      <c r="B740" s="24" t="s">
        <v>793</v>
      </c>
      <c r="C740" s="23"/>
      <c r="D740" s="23" t="s">
        <v>5571</v>
      </c>
      <c r="E740" s="369" t="s">
        <v>5510</v>
      </c>
      <c r="F740" t="s">
        <v>5531</v>
      </c>
      <c r="G740" s="305" t="s">
        <v>4294</v>
      </c>
      <c r="H740" s="373" t="s">
        <v>1453</v>
      </c>
      <c r="J740" s="1" t="s">
        <v>1804</v>
      </c>
      <c r="K740" s="1" t="s">
        <v>1804</v>
      </c>
      <c r="L740" s="23"/>
      <c r="M740" s="376" t="s">
        <v>5539</v>
      </c>
      <c r="N740" s="23"/>
      <c r="O740" s="22" t="s">
        <v>1791</v>
      </c>
      <c r="P740" s="22">
        <v>554</v>
      </c>
      <c r="Q740" s="37">
        <f t="shared" si="34"/>
        <v>1020</v>
      </c>
      <c r="R740" s="166">
        <v>1275</v>
      </c>
      <c r="S740" s="379" t="s">
        <v>5545</v>
      </c>
      <c r="T740" s="33"/>
      <c r="U740" s="99"/>
      <c r="V740" s="164"/>
      <c r="W740" s="40">
        <v>0.85</v>
      </c>
      <c r="X740" s="84"/>
      <c r="Y740" s="84"/>
      <c r="Z740" s="84"/>
      <c r="AA740" s="23"/>
      <c r="AB740" s="23"/>
      <c r="AC740" s="23"/>
      <c r="AD740" s="23"/>
      <c r="AE740" s="23"/>
      <c r="AF740" s="23"/>
      <c r="AG740" s="23"/>
      <c r="AH740" s="23"/>
      <c r="AI740" s="23"/>
      <c r="AJ740" s="23"/>
      <c r="AK740" s="23"/>
      <c r="AL740" s="23"/>
      <c r="AM740" s="23"/>
      <c r="AN740" s="23"/>
      <c r="AO740" s="23"/>
      <c r="AP740" s="23"/>
      <c r="AQ740" s="23"/>
      <c r="AR740" s="23"/>
      <c r="AS740" s="23"/>
      <c r="AT740" s="23"/>
      <c r="AU740" s="23"/>
      <c r="AV740" s="23"/>
      <c r="AW740" s="23"/>
      <c r="AX740" s="418" t="s">
        <v>5566</v>
      </c>
      <c r="AY740" s="12"/>
      <c r="AZ740" t="s">
        <v>4282</v>
      </c>
      <c r="BA740" s="278" t="s">
        <v>4267</v>
      </c>
      <c r="BB740" s="280" t="s">
        <v>4268</v>
      </c>
      <c r="BC740" s="23"/>
    </row>
    <row r="741" spans="1:55" ht="15.75">
      <c r="A741" s="23" t="s">
        <v>428</v>
      </c>
      <c r="B741" s="24" t="s">
        <v>793</v>
      </c>
      <c r="C741" s="23"/>
      <c r="D741" s="23" t="s">
        <v>5571</v>
      </c>
      <c r="E741" t="s">
        <v>5511</v>
      </c>
      <c r="F741" t="s">
        <v>5531</v>
      </c>
      <c r="G741" s="305" t="s">
        <v>4294</v>
      </c>
      <c r="H741" s="373" t="s">
        <v>1453</v>
      </c>
      <c r="J741" s="1" t="s">
        <v>1804</v>
      </c>
      <c r="K741" s="1" t="s">
        <v>1804</v>
      </c>
      <c r="L741" s="23"/>
      <c r="M741" s="376" t="s">
        <v>5540</v>
      </c>
      <c r="N741" s="23"/>
      <c r="O741" s="22" t="s">
        <v>1791</v>
      </c>
      <c r="P741" s="22">
        <v>554</v>
      </c>
      <c r="Q741" s="37">
        <f t="shared" si="34"/>
        <v>1020</v>
      </c>
      <c r="R741" s="166">
        <v>1275</v>
      </c>
      <c r="S741" s="379" t="s">
        <v>5546</v>
      </c>
      <c r="T741" s="33"/>
      <c r="U741" s="99"/>
      <c r="V741" s="164"/>
      <c r="W741" s="40">
        <v>0.85</v>
      </c>
      <c r="X741" s="84"/>
      <c r="Y741" s="84"/>
      <c r="Z741" s="84"/>
      <c r="AA741" s="23"/>
      <c r="AB741" s="23"/>
      <c r="AC741" s="23"/>
      <c r="AD741" s="23"/>
      <c r="AE741" s="23"/>
      <c r="AF741" s="23"/>
      <c r="AG741" s="23"/>
      <c r="AH741" s="23"/>
      <c r="AI741" s="23"/>
      <c r="AJ741" s="23"/>
      <c r="AK741" s="23"/>
      <c r="AL741" s="23"/>
      <c r="AM741" s="23"/>
      <c r="AN741" s="23"/>
      <c r="AO741" s="23"/>
      <c r="AP741" s="23"/>
      <c r="AQ741" s="23"/>
      <c r="AR741" s="23"/>
      <c r="AS741" s="23"/>
      <c r="AT741" s="23"/>
      <c r="AU741" s="23"/>
      <c r="AV741" s="23"/>
      <c r="AW741" s="23"/>
      <c r="AX741" s="418" t="s">
        <v>5566</v>
      </c>
      <c r="AY741" s="12"/>
      <c r="AZ741" t="s">
        <v>4282</v>
      </c>
      <c r="BA741" s="278" t="s">
        <v>4267</v>
      </c>
      <c r="BB741" s="280" t="s">
        <v>4268</v>
      </c>
      <c r="BC741" s="23"/>
    </row>
    <row r="742" spans="1:55" ht="15.75">
      <c r="A742" s="23" t="s">
        <v>428</v>
      </c>
      <c r="B742" s="24" t="s">
        <v>793</v>
      </c>
      <c r="C742" s="23"/>
      <c r="D742" s="23" t="s">
        <v>5571</v>
      </c>
      <c r="E742" t="s">
        <v>5512</v>
      </c>
      <c r="F742" t="s">
        <v>5531</v>
      </c>
      <c r="G742" s="305" t="s">
        <v>4294</v>
      </c>
      <c r="H742" s="373" t="s">
        <v>1453</v>
      </c>
      <c r="J742" s="1" t="s">
        <v>1804</v>
      </c>
      <c r="K742" s="1" t="s">
        <v>1804</v>
      </c>
      <c r="L742" s="23"/>
      <c r="M742" s="376" t="s">
        <v>5541</v>
      </c>
      <c r="N742" s="23"/>
      <c r="O742" s="22" t="s">
        <v>1791</v>
      </c>
      <c r="P742" s="22">
        <v>554</v>
      </c>
      <c r="Q742" s="37">
        <f t="shared" si="34"/>
        <v>1020</v>
      </c>
      <c r="R742" s="166">
        <v>1275</v>
      </c>
      <c r="S742" s="379" t="s">
        <v>5547</v>
      </c>
      <c r="T742" s="33"/>
      <c r="U742" s="99"/>
      <c r="V742" s="164"/>
      <c r="W742" s="40">
        <v>0.85</v>
      </c>
      <c r="X742" s="84"/>
      <c r="Y742" s="84"/>
      <c r="Z742" s="84"/>
      <c r="AA742" s="23"/>
      <c r="AB742" s="23"/>
      <c r="AC742" s="23"/>
      <c r="AD742" s="23"/>
      <c r="AE742" s="23"/>
      <c r="AF742" s="23"/>
      <c r="AG742" s="23"/>
      <c r="AH742" s="23"/>
      <c r="AI742" s="23"/>
      <c r="AJ742" s="23"/>
      <c r="AK742" s="23"/>
      <c r="AL742" s="23"/>
      <c r="AM742" s="23"/>
      <c r="AN742" s="23"/>
      <c r="AO742" s="23"/>
      <c r="AP742" s="23"/>
      <c r="AQ742" s="23"/>
      <c r="AR742" s="23"/>
      <c r="AS742" s="23"/>
      <c r="AT742" s="23"/>
      <c r="AU742" s="23"/>
      <c r="AV742" s="23"/>
      <c r="AW742" s="23"/>
      <c r="AX742" s="418" t="s">
        <v>5566</v>
      </c>
      <c r="AY742" s="12"/>
      <c r="AZ742" t="s">
        <v>4282</v>
      </c>
      <c r="BA742" s="278" t="s">
        <v>4267</v>
      </c>
      <c r="BB742" s="280" t="s">
        <v>4268</v>
      </c>
      <c r="BC742" s="23"/>
    </row>
    <row r="743" spans="1:55" ht="15.75">
      <c r="A743" s="23" t="s">
        <v>428</v>
      </c>
      <c r="B743" s="24" t="s">
        <v>793</v>
      </c>
      <c r="C743" s="23"/>
      <c r="D743" s="23" t="s">
        <v>5571</v>
      </c>
      <c r="E743" t="s">
        <v>5513</v>
      </c>
      <c r="F743" t="s">
        <v>5531</v>
      </c>
      <c r="G743" s="305" t="s">
        <v>4294</v>
      </c>
      <c r="H743" s="373" t="s">
        <v>1453</v>
      </c>
      <c r="J743" s="1" t="s">
        <v>1804</v>
      </c>
      <c r="K743" s="1" t="s">
        <v>1804</v>
      </c>
      <c r="L743" s="23"/>
      <c r="M743" s="376" t="s">
        <v>5542</v>
      </c>
      <c r="N743" s="23"/>
      <c r="O743" s="22" t="s">
        <v>1791</v>
      </c>
      <c r="P743" s="22">
        <v>554</v>
      </c>
      <c r="Q743" s="37">
        <f t="shared" si="34"/>
        <v>1020</v>
      </c>
      <c r="R743" s="166">
        <v>1275</v>
      </c>
      <c r="S743" s="379" t="s">
        <v>5548</v>
      </c>
      <c r="T743" s="33"/>
      <c r="U743" s="99"/>
      <c r="V743" s="164"/>
      <c r="W743" s="40">
        <v>0.85</v>
      </c>
      <c r="X743" s="84"/>
      <c r="Y743" s="84"/>
      <c r="Z743" s="84"/>
      <c r="AA743" s="23"/>
      <c r="AB743" s="23"/>
      <c r="AC743" s="23"/>
      <c r="AD743" s="23"/>
      <c r="AE743" s="23"/>
      <c r="AF743" s="23"/>
      <c r="AG743" s="23"/>
      <c r="AH743" s="23"/>
      <c r="AI743" s="23"/>
      <c r="AJ743" s="23"/>
      <c r="AK743" s="23"/>
      <c r="AL743" s="23"/>
      <c r="AM743" s="23"/>
      <c r="AN743" s="23"/>
      <c r="AO743" s="23"/>
      <c r="AP743" s="23"/>
      <c r="AQ743" s="23"/>
      <c r="AR743" s="23"/>
      <c r="AS743" s="23"/>
      <c r="AT743" s="23"/>
      <c r="AU743" s="23"/>
      <c r="AV743" s="23"/>
      <c r="AW743" s="23"/>
      <c r="AX743" s="418" t="s">
        <v>5566</v>
      </c>
      <c r="AY743" s="12"/>
      <c r="AZ743" t="s">
        <v>4282</v>
      </c>
      <c r="BA743" s="278" t="s">
        <v>4267</v>
      </c>
      <c r="BB743" s="280" t="s">
        <v>4268</v>
      </c>
      <c r="BC743" s="23"/>
    </row>
    <row r="744" spans="1:55" ht="15.75">
      <c r="A744" s="23" t="s">
        <v>428</v>
      </c>
      <c r="B744" s="24" t="s">
        <v>793</v>
      </c>
      <c r="C744" s="23"/>
      <c r="D744" s="23" t="s">
        <v>5571</v>
      </c>
      <c r="E744" t="s">
        <v>5514</v>
      </c>
      <c r="F744" t="s">
        <v>5531</v>
      </c>
      <c r="G744" s="305" t="s">
        <v>4294</v>
      </c>
      <c r="H744" s="373" t="s">
        <v>1453</v>
      </c>
      <c r="J744" s="1" t="s">
        <v>1804</v>
      </c>
      <c r="K744" s="1" t="s">
        <v>1804</v>
      </c>
      <c r="L744" s="23"/>
      <c r="M744" s="376" t="s">
        <v>5543</v>
      </c>
      <c r="N744" s="23"/>
      <c r="O744" s="22" t="s">
        <v>1791</v>
      </c>
      <c r="P744" s="22">
        <v>554</v>
      </c>
      <c r="Q744" s="37">
        <f t="shared" si="34"/>
        <v>1020</v>
      </c>
      <c r="R744" s="166">
        <v>1275</v>
      </c>
      <c r="S744" s="379" t="s">
        <v>5549</v>
      </c>
      <c r="T744" s="33"/>
      <c r="U744" s="99"/>
      <c r="V744" s="164"/>
      <c r="W744" s="40">
        <v>0.85</v>
      </c>
      <c r="X744" s="84"/>
      <c r="Y744" s="84"/>
      <c r="Z744" s="84"/>
      <c r="AA744" s="23"/>
      <c r="AB744" s="23"/>
      <c r="AC744" s="23"/>
      <c r="AD744" s="23"/>
      <c r="AE744" s="23"/>
      <c r="AF744" s="23"/>
      <c r="AG744" s="23"/>
      <c r="AH744" s="23"/>
      <c r="AI744" s="23"/>
      <c r="AJ744" s="23"/>
      <c r="AK744" s="23"/>
      <c r="AL744" s="23"/>
      <c r="AM744" s="23"/>
      <c r="AN744" s="23"/>
      <c r="AO744" s="23"/>
      <c r="AP744" s="23"/>
      <c r="AQ744" s="23"/>
      <c r="AR744" s="23"/>
      <c r="AS744" s="23"/>
      <c r="AT744" s="23"/>
      <c r="AU744" s="23"/>
      <c r="AV744" s="23"/>
      <c r="AW744" s="23"/>
      <c r="AX744" s="418" t="s">
        <v>5566</v>
      </c>
      <c r="AY744" s="12"/>
      <c r="AZ744" t="s">
        <v>4282</v>
      </c>
      <c r="BA744" s="278" t="s">
        <v>4267</v>
      </c>
      <c r="BB744" s="280" t="s">
        <v>4268</v>
      </c>
      <c r="BC744" s="23"/>
    </row>
    <row r="745" spans="1:55" ht="15.75">
      <c r="A745" s="23" t="s">
        <v>428</v>
      </c>
      <c r="B745" s="24" t="s">
        <v>793</v>
      </c>
      <c r="C745" s="23"/>
      <c r="D745" s="23" t="s">
        <v>5571</v>
      </c>
      <c r="E745" t="s">
        <v>5515</v>
      </c>
      <c r="F745" t="s">
        <v>5531</v>
      </c>
      <c r="G745" s="305" t="s">
        <v>4294</v>
      </c>
      <c r="H745" s="373" t="s">
        <v>1453</v>
      </c>
      <c r="J745" s="1" t="s">
        <v>1804</v>
      </c>
      <c r="K745" s="1" t="s">
        <v>1804</v>
      </c>
      <c r="L745" s="23"/>
      <c r="M745" s="376" t="s">
        <v>5544</v>
      </c>
      <c r="N745" s="23"/>
      <c r="O745" s="22" t="s">
        <v>1791</v>
      </c>
      <c r="P745" s="22">
        <v>554</v>
      </c>
      <c r="Q745" s="37">
        <f t="shared" si="34"/>
        <v>1020</v>
      </c>
      <c r="R745" s="166">
        <v>1275</v>
      </c>
      <c r="S745" s="379" t="s">
        <v>5550</v>
      </c>
      <c r="T745" s="33"/>
      <c r="U745" s="99"/>
      <c r="V745" s="164"/>
      <c r="W745" s="40">
        <v>0.85</v>
      </c>
      <c r="X745" s="84"/>
      <c r="Y745" s="84"/>
      <c r="Z745" s="84"/>
      <c r="AA745" s="23"/>
      <c r="AB745" s="23"/>
      <c r="AC745" s="23"/>
      <c r="AD745" s="23"/>
      <c r="AE745" s="23"/>
      <c r="AF745" s="23"/>
      <c r="AG745" s="23"/>
      <c r="AH745" s="23"/>
      <c r="AI745" s="23"/>
      <c r="AJ745" s="23"/>
      <c r="AK745" s="23"/>
      <c r="AL745" s="23"/>
      <c r="AM745" s="23"/>
      <c r="AN745" s="23"/>
      <c r="AO745" s="23"/>
      <c r="AP745" s="23"/>
      <c r="AQ745" s="23"/>
      <c r="AR745" s="23"/>
      <c r="AS745" s="23"/>
      <c r="AT745" s="23"/>
      <c r="AU745" s="23"/>
      <c r="AV745" s="23"/>
      <c r="AW745" s="23"/>
      <c r="AX745" s="418" t="s">
        <v>5566</v>
      </c>
      <c r="AY745" s="12"/>
      <c r="AZ745" t="s">
        <v>4282</v>
      </c>
      <c r="BA745" s="278" t="s">
        <v>4267</v>
      </c>
      <c r="BB745" s="280" t="s">
        <v>4268</v>
      </c>
      <c r="BC745" s="23"/>
    </row>
    <row r="746" spans="1:55" ht="15.75">
      <c r="A746" s="23" t="s">
        <v>428</v>
      </c>
      <c r="B746" s="24" t="s">
        <v>793</v>
      </c>
      <c r="C746" s="23"/>
      <c r="D746" s="23" t="s">
        <v>5572</v>
      </c>
      <c r="E746" t="s">
        <v>5516</v>
      </c>
      <c r="F746" t="s">
        <v>5532</v>
      </c>
      <c r="G746" s="305" t="s">
        <v>4294</v>
      </c>
      <c r="H746" s="373" t="s">
        <v>1453</v>
      </c>
      <c r="J746" s="1" t="s">
        <v>1804</v>
      </c>
      <c r="K746" s="1" t="s">
        <v>1804</v>
      </c>
      <c r="L746" s="23"/>
      <c r="M746" s="376" t="s">
        <v>5539</v>
      </c>
      <c r="N746" s="23"/>
      <c r="O746" s="22" t="s">
        <v>1791</v>
      </c>
      <c r="P746" s="22">
        <v>717</v>
      </c>
      <c r="Q746" s="37">
        <f t="shared" si="34"/>
        <v>1320</v>
      </c>
      <c r="R746" s="166">
        <v>1650</v>
      </c>
      <c r="S746" s="40" t="s">
        <v>5551</v>
      </c>
      <c r="T746" s="33"/>
      <c r="U746" s="99"/>
      <c r="V746" s="164"/>
      <c r="W746" s="40">
        <v>1.1000000000000001</v>
      </c>
      <c r="X746" s="84"/>
      <c r="Y746" s="84"/>
      <c r="Z746" s="84"/>
      <c r="AA746" s="23"/>
      <c r="AB746" s="23"/>
      <c r="AC746" s="23"/>
      <c r="AD746" s="23"/>
      <c r="AE746" s="23"/>
      <c r="AF746" s="23"/>
      <c r="AG746" s="23"/>
      <c r="AH746" s="23"/>
      <c r="AI746" s="23"/>
      <c r="AJ746" s="23"/>
      <c r="AK746" s="23"/>
      <c r="AL746" s="23"/>
      <c r="AM746" s="23"/>
      <c r="AN746" s="23"/>
      <c r="AO746" s="23"/>
      <c r="AP746" s="23"/>
      <c r="AQ746" s="23"/>
      <c r="AR746" s="23"/>
      <c r="AS746" s="23"/>
      <c r="AT746" s="23"/>
      <c r="AU746" s="23"/>
      <c r="AV746" s="23"/>
      <c r="AW746" s="23"/>
      <c r="AX746" s="417" t="s">
        <v>5567</v>
      </c>
      <c r="AY746" s="12"/>
      <c r="AZ746" t="s">
        <v>4282</v>
      </c>
      <c r="BA746" s="278" t="s">
        <v>4267</v>
      </c>
      <c r="BB746" s="280" t="s">
        <v>4268</v>
      </c>
      <c r="BC746" s="23"/>
    </row>
    <row r="747" spans="1:55" ht="15.75">
      <c r="A747" s="23" t="s">
        <v>428</v>
      </c>
      <c r="B747" s="24" t="s">
        <v>793</v>
      </c>
      <c r="C747" s="23"/>
      <c r="D747" s="23" t="s">
        <v>5572</v>
      </c>
      <c r="E747" t="s">
        <v>5517</v>
      </c>
      <c r="F747" t="s">
        <v>5532</v>
      </c>
      <c r="G747" s="305" t="s">
        <v>4294</v>
      </c>
      <c r="H747" s="373" t="s">
        <v>1453</v>
      </c>
      <c r="J747" s="1" t="s">
        <v>1804</v>
      </c>
      <c r="K747" s="1" t="s">
        <v>1804</v>
      </c>
      <c r="L747" s="23"/>
      <c r="M747" s="376" t="s">
        <v>5540</v>
      </c>
      <c r="N747" s="23"/>
      <c r="O747" s="22" t="s">
        <v>1791</v>
      </c>
      <c r="P747" s="22">
        <v>717</v>
      </c>
      <c r="Q747" s="37">
        <f t="shared" si="34"/>
        <v>1320</v>
      </c>
      <c r="R747" s="166">
        <v>1650</v>
      </c>
      <c r="S747" s="40" t="s">
        <v>5552</v>
      </c>
      <c r="T747" s="33"/>
      <c r="U747" s="99"/>
      <c r="V747" s="164"/>
      <c r="W747" s="40">
        <v>1.1000000000000001</v>
      </c>
      <c r="X747" s="84"/>
      <c r="Y747" s="84"/>
      <c r="Z747" s="84"/>
      <c r="AA747" s="23"/>
      <c r="AB747" s="23"/>
      <c r="AC747" s="23"/>
      <c r="AD747" s="23"/>
      <c r="AE747" s="23"/>
      <c r="AF747" s="23"/>
      <c r="AG747" s="23"/>
      <c r="AH747" s="23"/>
      <c r="AI747" s="23"/>
      <c r="AJ747" s="23"/>
      <c r="AK747" s="23"/>
      <c r="AL747" s="23"/>
      <c r="AM747" s="23"/>
      <c r="AN747" s="23"/>
      <c r="AO747" s="23"/>
      <c r="AP747" s="23"/>
      <c r="AQ747" s="23"/>
      <c r="AR747" s="23"/>
      <c r="AS747" s="23"/>
      <c r="AT747" s="23"/>
      <c r="AU747" s="23"/>
      <c r="AV747" s="23"/>
      <c r="AW747" s="23"/>
      <c r="AX747" s="417" t="s">
        <v>5567</v>
      </c>
      <c r="AY747" s="12"/>
      <c r="AZ747" t="s">
        <v>4282</v>
      </c>
      <c r="BA747" s="278" t="s">
        <v>4267</v>
      </c>
      <c r="BB747" s="280" t="s">
        <v>4268</v>
      </c>
      <c r="BC747" s="23"/>
    </row>
    <row r="748" spans="1:55" ht="15.75">
      <c r="A748" s="23" t="s">
        <v>428</v>
      </c>
      <c r="B748" s="24" t="s">
        <v>793</v>
      </c>
      <c r="C748" s="23"/>
      <c r="D748" s="23" t="s">
        <v>5572</v>
      </c>
      <c r="E748" t="s">
        <v>5518</v>
      </c>
      <c r="F748" t="s">
        <v>5532</v>
      </c>
      <c r="G748" s="305" t="s">
        <v>4294</v>
      </c>
      <c r="H748" s="373" t="s">
        <v>1453</v>
      </c>
      <c r="J748" s="1" t="s">
        <v>1804</v>
      </c>
      <c r="K748" s="1" t="s">
        <v>1804</v>
      </c>
      <c r="L748" s="23"/>
      <c r="M748" s="376" t="s">
        <v>5541</v>
      </c>
      <c r="N748" s="23"/>
      <c r="O748" s="22" t="s">
        <v>1791</v>
      </c>
      <c r="P748" s="22">
        <v>717</v>
      </c>
      <c r="Q748" s="37">
        <f t="shared" si="34"/>
        <v>1320</v>
      </c>
      <c r="R748" s="166">
        <v>1650</v>
      </c>
      <c r="S748" s="40" t="s">
        <v>5553</v>
      </c>
      <c r="T748" s="33"/>
      <c r="U748" s="99"/>
      <c r="V748" s="164"/>
      <c r="W748" s="40">
        <v>1.1000000000000001</v>
      </c>
      <c r="X748" s="84"/>
      <c r="Y748" s="84"/>
      <c r="Z748" s="84"/>
      <c r="AA748" s="23"/>
      <c r="AB748" s="23"/>
      <c r="AC748" s="23"/>
      <c r="AD748" s="23"/>
      <c r="AE748" s="23"/>
      <c r="AF748" s="23"/>
      <c r="AG748" s="23"/>
      <c r="AH748" s="23"/>
      <c r="AI748" s="23"/>
      <c r="AJ748" s="23"/>
      <c r="AK748" s="23"/>
      <c r="AL748" s="23"/>
      <c r="AM748" s="23"/>
      <c r="AN748" s="23"/>
      <c r="AO748" s="23"/>
      <c r="AP748" s="23"/>
      <c r="AQ748" s="23"/>
      <c r="AR748" s="23"/>
      <c r="AS748" s="23"/>
      <c r="AT748" s="23"/>
      <c r="AU748" s="23"/>
      <c r="AV748" s="23"/>
      <c r="AW748" s="23"/>
      <c r="AX748" s="417" t="s">
        <v>5567</v>
      </c>
      <c r="AY748" s="12"/>
      <c r="AZ748" t="s">
        <v>4282</v>
      </c>
      <c r="BA748" s="278" t="s">
        <v>4267</v>
      </c>
      <c r="BB748" s="280" t="s">
        <v>4268</v>
      </c>
      <c r="BC748" s="23"/>
    </row>
    <row r="749" spans="1:55" ht="15.75">
      <c r="A749" s="23" t="s">
        <v>428</v>
      </c>
      <c r="B749" s="24" t="s">
        <v>793</v>
      </c>
      <c r="C749" s="23"/>
      <c r="D749" s="23" t="s">
        <v>5572</v>
      </c>
      <c r="E749" t="s">
        <v>5519</v>
      </c>
      <c r="F749" t="s">
        <v>5532</v>
      </c>
      <c r="G749" s="305" t="s">
        <v>4294</v>
      </c>
      <c r="H749" s="373" t="s">
        <v>1453</v>
      </c>
      <c r="J749" s="1" t="s">
        <v>1804</v>
      </c>
      <c r="K749" s="1" t="s">
        <v>1804</v>
      </c>
      <c r="L749" s="23"/>
      <c r="M749" s="376" t="s">
        <v>5542</v>
      </c>
      <c r="N749" s="23"/>
      <c r="O749" s="22" t="s">
        <v>1791</v>
      </c>
      <c r="P749" s="22">
        <v>717</v>
      </c>
      <c r="Q749" s="37">
        <f t="shared" si="34"/>
        <v>1320</v>
      </c>
      <c r="R749" s="166">
        <v>1650</v>
      </c>
      <c r="S749" s="40" t="s">
        <v>5554</v>
      </c>
      <c r="T749" s="33"/>
      <c r="U749" s="99"/>
      <c r="V749" s="164"/>
      <c r="W749" s="40">
        <v>1.1000000000000001</v>
      </c>
      <c r="X749" s="84"/>
      <c r="Y749" s="84"/>
      <c r="Z749" s="84"/>
      <c r="AA749" s="23"/>
      <c r="AB749" s="23"/>
      <c r="AC749" s="23"/>
      <c r="AD749" s="23"/>
      <c r="AE749" s="23"/>
      <c r="AF749" s="23"/>
      <c r="AG749" s="23"/>
      <c r="AH749" s="23"/>
      <c r="AI749" s="23"/>
      <c r="AJ749" s="23"/>
      <c r="AK749" s="23"/>
      <c r="AL749" s="23"/>
      <c r="AM749" s="23"/>
      <c r="AN749" s="23"/>
      <c r="AO749" s="23"/>
      <c r="AP749" s="23"/>
      <c r="AQ749" s="23"/>
      <c r="AR749" s="23"/>
      <c r="AS749" s="23"/>
      <c r="AT749" s="23"/>
      <c r="AU749" s="23"/>
      <c r="AV749" s="23"/>
      <c r="AW749" s="23"/>
      <c r="AX749" s="417" t="s">
        <v>5567</v>
      </c>
      <c r="AY749" s="12"/>
      <c r="AZ749" t="s">
        <v>4282</v>
      </c>
      <c r="BA749" s="278" t="s">
        <v>4267</v>
      </c>
      <c r="BB749" s="280" t="s">
        <v>4268</v>
      </c>
      <c r="BC749" s="23"/>
    </row>
    <row r="750" spans="1:55" ht="15.75">
      <c r="A750" s="23" t="s">
        <v>428</v>
      </c>
      <c r="B750" s="24" t="s">
        <v>793</v>
      </c>
      <c r="C750" s="23"/>
      <c r="D750" s="23" t="s">
        <v>5572</v>
      </c>
      <c r="E750" t="s">
        <v>5520</v>
      </c>
      <c r="F750" t="s">
        <v>5532</v>
      </c>
      <c r="G750" s="305" t="s">
        <v>4294</v>
      </c>
      <c r="H750" s="373" t="s">
        <v>1453</v>
      </c>
      <c r="J750" s="1" t="s">
        <v>1804</v>
      </c>
      <c r="K750" s="1" t="s">
        <v>1804</v>
      </c>
      <c r="L750" s="23"/>
      <c r="M750" s="376" t="s">
        <v>5543</v>
      </c>
      <c r="N750" s="23"/>
      <c r="O750" s="22" t="s">
        <v>1791</v>
      </c>
      <c r="P750" s="22">
        <v>717</v>
      </c>
      <c r="Q750" s="37">
        <f t="shared" si="34"/>
        <v>1320</v>
      </c>
      <c r="R750" s="166">
        <v>1650</v>
      </c>
      <c r="S750" s="40" t="s">
        <v>5555</v>
      </c>
      <c r="T750" s="33"/>
      <c r="U750" s="99"/>
      <c r="V750" s="164"/>
      <c r="W750" s="40">
        <v>1.1000000000000001</v>
      </c>
      <c r="X750" s="84"/>
      <c r="Y750" s="84"/>
      <c r="Z750" s="84"/>
      <c r="AA750" s="23"/>
      <c r="AB750" s="23"/>
      <c r="AC750" s="23"/>
      <c r="AD750" s="23"/>
      <c r="AE750" s="23"/>
      <c r="AF750" s="23"/>
      <c r="AG750" s="23"/>
      <c r="AH750" s="23"/>
      <c r="AI750" s="23"/>
      <c r="AJ750" s="23"/>
      <c r="AK750" s="23"/>
      <c r="AL750" s="23"/>
      <c r="AM750" s="23"/>
      <c r="AN750" s="23"/>
      <c r="AO750" s="23"/>
      <c r="AP750" s="23"/>
      <c r="AQ750" s="23"/>
      <c r="AR750" s="23"/>
      <c r="AS750" s="23"/>
      <c r="AT750" s="23"/>
      <c r="AU750" s="23"/>
      <c r="AV750" s="23"/>
      <c r="AW750" s="23"/>
      <c r="AX750" s="417" t="s">
        <v>5567</v>
      </c>
      <c r="AY750" s="12"/>
      <c r="AZ750" t="s">
        <v>4282</v>
      </c>
      <c r="BA750" s="278" t="s">
        <v>4267</v>
      </c>
      <c r="BB750" s="280" t="s">
        <v>4268</v>
      </c>
      <c r="BC750" s="23"/>
    </row>
    <row r="751" spans="1:55" ht="15.75">
      <c r="A751" s="23" t="s">
        <v>428</v>
      </c>
      <c r="B751" s="24" t="s">
        <v>793</v>
      </c>
      <c r="C751" s="23"/>
      <c r="D751" s="23" t="s">
        <v>5572</v>
      </c>
      <c r="E751" t="s">
        <v>5521</v>
      </c>
      <c r="F751" t="s">
        <v>5532</v>
      </c>
      <c r="G751" s="305" t="s">
        <v>4294</v>
      </c>
      <c r="H751" s="373" t="s">
        <v>1453</v>
      </c>
      <c r="J751" s="1" t="s">
        <v>1804</v>
      </c>
      <c r="K751" s="1" t="s">
        <v>1804</v>
      </c>
      <c r="L751" s="23"/>
      <c r="M751" s="376" t="s">
        <v>5544</v>
      </c>
      <c r="N751" s="23"/>
      <c r="O751" s="22" t="s">
        <v>1791</v>
      </c>
      <c r="P751" s="22">
        <v>717</v>
      </c>
      <c r="Q751" s="37">
        <f t="shared" si="34"/>
        <v>1320</v>
      </c>
      <c r="R751" s="166">
        <v>1650</v>
      </c>
      <c r="S751" s="40" t="s">
        <v>5556</v>
      </c>
      <c r="T751" s="33"/>
      <c r="U751" s="99"/>
      <c r="V751" s="164"/>
      <c r="W751" s="40">
        <v>1.1000000000000001</v>
      </c>
      <c r="X751" s="84"/>
      <c r="Y751" s="84"/>
      <c r="Z751" s="84"/>
      <c r="AA751" s="23"/>
      <c r="AB751" s="23"/>
      <c r="AC751" s="23"/>
      <c r="AD751" s="23"/>
      <c r="AE751" s="23"/>
      <c r="AF751" s="23"/>
      <c r="AG751" s="23"/>
      <c r="AH751" s="23"/>
      <c r="AI751" s="23"/>
      <c r="AJ751" s="23"/>
      <c r="AK751" s="23"/>
      <c r="AL751" s="23"/>
      <c r="AM751" s="23"/>
      <c r="AN751" s="23"/>
      <c r="AO751" s="23"/>
      <c r="AP751" s="23"/>
      <c r="AQ751" s="23"/>
      <c r="AR751" s="23"/>
      <c r="AS751" s="23"/>
      <c r="AT751" s="23"/>
      <c r="AU751" s="23"/>
      <c r="AV751" s="23"/>
      <c r="AW751" s="23"/>
      <c r="AX751" s="417" t="s">
        <v>5567</v>
      </c>
      <c r="AY751" s="12"/>
      <c r="AZ751" t="s">
        <v>4282</v>
      </c>
      <c r="BA751" s="278" t="s">
        <v>4267</v>
      </c>
      <c r="BB751" s="280" t="s">
        <v>4268</v>
      </c>
      <c r="BC751" s="23"/>
    </row>
    <row r="752" spans="1:55" ht="15.75">
      <c r="A752" s="23" t="s">
        <v>428</v>
      </c>
      <c r="B752" s="24" t="s">
        <v>793</v>
      </c>
      <c r="C752" s="23"/>
      <c r="D752" s="23" t="s">
        <v>5572</v>
      </c>
      <c r="E752" t="s">
        <v>5522</v>
      </c>
      <c r="F752" t="s">
        <v>5532</v>
      </c>
      <c r="G752" s="305" t="s">
        <v>4294</v>
      </c>
      <c r="H752" s="373" t="s">
        <v>1493</v>
      </c>
      <c r="J752" s="1" t="s">
        <v>1804</v>
      </c>
      <c r="K752" s="1" t="s">
        <v>1804</v>
      </c>
      <c r="L752" s="23"/>
      <c r="M752" s="376" t="s">
        <v>5539</v>
      </c>
      <c r="N752" s="23"/>
      <c r="O752" s="22" t="s">
        <v>1791</v>
      </c>
      <c r="P752" s="22">
        <v>717</v>
      </c>
      <c r="Q752" s="37">
        <f t="shared" si="34"/>
        <v>1320</v>
      </c>
      <c r="R752" s="166">
        <v>1650</v>
      </c>
      <c r="S752" s="40" t="s">
        <v>5557</v>
      </c>
      <c r="T752" s="33"/>
      <c r="U752" s="99"/>
      <c r="V752" s="164"/>
      <c r="W752" s="40">
        <v>1.1000000000000001</v>
      </c>
      <c r="X752" s="84"/>
      <c r="Y752" s="84"/>
      <c r="Z752" s="84"/>
      <c r="AA752" s="23"/>
      <c r="AB752" s="23"/>
      <c r="AC752" s="23"/>
      <c r="AD752" s="23"/>
      <c r="AE752" s="23"/>
      <c r="AF752" s="23"/>
      <c r="AG752" s="23"/>
      <c r="AH752" s="23"/>
      <c r="AI752" s="23"/>
      <c r="AJ752" s="23"/>
      <c r="AK752" s="23"/>
      <c r="AL752" s="23"/>
      <c r="AM752" s="23"/>
      <c r="AN752" s="23"/>
      <c r="AO752" s="23"/>
      <c r="AP752" s="23"/>
      <c r="AQ752" s="23"/>
      <c r="AR752" s="23"/>
      <c r="AS752" s="23"/>
      <c r="AT752" s="23"/>
      <c r="AU752" s="23"/>
      <c r="AV752" s="23"/>
      <c r="AW752" s="23"/>
      <c r="AX752" s="417" t="s">
        <v>5567</v>
      </c>
      <c r="AY752" s="12"/>
      <c r="AZ752" t="s">
        <v>4282</v>
      </c>
      <c r="BA752" s="278" t="s">
        <v>4267</v>
      </c>
      <c r="BB752" s="280" t="s">
        <v>4268</v>
      </c>
      <c r="BC752" s="23"/>
    </row>
    <row r="753" spans="1:55" ht="15.75">
      <c r="A753" s="23" t="s">
        <v>428</v>
      </c>
      <c r="B753" s="24" t="s">
        <v>793</v>
      </c>
      <c r="C753" s="23"/>
      <c r="D753" s="23" t="s">
        <v>5572</v>
      </c>
      <c r="E753" t="s">
        <v>5523</v>
      </c>
      <c r="F753" t="s">
        <v>5532</v>
      </c>
      <c r="G753" s="305" t="s">
        <v>4294</v>
      </c>
      <c r="H753" s="373" t="s">
        <v>1493</v>
      </c>
      <c r="J753" s="1" t="s">
        <v>1804</v>
      </c>
      <c r="K753" s="1" t="s">
        <v>1804</v>
      </c>
      <c r="L753" s="23"/>
      <c r="M753" s="376" t="s">
        <v>5540</v>
      </c>
      <c r="N753" s="23"/>
      <c r="O753" s="22" t="s">
        <v>1791</v>
      </c>
      <c r="P753" s="22">
        <v>717</v>
      </c>
      <c r="Q753" s="37">
        <f t="shared" si="34"/>
        <v>1320</v>
      </c>
      <c r="R753" s="166">
        <v>1650</v>
      </c>
      <c r="S753" s="40" t="s">
        <v>5558</v>
      </c>
      <c r="T753" s="33"/>
      <c r="U753" s="99"/>
      <c r="V753" s="164"/>
      <c r="W753" s="40">
        <v>1.1000000000000001</v>
      </c>
      <c r="X753" s="84"/>
      <c r="Y753" s="84"/>
      <c r="Z753" s="84"/>
      <c r="AA753" s="23"/>
      <c r="AB753" s="23"/>
      <c r="AC753" s="23"/>
      <c r="AD753" s="23"/>
      <c r="AE753" s="23"/>
      <c r="AF753" s="23"/>
      <c r="AG753" s="23"/>
      <c r="AH753" s="23"/>
      <c r="AI753" s="23"/>
      <c r="AJ753" s="23"/>
      <c r="AK753" s="23"/>
      <c r="AL753" s="23"/>
      <c r="AM753" s="23"/>
      <c r="AN753" s="23"/>
      <c r="AO753" s="23"/>
      <c r="AP753" s="23"/>
      <c r="AQ753" s="23"/>
      <c r="AR753" s="23"/>
      <c r="AS753" s="23"/>
      <c r="AT753" s="23"/>
      <c r="AU753" s="23"/>
      <c r="AV753" s="23"/>
      <c r="AW753" s="23"/>
      <c r="AX753" s="417" t="s">
        <v>5567</v>
      </c>
      <c r="AY753" s="12"/>
      <c r="AZ753" t="s">
        <v>4282</v>
      </c>
      <c r="BA753" s="278" t="s">
        <v>4267</v>
      </c>
      <c r="BB753" s="280" t="s">
        <v>4268</v>
      </c>
      <c r="BC753" s="23"/>
    </row>
    <row r="754" spans="1:55" ht="15.75">
      <c r="A754" s="23" t="s">
        <v>428</v>
      </c>
      <c r="B754" s="24" t="s">
        <v>793</v>
      </c>
      <c r="C754" s="23"/>
      <c r="D754" s="23" t="s">
        <v>5572</v>
      </c>
      <c r="E754" t="s">
        <v>5524</v>
      </c>
      <c r="F754" t="s">
        <v>5532</v>
      </c>
      <c r="G754" s="305" t="s">
        <v>4294</v>
      </c>
      <c r="H754" s="373" t="s">
        <v>1493</v>
      </c>
      <c r="J754" s="1" t="s">
        <v>1804</v>
      </c>
      <c r="K754" s="1" t="s">
        <v>1804</v>
      </c>
      <c r="L754" s="23"/>
      <c r="M754" s="376" t="s">
        <v>5541</v>
      </c>
      <c r="N754" s="23"/>
      <c r="O754" s="22" t="s">
        <v>1791</v>
      </c>
      <c r="P754" s="22">
        <v>717</v>
      </c>
      <c r="Q754" s="37">
        <f t="shared" si="34"/>
        <v>1320</v>
      </c>
      <c r="R754" s="166">
        <v>1650</v>
      </c>
      <c r="S754" s="40" t="s">
        <v>5559</v>
      </c>
      <c r="T754" s="33"/>
      <c r="U754" s="99"/>
      <c r="V754" s="164"/>
      <c r="W754" s="40">
        <v>1.1000000000000001</v>
      </c>
      <c r="X754" s="84"/>
      <c r="Y754" s="84"/>
      <c r="Z754" s="84"/>
      <c r="AA754" s="23"/>
      <c r="AB754" s="23"/>
      <c r="AC754" s="23"/>
      <c r="AD754" s="23"/>
      <c r="AE754" s="23"/>
      <c r="AF754" s="23"/>
      <c r="AG754" s="23"/>
      <c r="AH754" s="23"/>
      <c r="AI754" s="23"/>
      <c r="AJ754" s="23"/>
      <c r="AK754" s="23"/>
      <c r="AL754" s="23"/>
      <c r="AM754" s="23"/>
      <c r="AN754" s="23"/>
      <c r="AO754" s="23"/>
      <c r="AP754" s="23"/>
      <c r="AQ754" s="23"/>
      <c r="AR754" s="23"/>
      <c r="AS754" s="23"/>
      <c r="AT754" s="23"/>
      <c r="AU754" s="23"/>
      <c r="AV754" s="23"/>
      <c r="AW754" s="23"/>
      <c r="AX754" s="417" t="s">
        <v>5567</v>
      </c>
      <c r="AY754" s="12"/>
      <c r="AZ754" t="s">
        <v>4282</v>
      </c>
      <c r="BA754" s="278" t="s">
        <v>4267</v>
      </c>
      <c r="BB754" s="280" t="s">
        <v>4268</v>
      </c>
      <c r="BC754" s="23"/>
    </row>
    <row r="755" spans="1:55" ht="15.75">
      <c r="A755" s="23" t="s">
        <v>428</v>
      </c>
      <c r="B755" s="24" t="s">
        <v>793</v>
      </c>
      <c r="C755" s="23"/>
      <c r="D755" s="23" t="s">
        <v>5572</v>
      </c>
      <c r="E755" t="s">
        <v>5525</v>
      </c>
      <c r="F755" t="s">
        <v>5532</v>
      </c>
      <c r="G755" s="305" t="s">
        <v>4294</v>
      </c>
      <c r="H755" s="373" t="s">
        <v>1493</v>
      </c>
      <c r="J755" s="1" t="s">
        <v>1804</v>
      </c>
      <c r="K755" s="1" t="s">
        <v>1804</v>
      </c>
      <c r="L755" s="23"/>
      <c r="M755" s="376" t="s">
        <v>5542</v>
      </c>
      <c r="N755" s="23"/>
      <c r="O755" s="22" t="s">
        <v>1791</v>
      </c>
      <c r="P755" s="22">
        <v>717</v>
      </c>
      <c r="Q755" s="37">
        <f t="shared" si="34"/>
        <v>1320</v>
      </c>
      <c r="R755" s="166">
        <v>1650</v>
      </c>
      <c r="S755" s="40" t="s">
        <v>5560</v>
      </c>
      <c r="T755" s="33"/>
      <c r="U755" s="99"/>
      <c r="V755" s="164"/>
      <c r="W755" s="40">
        <v>1.1000000000000001</v>
      </c>
      <c r="X755" s="84"/>
      <c r="Y755" s="84"/>
      <c r="Z755" s="84"/>
      <c r="AA755" s="23"/>
      <c r="AB755" s="23"/>
      <c r="AC755" s="23"/>
      <c r="AD755" s="23"/>
      <c r="AE755" s="23"/>
      <c r="AF755" s="23"/>
      <c r="AG755" s="23"/>
      <c r="AH755" s="23"/>
      <c r="AI755" s="23"/>
      <c r="AJ755" s="23"/>
      <c r="AK755" s="23"/>
      <c r="AL755" s="23"/>
      <c r="AM755" s="23"/>
      <c r="AN755" s="23"/>
      <c r="AO755" s="23"/>
      <c r="AP755" s="23"/>
      <c r="AQ755" s="23"/>
      <c r="AR755" s="23"/>
      <c r="AS755" s="23"/>
      <c r="AT755" s="23"/>
      <c r="AU755" s="23"/>
      <c r="AV755" s="23"/>
      <c r="AW755" s="23"/>
      <c r="AX755" s="417" t="s">
        <v>5567</v>
      </c>
      <c r="AY755" s="12"/>
      <c r="AZ755" t="s">
        <v>4282</v>
      </c>
      <c r="BA755" s="278" t="s">
        <v>4267</v>
      </c>
      <c r="BB755" s="280" t="s">
        <v>4268</v>
      </c>
      <c r="BC755" s="23"/>
    </row>
    <row r="756" spans="1:55" ht="15.75">
      <c r="A756" s="23" t="s">
        <v>428</v>
      </c>
      <c r="B756" s="24" t="s">
        <v>793</v>
      </c>
      <c r="C756" s="23"/>
      <c r="D756" s="23" t="s">
        <v>5572</v>
      </c>
      <c r="E756" t="s">
        <v>5526</v>
      </c>
      <c r="F756" t="s">
        <v>5532</v>
      </c>
      <c r="G756" s="305" t="s">
        <v>4294</v>
      </c>
      <c r="H756" s="373" t="s">
        <v>1493</v>
      </c>
      <c r="J756" s="1" t="s">
        <v>1804</v>
      </c>
      <c r="K756" s="1" t="s">
        <v>1804</v>
      </c>
      <c r="L756" s="23"/>
      <c r="M756" s="376" t="s">
        <v>5543</v>
      </c>
      <c r="N756" s="23"/>
      <c r="O756" s="22" t="s">
        <v>1791</v>
      </c>
      <c r="P756" s="22">
        <v>717</v>
      </c>
      <c r="Q756" s="37">
        <f t="shared" si="34"/>
        <v>1320</v>
      </c>
      <c r="R756" s="166">
        <v>1650</v>
      </c>
      <c r="S756" s="40" t="s">
        <v>5561</v>
      </c>
      <c r="T756" s="33"/>
      <c r="U756" s="99"/>
      <c r="V756" s="164"/>
      <c r="W756" s="40">
        <v>1.1000000000000001</v>
      </c>
      <c r="X756" s="84"/>
      <c r="Y756" s="84"/>
      <c r="Z756" s="84"/>
      <c r="AA756" s="23"/>
      <c r="AB756" s="23"/>
      <c r="AC756" s="23"/>
      <c r="AD756" s="23"/>
      <c r="AE756" s="23"/>
      <c r="AF756" s="23"/>
      <c r="AG756" s="23"/>
      <c r="AH756" s="23"/>
      <c r="AI756" s="23"/>
      <c r="AJ756" s="23"/>
      <c r="AK756" s="23"/>
      <c r="AL756" s="23"/>
      <c r="AM756" s="23"/>
      <c r="AN756" s="23"/>
      <c r="AO756" s="23"/>
      <c r="AP756" s="23"/>
      <c r="AQ756" s="23"/>
      <c r="AR756" s="23"/>
      <c r="AS756" s="23"/>
      <c r="AT756" s="23"/>
      <c r="AU756" s="23"/>
      <c r="AV756" s="23"/>
      <c r="AW756" s="23"/>
      <c r="AX756" s="417" t="s">
        <v>5567</v>
      </c>
      <c r="AY756" s="12"/>
      <c r="AZ756" t="s">
        <v>4282</v>
      </c>
      <c r="BA756" s="278" t="s">
        <v>4267</v>
      </c>
      <c r="BB756" s="280" t="s">
        <v>4268</v>
      </c>
      <c r="BC756" s="23"/>
    </row>
    <row r="757" spans="1:55" ht="15.75">
      <c r="A757" s="23" t="s">
        <v>428</v>
      </c>
      <c r="B757" s="24" t="s">
        <v>793</v>
      </c>
      <c r="C757" s="23"/>
      <c r="D757" s="23" t="s">
        <v>5572</v>
      </c>
      <c r="E757" t="s">
        <v>5527</v>
      </c>
      <c r="F757" t="s">
        <v>5532</v>
      </c>
      <c r="G757" s="305" t="s">
        <v>4294</v>
      </c>
      <c r="H757" s="373" t="s">
        <v>1493</v>
      </c>
      <c r="J757" s="1" t="s">
        <v>1804</v>
      </c>
      <c r="K757" s="1" t="s">
        <v>1804</v>
      </c>
      <c r="L757" s="23"/>
      <c r="M757" s="376" t="s">
        <v>5544</v>
      </c>
      <c r="N757" s="23"/>
      <c r="O757" s="22" t="s">
        <v>1791</v>
      </c>
      <c r="P757" s="22">
        <v>717</v>
      </c>
      <c r="Q757" s="37">
        <f t="shared" si="34"/>
        <v>1320</v>
      </c>
      <c r="R757" s="166">
        <v>1650</v>
      </c>
      <c r="S757" s="40" t="s">
        <v>5562</v>
      </c>
      <c r="T757" s="33"/>
      <c r="U757" s="99"/>
      <c r="V757" s="164"/>
      <c r="W757" s="40">
        <v>1.1000000000000001</v>
      </c>
      <c r="X757" s="84"/>
      <c r="Y757" s="84"/>
      <c r="Z757" s="84"/>
      <c r="AA757" s="23"/>
      <c r="AB757" s="23"/>
      <c r="AC757" s="23"/>
      <c r="AD757" s="23"/>
      <c r="AE757" s="23"/>
      <c r="AF757" s="23"/>
      <c r="AG757" s="23"/>
      <c r="AH757" s="23"/>
      <c r="AI757" s="23"/>
      <c r="AJ757" s="23"/>
      <c r="AK757" s="23"/>
      <c r="AL757" s="23"/>
      <c r="AM757" s="23"/>
      <c r="AN757" s="23"/>
      <c r="AO757" s="23"/>
      <c r="AP757" s="23"/>
      <c r="AQ757" s="23"/>
      <c r="AR757" s="23"/>
      <c r="AS757" s="23"/>
      <c r="AT757" s="23"/>
      <c r="AU757" s="23"/>
      <c r="AV757" s="23"/>
      <c r="AW757" s="23"/>
      <c r="AX757" s="417" t="s">
        <v>5567</v>
      </c>
      <c r="AY757" s="12"/>
      <c r="AZ757" t="s">
        <v>4282</v>
      </c>
      <c r="BA757" s="278" t="s">
        <v>4267</v>
      </c>
      <c r="BB757" s="280" t="s">
        <v>4268</v>
      </c>
      <c r="BC757" s="23"/>
    </row>
    <row r="758" spans="1:55" ht="15.75">
      <c r="A758" s="23" t="s">
        <v>428</v>
      </c>
      <c r="B758" s="24" t="s">
        <v>793</v>
      </c>
      <c r="C758" s="23"/>
      <c r="D758" s="23" t="s">
        <v>5020</v>
      </c>
      <c r="E758" s="23" t="s">
        <v>5021</v>
      </c>
      <c r="F758" s="3" t="s">
        <v>5025</v>
      </c>
      <c r="G758" s="348" t="s">
        <v>5687</v>
      </c>
      <c r="H758" s="3" t="s">
        <v>279</v>
      </c>
      <c r="I758" s="33">
        <v>42010000</v>
      </c>
      <c r="J758" s="1"/>
      <c r="K758" s="1"/>
      <c r="L758" s="23"/>
      <c r="M758" s="23" t="s">
        <v>5027</v>
      </c>
      <c r="N758" s="23"/>
      <c r="O758" s="22" t="s">
        <v>1791</v>
      </c>
      <c r="P758" s="22">
        <v>660</v>
      </c>
      <c r="Q758" s="37">
        <f t="shared" si="34"/>
        <v>1199.2</v>
      </c>
      <c r="R758" s="166">
        <v>1499</v>
      </c>
      <c r="S758" s="33">
        <v>5051771917658</v>
      </c>
      <c r="T758" s="33"/>
      <c r="U758" s="99"/>
      <c r="V758" s="164"/>
      <c r="X758" s="84"/>
      <c r="Y758" s="84"/>
      <c r="Z758" s="84"/>
      <c r="AA758" s="23"/>
      <c r="AB758" s="23"/>
      <c r="AC758" s="23"/>
      <c r="AD758" s="23"/>
      <c r="AE758" s="23"/>
      <c r="AF758" s="23"/>
      <c r="AG758" s="23"/>
      <c r="AH758" s="23"/>
      <c r="AI758" s="23"/>
      <c r="AJ758" s="23"/>
      <c r="AK758" s="23"/>
      <c r="AL758" s="23"/>
      <c r="AM758" s="23"/>
      <c r="AN758" s="23"/>
      <c r="AO758" s="23"/>
      <c r="AP758" s="23"/>
      <c r="AQ758" s="23"/>
      <c r="AR758" s="23"/>
      <c r="AS758" s="23"/>
      <c r="AT758" s="23"/>
      <c r="AU758" s="23"/>
      <c r="AV758" s="23"/>
      <c r="AW758" s="23"/>
      <c r="AX758" s="420" t="s">
        <v>5062</v>
      </c>
      <c r="AY758" s="12"/>
      <c r="AZ758" t="s">
        <v>4282</v>
      </c>
      <c r="BA758" s="278" t="s">
        <v>4267</v>
      </c>
      <c r="BB758" s="280" t="s">
        <v>4268</v>
      </c>
      <c r="BC758" s="23"/>
    </row>
    <row r="759" spans="1:55" ht="15.75">
      <c r="A759" s="23" t="s">
        <v>428</v>
      </c>
      <c r="B759" s="24" t="s">
        <v>793</v>
      </c>
      <c r="C759" s="23"/>
      <c r="D759" s="23" t="s">
        <v>5020</v>
      </c>
      <c r="E759" s="23" t="s">
        <v>5026</v>
      </c>
      <c r="F759" s="3" t="s">
        <v>5025</v>
      </c>
      <c r="G759" s="348" t="s">
        <v>5687</v>
      </c>
      <c r="H759" s="3" t="s">
        <v>279</v>
      </c>
      <c r="I759" s="33">
        <v>42010000</v>
      </c>
      <c r="J759" s="1"/>
      <c r="K759" s="1"/>
      <c r="L759" s="23"/>
      <c r="M759" s="23" t="s">
        <v>5028</v>
      </c>
      <c r="N759" s="23"/>
      <c r="O759" s="22" t="s">
        <v>1791</v>
      </c>
      <c r="P759" s="22">
        <v>660</v>
      </c>
      <c r="Q759" s="37">
        <f t="shared" si="34"/>
        <v>1199.2</v>
      </c>
      <c r="R759" s="166">
        <v>1499</v>
      </c>
      <c r="S759" s="33">
        <v>5051771917665</v>
      </c>
      <c r="T759" s="33"/>
      <c r="U759" s="99"/>
      <c r="V759" s="164"/>
      <c r="X759" s="84"/>
      <c r="Y759" s="84"/>
      <c r="Z759" s="84"/>
      <c r="AA759" s="23"/>
      <c r="AB759" s="23"/>
      <c r="AC759" s="23"/>
      <c r="AD759" s="23"/>
      <c r="AE759" s="23"/>
      <c r="AF759" s="23"/>
      <c r="AG759" s="23"/>
      <c r="AH759" s="23"/>
      <c r="AI759" s="23"/>
      <c r="AJ759" s="23"/>
      <c r="AK759" s="23"/>
      <c r="AL759" s="23"/>
      <c r="AM759" s="23"/>
      <c r="AN759" s="23"/>
      <c r="AO759" s="23"/>
      <c r="AP759" s="23"/>
      <c r="AQ759" s="23"/>
      <c r="AR759" s="23"/>
      <c r="AS759" s="23"/>
      <c r="AT759" s="23"/>
      <c r="AU759" s="23"/>
      <c r="AV759" s="23"/>
      <c r="AW759" s="23"/>
      <c r="AX759" s="420" t="s">
        <v>5062</v>
      </c>
      <c r="AY759" s="12"/>
      <c r="AZ759" t="s">
        <v>4282</v>
      </c>
      <c r="BA759" s="278" t="s">
        <v>4267</v>
      </c>
      <c r="BB759" s="280" t="s">
        <v>4268</v>
      </c>
      <c r="BC759" s="23"/>
    </row>
    <row r="760" spans="1:55" ht="15.75">
      <c r="A760" s="23" t="s">
        <v>428</v>
      </c>
      <c r="B760" s="24" t="s">
        <v>793</v>
      </c>
      <c r="C760" s="23"/>
      <c r="D760" s="23" t="s">
        <v>5020</v>
      </c>
      <c r="E760" s="23" t="s">
        <v>5032</v>
      </c>
      <c r="F760" s="3" t="s">
        <v>5025</v>
      </c>
      <c r="G760" s="348" t="s">
        <v>5687</v>
      </c>
      <c r="H760" s="3" t="s">
        <v>279</v>
      </c>
      <c r="I760" s="33">
        <v>42010000</v>
      </c>
      <c r="J760" s="1"/>
      <c r="K760" s="1"/>
      <c r="L760" s="23"/>
      <c r="M760" s="23" t="s">
        <v>5029</v>
      </c>
      <c r="N760" s="23"/>
      <c r="O760" s="22" t="s">
        <v>1791</v>
      </c>
      <c r="P760" s="22">
        <v>660</v>
      </c>
      <c r="Q760" s="37">
        <f t="shared" si="34"/>
        <v>1199.2</v>
      </c>
      <c r="R760" s="166">
        <v>1499</v>
      </c>
      <c r="S760" s="33">
        <v>5051771917672</v>
      </c>
      <c r="T760" s="33"/>
      <c r="U760" s="99"/>
      <c r="V760" s="164"/>
      <c r="X760" s="84"/>
      <c r="Y760" s="84"/>
      <c r="Z760" s="84"/>
      <c r="AA760" s="23"/>
      <c r="AB760" s="23"/>
      <c r="AC760" s="23"/>
      <c r="AD760" s="23"/>
      <c r="AE760" s="23"/>
      <c r="AF760" s="23"/>
      <c r="AG760" s="23"/>
      <c r="AH760" s="23"/>
      <c r="AI760" s="23"/>
      <c r="AJ760" s="23"/>
      <c r="AK760" s="23"/>
      <c r="AL760" s="23"/>
      <c r="AM760" s="23"/>
      <c r="AN760" s="23"/>
      <c r="AO760" s="23"/>
      <c r="AP760" s="23"/>
      <c r="AQ760" s="23"/>
      <c r="AR760" s="23"/>
      <c r="AS760" s="23"/>
      <c r="AT760" s="23"/>
      <c r="AU760" s="23"/>
      <c r="AV760" s="23"/>
      <c r="AW760" s="23"/>
      <c r="AX760" s="420" t="s">
        <v>5062</v>
      </c>
      <c r="AY760" s="12"/>
      <c r="AZ760" t="s">
        <v>4282</v>
      </c>
      <c r="BA760" s="278" t="s">
        <v>4267</v>
      </c>
      <c r="BB760" s="280" t="s">
        <v>4268</v>
      </c>
      <c r="BC760" s="23"/>
    </row>
    <row r="761" spans="1:55" ht="15.75">
      <c r="A761" s="23" t="s">
        <v>428</v>
      </c>
      <c r="B761" s="24" t="s">
        <v>793</v>
      </c>
      <c r="C761" s="23"/>
      <c r="D761" s="23" t="s">
        <v>5020</v>
      </c>
      <c r="E761" s="23" t="s">
        <v>5031</v>
      </c>
      <c r="F761" s="3" t="s">
        <v>5025</v>
      </c>
      <c r="G761" s="348" t="s">
        <v>5687</v>
      </c>
      <c r="H761" s="3" t="s">
        <v>279</v>
      </c>
      <c r="I761" s="33">
        <v>42010000</v>
      </c>
      <c r="J761" s="1"/>
      <c r="K761" s="1"/>
      <c r="L761" s="23"/>
      <c r="M761" s="23" t="s">
        <v>5030</v>
      </c>
      <c r="N761" s="23"/>
      <c r="O761" s="22" t="s">
        <v>1791</v>
      </c>
      <c r="P761" s="22">
        <v>660</v>
      </c>
      <c r="Q761" s="37">
        <f t="shared" si="34"/>
        <v>1199.2</v>
      </c>
      <c r="R761" s="166">
        <v>1499</v>
      </c>
      <c r="S761" s="33">
        <v>5051771917689</v>
      </c>
      <c r="T761" s="33"/>
      <c r="U761" s="99"/>
      <c r="V761" s="164"/>
      <c r="X761" s="84"/>
      <c r="Y761" s="84"/>
      <c r="Z761" s="84"/>
      <c r="AA761" s="23"/>
      <c r="AB761" s="23"/>
      <c r="AC761" s="23"/>
      <c r="AD761" s="23"/>
      <c r="AE761" s="23"/>
      <c r="AF761" s="23"/>
      <c r="AG761" s="23"/>
      <c r="AH761" s="23"/>
      <c r="AI761" s="23"/>
      <c r="AJ761" s="23"/>
      <c r="AK761" s="23"/>
      <c r="AL761" s="23"/>
      <c r="AM761" s="23"/>
      <c r="AN761" s="23"/>
      <c r="AO761" s="23"/>
      <c r="AP761" s="23"/>
      <c r="AQ761" s="23"/>
      <c r="AR761" s="23"/>
      <c r="AS761" s="23"/>
      <c r="AT761" s="23"/>
      <c r="AU761" s="23"/>
      <c r="AV761" s="23"/>
      <c r="AW761" s="23"/>
      <c r="AX761" s="420" t="s">
        <v>5062</v>
      </c>
      <c r="AY761" s="12"/>
      <c r="AZ761" t="s">
        <v>4282</v>
      </c>
      <c r="BA761" s="278" t="s">
        <v>4267</v>
      </c>
      <c r="BB761" s="280" t="s">
        <v>4268</v>
      </c>
      <c r="BC761" s="23"/>
    </row>
    <row r="762" spans="1:55" ht="15.75">
      <c r="A762" s="23" t="s">
        <v>428</v>
      </c>
      <c r="B762" s="24" t="s">
        <v>793</v>
      </c>
      <c r="C762" s="23"/>
      <c r="D762" s="23" t="s">
        <v>5020</v>
      </c>
      <c r="E762" s="23" t="s">
        <v>5033</v>
      </c>
      <c r="F762" s="3" t="s">
        <v>5025</v>
      </c>
      <c r="G762" s="348" t="s">
        <v>5687</v>
      </c>
      <c r="H762" s="3" t="s">
        <v>298</v>
      </c>
      <c r="I762" s="33">
        <v>42010000</v>
      </c>
      <c r="J762" s="1"/>
      <c r="K762" s="1"/>
      <c r="L762" s="23"/>
      <c r="M762" s="23" t="s">
        <v>5027</v>
      </c>
      <c r="N762" s="23"/>
      <c r="O762" s="22" t="s">
        <v>1791</v>
      </c>
      <c r="P762" s="22">
        <v>660</v>
      </c>
      <c r="Q762" s="37">
        <f t="shared" si="34"/>
        <v>1199.2</v>
      </c>
      <c r="R762" s="166">
        <v>1499</v>
      </c>
      <c r="S762" s="33">
        <v>5051771917719</v>
      </c>
      <c r="T762" s="33"/>
      <c r="U762" s="99"/>
      <c r="V762" s="164"/>
      <c r="X762" s="84"/>
      <c r="Y762" s="84"/>
      <c r="Z762" s="84"/>
      <c r="AA762" s="23"/>
      <c r="AB762" s="23"/>
      <c r="AC762" s="23"/>
      <c r="AD762" s="23"/>
      <c r="AE762" s="23"/>
      <c r="AF762" s="23"/>
      <c r="AG762" s="23"/>
      <c r="AH762" s="23"/>
      <c r="AI762" s="23"/>
      <c r="AJ762" s="23"/>
      <c r="AK762" s="23"/>
      <c r="AL762" s="23"/>
      <c r="AM762" s="23"/>
      <c r="AN762" s="23"/>
      <c r="AO762" s="23"/>
      <c r="AP762" s="23"/>
      <c r="AQ762" s="23"/>
      <c r="AR762" s="23"/>
      <c r="AS762" s="23"/>
      <c r="AT762" s="23"/>
      <c r="AU762" s="23"/>
      <c r="AV762" s="23"/>
      <c r="AW762" s="23"/>
      <c r="AX762" s="420" t="s">
        <v>5062</v>
      </c>
      <c r="AY762" s="12"/>
      <c r="AZ762" t="s">
        <v>4282</v>
      </c>
      <c r="BA762" s="278" t="s">
        <v>4267</v>
      </c>
      <c r="BB762" s="280" t="s">
        <v>4268</v>
      </c>
      <c r="BC762" s="23"/>
    </row>
    <row r="763" spans="1:55" ht="15.75">
      <c r="A763" s="23" t="s">
        <v>428</v>
      </c>
      <c r="B763" s="24" t="s">
        <v>793</v>
      </c>
      <c r="C763" s="23"/>
      <c r="D763" s="23" t="s">
        <v>5020</v>
      </c>
      <c r="E763" s="23" t="s">
        <v>5034</v>
      </c>
      <c r="F763" s="3" t="s">
        <v>5025</v>
      </c>
      <c r="G763" s="348" t="s">
        <v>5687</v>
      </c>
      <c r="H763" s="3" t="s">
        <v>298</v>
      </c>
      <c r="I763" s="33">
        <v>42010000</v>
      </c>
      <c r="J763" s="1"/>
      <c r="K763" s="1"/>
      <c r="L763" s="23"/>
      <c r="M763" s="23" t="s">
        <v>5028</v>
      </c>
      <c r="N763" s="23"/>
      <c r="O763" s="22" t="s">
        <v>1791</v>
      </c>
      <c r="P763" s="22">
        <v>660</v>
      </c>
      <c r="Q763" s="37">
        <f t="shared" ref="Q763:Q826" si="36">R763*0.8</f>
        <v>1199.2</v>
      </c>
      <c r="R763" s="166">
        <v>1499</v>
      </c>
      <c r="S763" s="33">
        <v>5051771917726</v>
      </c>
      <c r="T763" s="33"/>
      <c r="U763" s="99"/>
      <c r="V763" s="164"/>
      <c r="X763" s="84"/>
      <c r="Y763" s="84"/>
      <c r="Z763" s="84"/>
      <c r="AA763" s="23"/>
      <c r="AB763" s="23"/>
      <c r="AC763" s="23"/>
      <c r="AD763" s="23"/>
      <c r="AE763" s="23"/>
      <c r="AF763" s="23"/>
      <c r="AG763" s="23"/>
      <c r="AH763" s="23"/>
      <c r="AI763" s="23"/>
      <c r="AJ763" s="23"/>
      <c r="AK763" s="23"/>
      <c r="AL763" s="23"/>
      <c r="AM763" s="23"/>
      <c r="AN763" s="23"/>
      <c r="AO763" s="23"/>
      <c r="AP763" s="23"/>
      <c r="AQ763" s="23"/>
      <c r="AR763" s="23"/>
      <c r="AS763" s="23"/>
      <c r="AT763" s="23"/>
      <c r="AU763" s="23"/>
      <c r="AV763" s="23"/>
      <c r="AW763" s="23"/>
      <c r="AX763" s="420" t="s">
        <v>5062</v>
      </c>
      <c r="AY763" s="12"/>
      <c r="AZ763" t="s">
        <v>4282</v>
      </c>
      <c r="BA763" s="278" t="s">
        <v>4267</v>
      </c>
      <c r="BB763" s="280" t="s">
        <v>4268</v>
      </c>
      <c r="BC763" s="23"/>
    </row>
    <row r="764" spans="1:55" ht="15.75">
      <c r="A764" s="23" t="s">
        <v>428</v>
      </c>
      <c r="B764" s="24" t="s">
        <v>793</v>
      </c>
      <c r="C764" s="23"/>
      <c r="D764" s="23" t="s">
        <v>5020</v>
      </c>
      <c r="E764" s="23" t="s">
        <v>5035</v>
      </c>
      <c r="F764" s="3" t="s">
        <v>5025</v>
      </c>
      <c r="G764" s="348" t="s">
        <v>5687</v>
      </c>
      <c r="H764" s="3" t="s">
        <v>298</v>
      </c>
      <c r="I764" s="33">
        <v>42010000</v>
      </c>
      <c r="J764" s="1"/>
      <c r="K764" s="1"/>
      <c r="L764" s="23"/>
      <c r="M764" s="23" t="s">
        <v>5029</v>
      </c>
      <c r="N764" s="23"/>
      <c r="O764" s="22" t="s">
        <v>1791</v>
      </c>
      <c r="P764" s="22">
        <v>660</v>
      </c>
      <c r="Q764" s="37">
        <f t="shared" si="36"/>
        <v>1199.2</v>
      </c>
      <c r="R764" s="166">
        <v>1499</v>
      </c>
      <c r="S764" s="33">
        <v>5051771917733</v>
      </c>
      <c r="T764" s="33"/>
      <c r="U764" s="99"/>
      <c r="V764" s="164"/>
      <c r="X764" s="84"/>
      <c r="Y764" s="84"/>
      <c r="Z764" s="84"/>
      <c r="AA764" s="23"/>
      <c r="AB764" s="23"/>
      <c r="AC764" s="23"/>
      <c r="AD764" s="23"/>
      <c r="AE764" s="23"/>
      <c r="AF764" s="23"/>
      <c r="AG764" s="23"/>
      <c r="AH764" s="23"/>
      <c r="AI764" s="23"/>
      <c r="AJ764" s="23"/>
      <c r="AK764" s="23"/>
      <c r="AL764" s="23"/>
      <c r="AM764" s="23"/>
      <c r="AN764" s="23"/>
      <c r="AO764" s="23"/>
      <c r="AP764" s="23"/>
      <c r="AQ764" s="23"/>
      <c r="AR764" s="23"/>
      <c r="AS764" s="23"/>
      <c r="AT764" s="23"/>
      <c r="AU764" s="23"/>
      <c r="AV764" s="23"/>
      <c r="AW764" s="23"/>
      <c r="AX764" s="420" t="s">
        <v>5062</v>
      </c>
      <c r="AY764" s="12"/>
      <c r="AZ764" t="s">
        <v>4282</v>
      </c>
      <c r="BA764" s="278" t="s">
        <v>4267</v>
      </c>
      <c r="BB764" s="280" t="s">
        <v>4268</v>
      </c>
      <c r="BC764" s="23"/>
    </row>
    <row r="765" spans="1:55" ht="15.75">
      <c r="A765" s="23" t="s">
        <v>428</v>
      </c>
      <c r="B765" s="24" t="s">
        <v>793</v>
      </c>
      <c r="C765" s="23"/>
      <c r="D765" s="23" t="s">
        <v>5020</v>
      </c>
      <c r="E765" s="23" t="s">
        <v>5036</v>
      </c>
      <c r="F765" s="3" t="s">
        <v>5025</v>
      </c>
      <c r="G765" s="348" t="s">
        <v>5687</v>
      </c>
      <c r="H765" s="3" t="s">
        <v>298</v>
      </c>
      <c r="I765" s="33">
        <v>42010000</v>
      </c>
      <c r="J765" s="1"/>
      <c r="K765" s="1"/>
      <c r="L765" s="23"/>
      <c r="M765" s="23" t="s">
        <v>5030</v>
      </c>
      <c r="N765" s="23"/>
      <c r="O765" s="22" t="s">
        <v>1791</v>
      </c>
      <c r="P765" s="22">
        <v>660</v>
      </c>
      <c r="Q765" s="37">
        <f t="shared" si="36"/>
        <v>1199.2</v>
      </c>
      <c r="R765" s="166">
        <v>1499</v>
      </c>
      <c r="S765" s="33">
        <v>5051771917740</v>
      </c>
      <c r="T765" s="33"/>
      <c r="U765" s="99"/>
      <c r="V765" s="164"/>
      <c r="X765" s="84"/>
      <c r="Y765" s="84"/>
      <c r="Z765" s="84"/>
      <c r="AA765" s="23"/>
      <c r="AB765" s="23"/>
      <c r="AC765" s="23"/>
      <c r="AD765" s="23"/>
      <c r="AE765" s="23"/>
      <c r="AF765" s="23"/>
      <c r="AG765" s="23"/>
      <c r="AH765" s="23"/>
      <c r="AI765" s="23"/>
      <c r="AJ765" s="23"/>
      <c r="AK765" s="23"/>
      <c r="AL765" s="23"/>
      <c r="AM765" s="23"/>
      <c r="AN765" s="23"/>
      <c r="AO765" s="23"/>
      <c r="AP765" s="23"/>
      <c r="AQ765" s="23"/>
      <c r="AR765" s="23"/>
      <c r="AS765" s="23"/>
      <c r="AT765" s="23"/>
      <c r="AU765" s="23"/>
      <c r="AV765" s="23"/>
      <c r="AW765" s="23"/>
      <c r="AX765" s="420" t="s">
        <v>5062</v>
      </c>
      <c r="AY765" s="12"/>
      <c r="AZ765" t="s">
        <v>4282</v>
      </c>
      <c r="BA765" s="278" t="s">
        <v>4267</v>
      </c>
      <c r="BB765" s="280" t="s">
        <v>4268</v>
      </c>
      <c r="BC765" s="23"/>
    </row>
    <row r="766" spans="1:55" ht="15.75">
      <c r="A766" s="23" t="s">
        <v>428</v>
      </c>
      <c r="B766" s="24" t="s">
        <v>793</v>
      </c>
      <c r="C766" s="23"/>
      <c r="D766" s="23" t="s">
        <v>5022</v>
      </c>
      <c r="E766" s="23" t="s">
        <v>5037</v>
      </c>
      <c r="F766" s="3" t="s">
        <v>5043</v>
      </c>
      <c r="G766" s="348" t="s">
        <v>5687</v>
      </c>
      <c r="H766" s="3" t="s">
        <v>279</v>
      </c>
      <c r="I766" s="33">
        <v>42010000</v>
      </c>
      <c r="J766" s="1"/>
      <c r="K766" s="1"/>
      <c r="L766" s="23"/>
      <c r="M766" s="23" t="s">
        <v>2247</v>
      </c>
      <c r="N766" s="23"/>
      <c r="O766" s="22" t="s">
        <v>1791</v>
      </c>
      <c r="P766" s="22">
        <v>660</v>
      </c>
      <c r="Q766" s="37">
        <f t="shared" si="36"/>
        <v>1199.2</v>
      </c>
      <c r="R766" s="166">
        <v>1499</v>
      </c>
      <c r="S766" s="33">
        <v>5051771917795</v>
      </c>
      <c r="T766" s="33"/>
      <c r="U766" s="99"/>
      <c r="V766" s="164"/>
      <c r="X766" s="84"/>
      <c r="Y766" s="84"/>
      <c r="Z766" s="84"/>
      <c r="AA766" s="23"/>
      <c r="AB766" s="23"/>
      <c r="AC766" s="23"/>
      <c r="AD766" s="23"/>
      <c r="AE766" s="23"/>
      <c r="AF766" s="23"/>
      <c r="AG766" s="23"/>
      <c r="AH766" s="23"/>
      <c r="AI766" s="23"/>
      <c r="AJ766" s="23"/>
      <c r="AK766" s="23"/>
      <c r="AL766" s="23"/>
      <c r="AM766" s="23"/>
      <c r="AN766" s="23"/>
      <c r="AO766" s="23"/>
      <c r="AP766" s="23"/>
      <c r="AQ766" s="23"/>
      <c r="AR766" s="23"/>
      <c r="AS766" s="23"/>
      <c r="AT766" s="23"/>
      <c r="AU766" s="23"/>
      <c r="AV766" s="23"/>
      <c r="AW766" s="23"/>
      <c r="AX766" s="420" t="s">
        <v>5063</v>
      </c>
      <c r="AY766" s="12"/>
      <c r="AZ766" t="s">
        <v>4282</v>
      </c>
      <c r="BA766" s="278" t="s">
        <v>4267</v>
      </c>
      <c r="BB766" s="280" t="s">
        <v>4268</v>
      </c>
      <c r="BC766" s="23"/>
    </row>
    <row r="767" spans="1:55" ht="15.75">
      <c r="A767" s="23" t="s">
        <v>428</v>
      </c>
      <c r="B767" s="24" t="s">
        <v>793</v>
      </c>
      <c r="C767" s="23"/>
      <c r="D767" s="23" t="s">
        <v>5022</v>
      </c>
      <c r="E767" s="23" t="s">
        <v>5038</v>
      </c>
      <c r="F767" s="3" t="s">
        <v>5043</v>
      </c>
      <c r="G767" s="348" t="s">
        <v>5687</v>
      </c>
      <c r="H767" s="3" t="s">
        <v>279</v>
      </c>
      <c r="I767" s="33">
        <v>42010000</v>
      </c>
      <c r="J767" s="1"/>
      <c r="K767" s="1"/>
      <c r="L767" s="23"/>
      <c r="M767" s="23" t="s">
        <v>2248</v>
      </c>
      <c r="N767" s="23"/>
      <c r="O767" s="22" t="s">
        <v>1791</v>
      </c>
      <c r="P767" s="22">
        <v>660</v>
      </c>
      <c r="Q767" s="37">
        <f t="shared" si="36"/>
        <v>1199.2</v>
      </c>
      <c r="R767" s="166">
        <v>1499</v>
      </c>
      <c r="S767" s="33">
        <v>5051771917818</v>
      </c>
      <c r="T767" s="33"/>
      <c r="U767" s="99"/>
      <c r="V767" s="164"/>
      <c r="X767" s="84"/>
      <c r="Y767" s="84"/>
      <c r="Z767" s="84"/>
      <c r="AA767" s="23"/>
      <c r="AB767" s="23"/>
      <c r="AC767" s="23"/>
      <c r="AD767" s="23"/>
      <c r="AE767" s="23"/>
      <c r="AF767" s="23"/>
      <c r="AG767" s="23"/>
      <c r="AH767" s="23"/>
      <c r="AI767" s="23"/>
      <c r="AJ767" s="23"/>
      <c r="AK767" s="23"/>
      <c r="AL767" s="23"/>
      <c r="AM767" s="23"/>
      <c r="AN767" s="23"/>
      <c r="AO767" s="23"/>
      <c r="AP767" s="23"/>
      <c r="AQ767" s="23"/>
      <c r="AR767" s="23"/>
      <c r="AS767" s="23"/>
      <c r="AT767" s="23"/>
      <c r="AU767" s="23"/>
      <c r="AV767" s="23"/>
      <c r="AW767" s="23"/>
      <c r="AX767" s="420" t="s">
        <v>5063</v>
      </c>
      <c r="AY767" s="12"/>
      <c r="AZ767" t="s">
        <v>4282</v>
      </c>
      <c r="BA767" s="278" t="s">
        <v>4267</v>
      </c>
      <c r="BB767" s="280" t="s">
        <v>4268</v>
      </c>
      <c r="BC767" s="23"/>
    </row>
    <row r="768" spans="1:55" ht="15.75">
      <c r="A768" s="23" t="s">
        <v>428</v>
      </c>
      <c r="B768" s="24" t="s">
        <v>793</v>
      </c>
      <c r="C768" s="23"/>
      <c r="D768" s="23" t="s">
        <v>5022</v>
      </c>
      <c r="E768" s="23" t="s">
        <v>5039</v>
      </c>
      <c r="F768" s="3" t="s">
        <v>5043</v>
      </c>
      <c r="G768" s="348" t="s">
        <v>5687</v>
      </c>
      <c r="H768" s="3" t="s">
        <v>279</v>
      </c>
      <c r="I768" s="33">
        <v>42010000</v>
      </c>
      <c r="J768" s="1"/>
      <c r="K768" s="1"/>
      <c r="L768" s="23"/>
      <c r="M768" s="23" t="s">
        <v>2249</v>
      </c>
      <c r="N768" s="23"/>
      <c r="O768" s="22" t="s">
        <v>1791</v>
      </c>
      <c r="P768" s="22">
        <v>660</v>
      </c>
      <c r="Q768" s="37">
        <f t="shared" si="36"/>
        <v>1199.2</v>
      </c>
      <c r="R768" s="166">
        <v>1499</v>
      </c>
      <c r="S768" s="33">
        <v>5051771953632</v>
      </c>
      <c r="T768" s="33"/>
      <c r="U768" s="99"/>
      <c r="V768" s="164"/>
      <c r="X768" s="84"/>
      <c r="Y768" s="84"/>
      <c r="Z768" s="84"/>
      <c r="AA768" s="23"/>
      <c r="AB768" s="23"/>
      <c r="AC768" s="23"/>
      <c r="AD768" s="23"/>
      <c r="AE768" s="23"/>
      <c r="AF768" s="23"/>
      <c r="AG768" s="23"/>
      <c r="AH768" s="23"/>
      <c r="AI768" s="23"/>
      <c r="AJ768" s="23"/>
      <c r="AK768" s="23"/>
      <c r="AL768" s="23"/>
      <c r="AM768" s="23"/>
      <c r="AN768" s="23"/>
      <c r="AO768" s="23"/>
      <c r="AP768" s="23"/>
      <c r="AQ768" s="23"/>
      <c r="AR768" s="23"/>
      <c r="AS768" s="23"/>
      <c r="AT768" s="23"/>
      <c r="AU768" s="23"/>
      <c r="AV768" s="23"/>
      <c r="AW768" s="23"/>
      <c r="AX768" s="420" t="s">
        <v>5063</v>
      </c>
      <c r="AY768" s="12"/>
      <c r="AZ768" t="s">
        <v>4282</v>
      </c>
      <c r="BA768" s="278" t="s">
        <v>4267</v>
      </c>
      <c r="BB768" s="280" t="s">
        <v>4268</v>
      </c>
      <c r="BC768" s="23"/>
    </row>
    <row r="769" spans="1:55" ht="15.75">
      <c r="A769" s="23" t="s">
        <v>428</v>
      </c>
      <c r="B769" s="24" t="s">
        <v>793</v>
      </c>
      <c r="C769" s="23"/>
      <c r="D769" s="23" t="s">
        <v>5022</v>
      </c>
      <c r="E769" s="23" t="s">
        <v>5040</v>
      </c>
      <c r="F769" s="3" t="s">
        <v>5043</v>
      </c>
      <c r="G769" s="348" t="s">
        <v>5687</v>
      </c>
      <c r="H769" s="3" t="s">
        <v>298</v>
      </c>
      <c r="I769" s="33">
        <v>42010000</v>
      </c>
      <c r="J769" s="1"/>
      <c r="K769" s="1"/>
      <c r="L769" s="23"/>
      <c r="M769" s="23" t="s">
        <v>2247</v>
      </c>
      <c r="N769" s="23"/>
      <c r="O769" s="22" t="s">
        <v>1791</v>
      </c>
      <c r="P769" s="22">
        <v>660</v>
      </c>
      <c r="Q769" s="37">
        <f t="shared" si="36"/>
        <v>1199.2</v>
      </c>
      <c r="R769" s="166">
        <v>1499</v>
      </c>
      <c r="S769" s="33">
        <v>5051771917863</v>
      </c>
      <c r="T769" s="33"/>
      <c r="U769" s="99"/>
      <c r="V769" s="164"/>
      <c r="X769" s="84"/>
      <c r="Y769" s="84"/>
      <c r="Z769" s="84"/>
      <c r="AA769" s="23"/>
      <c r="AB769" s="23"/>
      <c r="AC769" s="23"/>
      <c r="AD769" s="23"/>
      <c r="AE769" s="23"/>
      <c r="AF769" s="23"/>
      <c r="AG769" s="23"/>
      <c r="AH769" s="23"/>
      <c r="AI769" s="23"/>
      <c r="AJ769" s="23"/>
      <c r="AK769" s="23"/>
      <c r="AL769" s="23"/>
      <c r="AM769" s="23"/>
      <c r="AN769" s="23"/>
      <c r="AO769" s="23"/>
      <c r="AP769" s="23"/>
      <c r="AQ769" s="23"/>
      <c r="AR769" s="23"/>
      <c r="AS769" s="23"/>
      <c r="AT769" s="23"/>
      <c r="AU769" s="23"/>
      <c r="AV769" s="23"/>
      <c r="AW769" s="23"/>
      <c r="AX769" s="420" t="s">
        <v>5063</v>
      </c>
      <c r="AY769" s="12"/>
      <c r="AZ769" t="s">
        <v>4282</v>
      </c>
      <c r="BA769" s="278" t="s">
        <v>4267</v>
      </c>
      <c r="BB769" s="280" t="s">
        <v>4268</v>
      </c>
      <c r="BC769" s="23"/>
    </row>
    <row r="770" spans="1:55" ht="15.75">
      <c r="A770" s="23" t="s">
        <v>428</v>
      </c>
      <c r="B770" s="24" t="s">
        <v>793</v>
      </c>
      <c r="C770" s="23"/>
      <c r="D770" s="23" t="s">
        <v>5022</v>
      </c>
      <c r="E770" s="23" t="s">
        <v>5041</v>
      </c>
      <c r="F770" s="3" t="s">
        <v>5043</v>
      </c>
      <c r="G770" s="348" t="s">
        <v>5687</v>
      </c>
      <c r="H770" s="3" t="s">
        <v>298</v>
      </c>
      <c r="I770" s="33">
        <v>42010000</v>
      </c>
      <c r="J770" s="1"/>
      <c r="K770" s="1"/>
      <c r="L770" s="23"/>
      <c r="M770" s="23" t="s">
        <v>2248</v>
      </c>
      <c r="N770" s="23"/>
      <c r="O770" s="22" t="s">
        <v>1791</v>
      </c>
      <c r="P770" s="22">
        <v>660</v>
      </c>
      <c r="Q770" s="37">
        <f t="shared" si="36"/>
        <v>1199.2</v>
      </c>
      <c r="R770" s="166">
        <v>1499</v>
      </c>
      <c r="S770" s="33">
        <v>5051771917887</v>
      </c>
      <c r="T770" s="33"/>
      <c r="U770" s="99"/>
      <c r="V770" s="164"/>
      <c r="X770" s="84"/>
      <c r="Y770" s="84"/>
      <c r="Z770" s="84"/>
      <c r="AA770" s="23"/>
      <c r="AB770" s="23"/>
      <c r="AC770" s="23"/>
      <c r="AD770" s="23"/>
      <c r="AE770" s="23"/>
      <c r="AF770" s="23"/>
      <c r="AG770" s="23"/>
      <c r="AH770" s="23"/>
      <c r="AI770" s="23"/>
      <c r="AJ770" s="23"/>
      <c r="AK770" s="23"/>
      <c r="AL770" s="23"/>
      <c r="AM770" s="23"/>
      <c r="AN770" s="23"/>
      <c r="AO770" s="23"/>
      <c r="AP770" s="23"/>
      <c r="AQ770" s="23"/>
      <c r="AR770" s="23"/>
      <c r="AS770" s="23"/>
      <c r="AT770" s="23"/>
      <c r="AU770" s="23"/>
      <c r="AV770" s="23"/>
      <c r="AW770" s="23"/>
      <c r="AX770" s="420" t="s">
        <v>5063</v>
      </c>
      <c r="AY770" s="12"/>
      <c r="AZ770" t="s">
        <v>4282</v>
      </c>
      <c r="BA770" s="278" t="s">
        <v>4267</v>
      </c>
      <c r="BB770" s="280" t="s">
        <v>4268</v>
      </c>
      <c r="BC770" s="23"/>
    </row>
    <row r="771" spans="1:55" ht="15.75">
      <c r="A771" s="23" t="s">
        <v>428</v>
      </c>
      <c r="B771" s="24" t="s">
        <v>793</v>
      </c>
      <c r="C771" s="23"/>
      <c r="D771" s="23" t="s">
        <v>5022</v>
      </c>
      <c r="E771" s="23" t="s">
        <v>5042</v>
      </c>
      <c r="F771" s="3" t="s">
        <v>5043</v>
      </c>
      <c r="G771" s="348" t="s">
        <v>5687</v>
      </c>
      <c r="H771" s="3" t="s">
        <v>298</v>
      </c>
      <c r="I771" s="33">
        <v>42010000</v>
      </c>
      <c r="J771" s="1"/>
      <c r="K771" s="1"/>
      <c r="L771" s="23"/>
      <c r="M771" s="23" t="s">
        <v>2249</v>
      </c>
      <c r="N771" s="23"/>
      <c r="O771" s="22" t="s">
        <v>1791</v>
      </c>
      <c r="P771" s="22">
        <v>660</v>
      </c>
      <c r="Q771" s="37">
        <f t="shared" si="36"/>
        <v>1199.2</v>
      </c>
      <c r="R771" s="166">
        <v>1499</v>
      </c>
      <c r="S771" s="33">
        <v>5051771953656</v>
      </c>
      <c r="T771" s="33"/>
      <c r="U771" s="99"/>
      <c r="V771" s="164"/>
      <c r="X771" s="84"/>
      <c r="Y771" s="84"/>
      <c r="Z771" s="84"/>
      <c r="AA771" s="23"/>
      <c r="AB771" s="23"/>
      <c r="AC771" s="23"/>
      <c r="AD771" s="23"/>
      <c r="AE771" s="23"/>
      <c r="AF771" s="23"/>
      <c r="AG771" s="23"/>
      <c r="AH771" s="23"/>
      <c r="AI771" s="23"/>
      <c r="AJ771" s="23"/>
      <c r="AK771" s="23"/>
      <c r="AL771" s="23"/>
      <c r="AM771" s="23"/>
      <c r="AN771" s="23"/>
      <c r="AO771" s="23"/>
      <c r="AP771" s="23"/>
      <c r="AQ771" s="23"/>
      <c r="AR771" s="23"/>
      <c r="AS771" s="23"/>
      <c r="AT771" s="23"/>
      <c r="AU771" s="23"/>
      <c r="AV771" s="23"/>
      <c r="AW771" s="23"/>
      <c r="AX771" s="420" t="s">
        <v>5063</v>
      </c>
      <c r="AY771" s="12"/>
      <c r="AZ771" t="s">
        <v>4282</v>
      </c>
      <c r="BA771" s="278" t="s">
        <v>4267</v>
      </c>
      <c r="BB771" s="280" t="s">
        <v>4268</v>
      </c>
      <c r="BC771" s="23"/>
    </row>
    <row r="772" spans="1:55" ht="15.75">
      <c r="A772" s="23" t="s">
        <v>428</v>
      </c>
      <c r="B772" s="24" t="s">
        <v>793</v>
      </c>
      <c r="C772" s="23"/>
      <c r="D772" s="23" t="s">
        <v>5023</v>
      </c>
      <c r="E772" s="23" t="s">
        <v>5044</v>
      </c>
      <c r="F772" s="3" t="s">
        <v>5052</v>
      </c>
      <c r="G772" s="348" t="s">
        <v>5687</v>
      </c>
      <c r="H772" s="3" t="s">
        <v>279</v>
      </c>
      <c r="I772" s="33">
        <v>42010000</v>
      </c>
      <c r="J772" s="1"/>
      <c r="K772" s="1"/>
      <c r="L772" s="23"/>
      <c r="M772" s="23" t="s">
        <v>5053</v>
      </c>
      <c r="N772" s="23"/>
      <c r="O772" s="22" t="s">
        <v>1791</v>
      </c>
      <c r="P772" s="22">
        <v>835</v>
      </c>
      <c r="Q772" s="37">
        <f t="shared" si="36"/>
        <v>1519.2</v>
      </c>
      <c r="R772" s="166">
        <v>1899</v>
      </c>
      <c r="S772" s="33">
        <v>5051771953670</v>
      </c>
      <c r="T772" s="33"/>
      <c r="U772" s="99"/>
      <c r="V772" s="164"/>
      <c r="X772" s="84"/>
      <c r="Y772" s="84"/>
      <c r="Z772" s="84"/>
      <c r="AA772" s="23"/>
      <c r="AB772" s="23"/>
      <c r="AC772" s="23"/>
      <c r="AD772" s="23"/>
      <c r="AE772" s="23"/>
      <c r="AF772" s="23"/>
      <c r="AG772" s="23"/>
      <c r="AH772" s="23"/>
      <c r="AI772" s="23"/>
      <c r="AJ772" s="23"/>
      <c r="AK772" s="23"/>
      <c r="AL772" s="23"/>
      <c r="AM772" s="23"/>
      <c r="AN772" s="23"/>
      <c r="AO772" s="23"/>
      <c r="AP772" s="23"/>
      <c r="AQ772" s="23"/>
      <c r="AR772" s="23"/>
      <c r="AS772" s="23"/>
      <c r="AT772" s="23"/>
      <c r="AU772" s="23"/>
      <c r="AV772" s="23"/>
      <c r="AW772" s="23"/>
      <c r="AX772" s="420" t="s">
        <v>5064</v>
      </c>
      <c r="AY772" s="12"/>
      <c r="AZ772" t="s">
        <v>4282</v>
      </c>
      <c r="BA772" s="278" t="s">
        <v>4267</v>
      </c>
      <c r="BB772" s="280" t="s">
        <v>4268</v>
      </c>
      <c r="BC772" s="23"/>
    </row>
    <row r="773" spans="1:55" ht="15.75">
      <c r="A773" s="23" t="s">
        <v>428</v>
      </c>
      <c r="B773" s="24" t="s">
        <v>793</v>
      </c>
      <c r="C773" s="23"/>
      <c r="D773" s="23" t="s">
        <v>5023</v>
      </c>
      <c r="E773" s="23" t="s">
        <v>5045</v>
      </c>
      <c r="F773" s="3" t="s">
        <v>5052</v>
      </c>
      <c r="G773" s="348" t="s">
        <v>5687</v>
      </c>
      <c r="H773" s="3" t="s">
        <v>279</v>
      </c>
      <c r="I773" s="33">
        <v>42010000</v>
      </c>
      <c r="J773" s="1"/>
      <c r="K773" s="1"/>
      <c r="L773" s="23"/>
      <c r="M773" s="23" t="s">
        <v>5054</v>
      </c>
      <c r="N773" s="23"/>
      <c r="O773" s="22" t="s">
        <v>1791</v>
      </c>
      <c r="P773" s="22">
        <v>835</v>
      </c>
      <c r="Q773" s="37">
        <f t="shared" si="36"/>
        <v>1519.2</v>
      </c>
      <c r="R773" s="166">
        <v>1899</v>
      </c>
      <c r="S773" s="33">
        <v>5051771953687</v>
      </c>
      <c r="T773" s="33"/>
      <c r="U773" s="99"/>
      <c r="V773" s="164"/>
      <c r="X773" s="84"/>
      <c r="Y773" s="84"/>
      <c r="Z773" s="84"/>
      <c r="AA773" s="23"/>
      <c r="AB773" s="23"/>
      <c r="AC773" s="23"/>
      <c r="AD773" s="23"/>
      <c r="AE773" s="23"/>
      <c r="AF773" s="23"/>
      <c r="AG773" s="23"/>
      <c r="AH773" s="23"/>
      <c r="AI773" s="23"/>
      <c r="AJ773" s="23"/>
      <c r="AK773" s="23"/>
      <c r="AL773" s="23"/>
      <c r="AM773" s="23"/>
      <c r="AN773" s="23"/>
      <c r="AO773" s="23"/>
      <c r="AP773" s="23"/>
      <c r="AQ773" s="23"/>
      <c r="AR773" s="23"/>
      <c r="AS773" s="23"/>
      <c r="AT773" s="23"/>
      <c r="AU773" s="23"/>
      <c r="AV773" s="23"/>
      <c r="AW773" s="23"/>
      <c r="AX773" s="420" t="s">
        <v>5064</v>
      </c>
      <c r="AY773" s="12"/>
      <c r="AZ773" t="s">
        <v>4282</v>
      </c>
      <c r="BA773" s="278" t="s">
        <v>4267</v>
      </c>
      <c r="BB773" s="280" t="s">
        <v>4268</v>
      </c>
      <c r="BC773" s="23"/>
    </row>
    <row r="774" spans="1:55" ht="15.75">
      <c r="A774" s="23" t="s">
        <v>428</v>
      </c>
      <c r="B774" s="24" t="s">
        <v>793</v>
      </c>
      <c r="C774" s="23"/>
      <c r="D774" s="23" t="s">
        <v>5023</v>
      </c>
      <c r="E774" s="23" t="s">
        <v>5046</v>
      </c>
      <c r="F774" s="3" t="s">
        <v>5052</v>
      </c>
      <c r="G774" s="348" t="s">
        <v>5687</v>
      </c>
      <c r="H774" s="3" t="s">
        <v>279</v>
      </c>
      <c r="I774" s="33">
        <v>42010000</v>
      </c>
      <c r="J774" s="1"/>
      <c r="K774" s="1"/>
      <c r="L774" s="23"/>
      <c r="M774" s="23" t="s">
        <v>5028</v>
      </c>
      <c r="N774" s="23"/>
      <c r="O774" s="22" t="s">
        <v>1791</v>
      </c>
      <c r="P774" s="22">
        <v>835</v>
      </c>
      <c r="Q774" s="37">
        <f t="shared" si="36"/>
        <v>1519.2</v>
      </c>
      <c r="R774" s="166">
        <v>1899</v>
      </c>
      <c r="S774" s="33">
        <v>5051771953694</v>
      </c>
      <c r="T774" s="33"/>
      <c r="U774" s="99"/>
      <c r="V774" s="164"/>
      <c r="X774" s="84"/>
      <c r="Y774" s="84"/>
      <c r="Z774" s="84"/>
      <c r="AA774" s="23"/>
      <c r="AB774" s="23"/>
      <c r="AC774" s="23"/>
      <c r="AD774" s="23"/>
      <c r="AE774" s="23"/>
      <c r="AF774" s="23"/>
      <c r="AG774" s="23"/>
      <c r="AH774" s="23"/>
      <c r="AI774" s="23"/>
      <c r="AJ774" s="23"/>
      <c r="AK774" s="23"/>
      <c r="AL774" s="23"/>
      <c r="AM774" s="23"/>
      <c r="AN774" s="23"/>
      <c r="AO774" s="23"/>
      <c r="AP774" s="23"/>
      <c r="AQ774" s="23"/>
      <c r="AR774" s="23"/>
      <c r="AS774" s="23"/>
      <c r="AT774" s="23"/>
      <c r="AU774" s="23"/>
      <c r="AV774" s="23"/>
      <c r="AW774" s="23"/>
      <c r="AX774" s="420" t="s">
        <v>5064</v>
      </c>
      <c r="AY774" s="12"/>
      <c r="AZ774" t="s">
        <v>4282</v>
      </c>
      <c r="BA774" s="278" t="s">
        <v>4267</v>
      </c>
      <c r="BB774" s="280" t="s">
        <v>4268</v>
      </c>
      <c r="BC774" s="23"/>
    </row>
    <row r="775" spans="1:55" ht="15.75">
      <c r="A775" s="23" t="s">
        <v>428</v>
      </c>
      <c r="B775" s="24" t="s">
        <v>793</v>
      </c>
      <c r="C775" s="23"/>
      <c r="D775" s="23" t="s">
        <v>5023</v>
      </c>
      <c r="E775" s="23" t="s">
        <v>5047</v>
      </c>
      <c r="F775" s="3" t="s">
        <v>5052</v>
      </c>
      <c r="G775" s="348" t="s">
        <v>5687</v>
      </c>
      <c r="H775" s="3" t="s">
        <v>279</v>
      </c>
      <c r="I775" s="33">
        <v>42010000</v>
      </c>
      <c r="J775" s="1"/>
      <c r="K775" s="1"/>
      <c r="L775" s="23"/>
      <c r="M775" s="23" t="s">
        <v>5029</v>
      </c>
      <c r="N775" s="23"/>
      <c r="O775" s="22" t="s">
        <v>1791</v>
      </c>
      <c r="P775" s="22">
        <v>835</v>
      </c>
      <c r="Q775" s="37">
        <f t="shared" si="36"/>
        <v>1519.2</v>
      </c>
      <c r="R775" s="166">
        <v>1899</v>
      </c>
      <c r="S775" s="33">
        <v>5051771953700</v>
      </c>
      <c r="T775" s="33"/>
      <c r="U775" s="99"/>
      <c r="V775" s="164"/>
      <c r="X775" s="84"/>
      <c r="Y775" s="84"/>
      <c r="Z775" s="84"/>
      <c r="AA775" s="23"/>
      <c r="AB775" s="23"/>
      <c r="AC775" s="23"/>
      <c r="AD775" s="23"/>
      <c r="AE775" s="23"/>
      <c r="AF775" s="23"/>
      <c r="AG775" s="23"/>
      <c r="AH775" s="23"/>
      <c r="AI775" s="23"/>
      <c r="AJ775" s="23"/>
      <c r="AK775" s="23"/>
      <c r="AL775" s="23"/>
      <c r="AM775" s="23"/>
      <c r="AN775" s="23"/>
      <c r="AO775" s="23"/>
      <c r="AP775" s="23"/>
      <c r="AQ775" s="23"/>
      <c r="AR775" s="23"/>
      <c r="AS775" s="23"/>
      <c r="AT775" s="23"/>
      <c r="AU775" s="23"/>
      <c r="AV775" s="23"/>
      <c r="AW775" s="23"/>
      <c r="AX775" s="420" t="s">
        <v>5064</v>
      </c>
      <c r="AY775" s="12"/>
      <c r="AZ775" t="s">
        <v>4282</v>
      </c>
      <c r="BA775" s="278" t="s">
        <v>4267</v>
      </c>
      <c r="BB775" s="280" t="s">
        <v>4268</v>
      </c>
      <c r="BC775" s="23"/>
    </row>
    <row r="776" spans="1:55" ht="15.75">
      <c r="A776" s="23" t="s">
        <v>428</v>
      </c>
      <c r="B776" s="24" t="s">
        <v>793</v>
      </c>
      <c r="C776" s="23"/>
      <c r="D776" s="23" t="s">
        <v>5023</v>
      </c>
      <c r="E776" s="23" t="s">
        <v>5048</v>
      </c>
      <c r="F776" s="3" t="s">
        <v>5052</v>
      </c>
      <c r="G776" s="348" t="s">
        <v>5687</v>
      </c>
      <c r="H776" s="3" t="s">
        <v>298</v>
      </c>
      <c r="I776" s="33">
        <v>42010000</v>
      </c>
      <c r="J776" s="1"/>
      <c r="K776" s="1"/>
      <c r="L776" s="23"/>
      <c r="M776" s="23" t="s">
        <v>5053</v>
      </c>
      <c r="N776" s="23"/>
      <c r="O776" s="22" t="s">
        <v>1791</v>
      </c>
      <c r="P776" s="22">
        <v>835</v>
      </c>
      <c r="Q776" s="37">
        <f t="shared" si="36"/>
        <v>1519.2</v>
      </c>
      <c r="R776" s="166">
        <v>1899</v>
      </c>
      <c r="S776" s="33">
        <v>5051771953724</v>
      </c>
      <c r="T776" s="33"/>
      <c r="U776" s="99"/>
      <c r="V776" s="164"/>
      <c r="X776" s="84"/>
      <c r="Y776" s="84"/>
      <c r="Z776" s="84"/>
      <c r="AA776" s="23"/>
      <c r="AB776" s="23"/>
      <c r="AC776" s="23"/>
      <c r="AD776" s="23"/>
      <c r="AE776" s="23"/>
      <c r="AF776" s="23"/>
      <c r="AG776" s="23"/>
      <c r="AH776" s="23"/>
      <c r="AI776" s="23"/>
      <c r="AJ776" s="23"/>
      <c r="AK776" s="23"/>
      <c r="AL776" s="23"/>
      <c r="AM776" s="23"/>
      <c r="AN776" s="23"/>
      <c r="AO776" s="23"/>
      <c r="AP776" s="23"/>
      <c r="AQ776" s="23"/>
      <c r="AR776" s="23"/>
      <c r="AS776" s="23"/>
      <c r="AT776" s="23"/>
      <c r="AU776" s="23"/>
      <c r="AV776" s="23"/>
      <c r="AW776" s="23"/>
      <c r="AX776" s="420" t="s">
        <v>5064</v>
      </c>
      <c r="AY776" s="12"/>
      <c r="AZ776" t="s">
        <v>4282</v>
      </c>
      <c r="BA776" s="278" t="s">
        <v>4267</v>
      </c>
      <c r="BB776" s="280" t="s">
        <v>4268</v>
      </c>
      <c r="BC776" s="23"/>
    </row>
    <row r="777" spans="1:55" ht="15.75">
      <c r="A777" s="23" t="s">
        <v>428</v>
      </c>
      <c r="B777" s="24" t="s">
        <v>793</v>
      </c>
      <c r="C777" s="23"/>
      <c r="D777" s="23" t="s">
        <v>5023</v>
      </c>
      <c r="E777" s="23" t="s">
        <v>5049</v>
      </c>
      <c r="F777" s="3" t="s">
        <v>5052</v>
      </c>
      <c r="G777" s="348" t="s">
        <v>5687</v>
      </c>
      <c r="H777" s="3" t="s">
        <v>298</v>
      </c>
      <c r="I777" s="33">
        <v>42010000</v>
      </c>
      <c r="J777" s="1"/>
      <c r="K777" s="1"/>
      <c r="L777" s="23"/>
      <c r="M777" s="23" t="s">
        <v>5054</v>
      </c>
      <c r="N777" s="23"/>
      <c r="O777" s="22" t="s">
        <v>1791</v>
      </c>
      <c r="P777" s="22">
        <v>835</v>
      </c>
      <c r="Q777" s="37">
        <f t="shared" si="36"/>
        <v>1519.2</v>
      </c>
      <c r="R777" s="166">
        <v>1899</v>
      </c>
      <c r="S777" s="33">
        <v>5051771953731</v>
      </c>
      <c r="T777" s="33"/>
      <c r="U777" s="99"/>
      <c r="V777" s="164"/>
      <c r="X777" s="84"/>
      <c r="Y777" s="84"/>
      <c r="Z777" s="84"/>
      <c r="AA777" s="23"/>
      <c r="AB777" s="23"/>
      <c r="AC777" s="23"/>
      <c r="AD777" s="23"/>
      <c r="AE777" s="23"/>
      <c r="AF777" s="23"/>
      <c r="AG777" s="23"/>
      <c r="AH777" s="23"/>
      <c r="AI777" s="23"/>
      <c r="AJ777" s="23"/>
      <c r="AK777" s="23"/>
      <c r="AL777" s="23"/>
      <c r="AM777" s="23"/>
      <c r="AN777" s="23"/>
      <c r="AO777" s="23"/>
      <c r="AP777" s="23"/>
      <c r="AQ777" s="23"/>
      <c r="AR777" s="23"/>
      <c r="AS777" s="23"/>
      <c r="AT777" s="23"/>
      <c r="AU777" s="23"/>
      <c r="AV777" s="23"/>
      <c r="AW777" s="23"/>
      <c r="AX777" s="420" t="s">
        <v>5064</v>
      </c>
      <c r="AY777" s="12"/>
      <c r="AZ777" t="s">
        <v>4282</v>
      </c>
      <c r="BA777" s="278" t="s">
        <v>4267</v>
      </c>
      <c r="BB777" s="280" t="s">
        <v>4268</v>
      </c>
      <c r="BC777" s="23"/>
    </row>
    <row r="778" spans="1:55" ht="15.75">
      <c r="A778" s="23" t="s">
        <v>428</v>
      </c>
      <c r="B778" s="24" t="s">
        <v>793</v>
      </c>
      <c r="C778" s="23"/>
      <c r="D778" s="23" t="s">
        <v>5023</v>
      </c>
      <c r="E778" s="23" t="s">
        <v>5050</v>
      </c>
      <c r="F778" s="3" t="s">
        <v>5052</v>
      </c>
      <c r="G778" s="348" t="s">
        <v>5687</v>
      </c>
      <c r="H778" s="3" t="s">
        <v>298</v>
      </c>
      <c r="I778" s="33">
        <v>42010000</v>
      </c>
      <c r="J778" s="1"/>
      <c r="K778" s="1"/>
      <c r="L778" s="23"/>
      <c r="M778" s="23" t="s">
        <v>5028</v>
      </c>
      <c r="N778" s="23"/>
      <c r="O778" s="22" t="s">
        <v>1791</v>
      </c>
      <c r="P778" s="22">
        <v>835</v>
      </c>
      <c r="Q778" s="37">
        <f t="shared" si="36"/>
        <v>1519.2</v>
      </c>
      <c r="R778" s="166">
        <v>1899</v>
      </c>
      <c r="S778" s="33">
        <v>5051771953748</v>
      </c>
      <c r="T778" s="33"/>
      <c r="U778" s="99"/>
      <c r="V778" s="164"/>
      <c r="X778" s="84"/>
      <c r="Y778" s="84"/>
      <c r="Z778" s="84"/>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420" t="s">
        <v>5064</v>
      </c>
      <c r="AY778" s="12"/>
      <c r="AZ778" t="s">
        <v>4282</v>
      </c>
      <c r="BA778" s="278" t="s">
        <v>4267</v>
      </c>
      <c r="BB778" s="280" t="s">
        <v>4268</v>
      </c>
      <c r="BC778" s="23"/>
    </row>
    <row r="779" spans="1:55" ht="15.75">
      <c r="A779" s="23" t="s">
        <v>428</v>
      </c>
      <c r="B779" s="24" t="s">
        <v>793</v>
      </c>
      <c r="C779" s="23"/>
      <c r="D779" s="23" t="s">
        <v>5023</v>
      </c>
      <c r="E779" s="23" t="s">
        <v>5051</v>
      </c>
      <c r="F779" s="3" t="s">
        <v>5052</v>
      </c>
      <c r="G779" s="348" t="s">
        <v>5687</v>
      </c>
      <c r="H779" s="3" t="s">
        <v>298</v>
      </c>
      <c r="I779" s="33">
        <v>42010000</v>
      </c>
      <c r="J779" s="1"/>
      <c r="K779" s="1"/>
      <c r="L779" s="23"/>
      <c r="M779" s="23" t="s">
        <v>5029</v>
      </c>
      <c r="N779" s="23"/>
      <c r="O779" s="22" t="s">
        <v>1791</v>
      </c>
      <c r="P779" s="22">
        <v>835</v>
      </c>
      <c r="Q779" s="37">
        <f t="shared" si="36"/>
        <v>1519.2</v>
      </c>
      <c r="R779" s="166">
        <v>1899</v>
      </c>
      <c r="S779" s="33">
        <v>5051771953755</v>
      </c>
      <c r="T779" s="33"/>
      <c r="U779" s="99"/>
      <c r="V779" s="164"/>
      <c r="X779" s="84"/>
      <c r="Y779" s="84"/>
      <c r="Z779" s="84"/>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420" t="s">
        <v>5064</v>
      </c>
      <c r="AY779" s="12"/>
      <c r="AZ779" t="s">
        <v>4282</v>
      </c>
      <c r="BA779" s="278" t="s">
        <v>4267</v>
      </c>
      <c r="BB779" s="280" t="s">
        <v>4268</v>
      </c>
      <c r="BC779" s="23"/>
    </row>
    <row r="780" spans="1:55" ht="15.75">
      <c r="A780" s="23" t="s">
        <v>428</v>
      </c>
      <c r="B780" s="24" t="s">
        <v>793</v>
      </c>
      <c r="C780" s="23"/>
      <c r="D780" s="23" t="s">
        <v>5024</v>
      </c>
      <c r="E780" s="23" t="s">
        <v>5055</v>
      </c>
      <c r="F780" s="3" t="s">
        <v>5061</v>
      </c>
      <c r="G780" s="348" t="s">
        <v>5687</v>
      </c>
      <c r="H780" s="3" t="s">
        <v>279</v>
      </c>
      <c r="I780" s="33">
        <v>42010000</v>
      </c>
      <c r="J780" s="1"/>
      <c r="K780" s="1"/>
      <c r="L780" s="23"/>
      <c r="M780" s="23" t="s">
        <v>2247</v>
      </c>
      <c r="N780" s="23"/>
      <c r="O780" s="22" t="s">
        <v>1791</v>
      </c>
      <c r="P780" s="22">
        <v>835</v>
      </c>
      <c r="Q780" s="37">
        <f t="shared" si="36"/>
        <v>1519.2</v>
      </c>
      <c r="R780" s="166">
        <v>1899</v>
      </c>
      <c r="S780" s="33">
        <v>5051771954677</v>
      </c>
      <c r="T780" s="33"/>
      <c r="U780" s="99"/>
      <c r="V780" s="164"/>
      <c r="X780" s="84"/>
      <c r="Y780" s="84"/>
      <c r="Z780" s="84"/>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420" t="s">
        <v>5063</v>
      </c>
      <c r="AY780" s="12"/>
      <c r="AZ780" t="s">
        <v>4282</v>
      </c>
      <c r="BA780" s="278" t="s">
        <v>4267</v>
      </c>
      <c r="BB780" s="280" t="s">
        <v>4268</v>
      </c>
      <c r="BC780" s="23"/>
    </row>
    <row r="781" spans="1:55" ht="15.75">
      <c r="A781" s="23" t="s">
        <v>428</v>
      </c>
      <c r="B781" s="24" t="s">
        <v>793</v>
      </c>
      <c r="C781" s="23"/>
      <c r="D781" s="23" t="s">
        <v>5024</v>
      </c>
      <c r="E781" s="23" t="s">
        <v>5056</v>
      </c>
      <c r="F781" s="3" t="s">
        <v>5061</v>
      </c>
      <c r="G781" s="348" t="s">
        <v>5687</v>
      </c>
      <c r="H781" s="3" t="s">
        <v>279</v>
      </c>
      <c r="I781" s="33">
        <v>42010000</v>
      </c>
      <c r="J781" s="1"/>
      <c r="K781" s="1"/>
      <c r="L781" s="23"/>
      <c r="M781" s="23" t="s">
        <v>2248</v>
      </c>
      <c r="N781" s="23"/>
      <c r="O781" s="22" t="s">
        <v>1791</v>
      </c>
      <c r="P781" s="22">
        <v>835</v>
      </c>
      <c r="Q781" s="37">
        <f t="shared" si="36"/>
        <v>1519.2</v>
      </c>
      <c r="R781" s="166">
        <v>1899</v>
      </c>
      <c r="S781" s="33">
        <v>5051771954691</v>
      </c>
      <c r="T781" s="33"/>
      <c r="U781" s="99"/>
      <c r="V781" s="164"/>
      <c r="X781" s="84"/>
      <c r="Y781" s="84"/>
      <c r="Z781" s="84"/>
      <c r="AA781" s="23"/>
      <c r="AB781" s="23"/>
      <c r="AC781" s="23"/>
      <c r="AD781" s="23"/>
      <c r="AE781" s="23"/>
      <c r="AF781" s="23"/>
      <c r="AG781" s="23"/>
      <c r="AH781" s="23"/>
      <c r="AI781" s="23"/>
      <c r="AJ781" s="23"/>
      <c r="AK781" s="23"/>
      <c r="AL781" s="23"/>
      <c r="AM781" s="23"/>
      <c r="AN781" s="23"/>
      <c r="AO781" s="23"/>
      <c r="AP781" s="23"/>
      <c r="AQ781" s="23"/>
      <c r="AR781" s="23"/>
      <c r="AS781" s="23"/>
      <c r="AT781" s="23"/>
      <c r="AU781" s="23"/>
      <c r="AV781" s="23"/>
      <c r="AW781" s="23"/>
      <c r="AX781" s="420" t="s">
        <v>5063</v>
      </c>
      <c r="AY781" s="12"/>
      <c r="AZ781" t="s">
        <v>4282</v>
      </c>
      <c r="BA781" s="278" t="s">
        <v>4267</v>
      </c>
      <c r="BB781" s="280" t="s">
        <v>4268</v>
      </c>
      <c r="BC781" s="23"/>
    </row>
    <row r="782" spans="1:55" ht="15.75">
      <c r="A782" s="23" t="s">
        <v>428</v>
      </c>
      <c r="B782" s="24" t="s">
        <v>793</v>
      </c>
      <c r="C782" s="23"/>
      <c r="D782" s="23" t="s">
        <v>5024</v>
      </c>
      <c r="E782" s="23" t="s">
        <v>5057</v>
      </c>
      <c r="F782" s="3" t="s">
        <v>5061</v>
      </c>
      <c r="G782" s="348" t="s">
        <v>5687</v>
      </c>
      <c r="H782" s="3" t="s">
        <v>279</v>
      </c>
      <c r="I782" s="33">
        <v>42010000</v>
      </c>
      <c r="J782" s="1"/>
      <c r="K782" s="1"/>
      <c r="L782" s="23"/>
      <c r="M782" s="23" t="s">
        <v>2249</v>
      </c>
      <c r="N782" s="23"/>
      <c r="O782" s="22" t="s">
        <v>1791</v>
      </c>
      <c r="P782" s="22">
        <v>835</v>
      </c>
      <c r="Q782" s="37">
        <f t="shared" si="36"/>
        <v>1519.2</v>
      </c>
      <c r="R782" s="166">
        <v>1899</v>
      </c>
      <c r="S782" s="33">
        <v>5051771954714</v>
      </c>
      <c r="T782" s="33"/>
      <c r="U782" s="99"/>
      <c r="V782" s="164"/>
      <c r="X782" s="84"/>
      <c r="Y782" s="84"/>
      <c r="Z782" s="84"/>
      <c r="AA782" s="23"/>
      <c r="AB782" s="23"/>
      <c r="AC782" s="23"/>
      <c r="AD782" s="23"/>
      <c r="AE782" s="23"/>
      <c r="AF782" s="23"/>
      <c r="AG782" s="23"/>
      <c r="AH782" s="23"/>
      <c r="AI782" s="23"/>
      <c r="AJ782" s="23"/>
      <c r="AK782" s="23"/>
      <c r="AL782" s="23"/>
      <c r="AM782" s="23"/>
      <c r="AN782" s="23"/>
      <c r="AO782" s="23"/>
      <c r="AP782" s="23"/>
      <c r="AQ782" s="23"/>
      <c r="AR782" s="23"/>
      <c r="AS782" s="23"/>
      <c r="AT782" s="23"/>
      <c r="AU782" s="23"/>
      <c r="AV782" s="23"/>
      <c r="AW782" s="23"/>
      <c r="AX782" s="420" t="s">
        <v>5063</v>
      </c>
      <c r="AY782" s="12"/>
      <c r="AZ782" t="s">
        <v>4282</v>
      </c>
      <c r="BA782" s="278" t="s">
        <v>4267</v>
      </c>
      <c r="BB782" s="280" t="s">
        <v>4268</v>
      </c>
      <c r="BC782" s="23"/>
    </row>
    <row r="783" spans="1:55" ht="15.75">
      <c r="A783" s="23" t="s">
        <v>428</v>
      </c>
      <c r="B783" s="24" t="s">
        <v>793</v>
      </c>
      <c r="C783" s="23"/>
      <c r="D783" s="23" t="s">
        <v>5024</v>
      </c>
      <c r="E783" s="23" t="s">
        <v>5058</v>
      </c>
      <c r="F783" s="3" t="s">
        <v>5061</v>
      </c>
      <c r="G783" s="348" t="s">
        <v>5687</v>
      </c>
      <c r="H783" s="3" t="s">
        <v>298</v>
      </c>
      <c r="I783" s="33">
        <v>42010000</v>
      </c>
      <c r="J783" s="1"/>
      <c r="K783" s="1"/>
      <c r="L783" s="23"/>
      <c r="M783" s="23" t="s">
        <v>2247</v>
      </c>
      <c r="N783" s="23"/>
      <c r="O783" s="22" t="s">
        <v>1791</v>
      </c>
      <c r="P783" s="22">
        <v>835</v>
      </c>
      <c r="Q783" s="37">
        <f t="shared" si="36"/>
        <v>1519.2</v>
      </c>
      <c r="R783" s="166">
        <v>1899</v>
      </c>
      <c r="S783" s="33">
        <v>5051771954769</v>
      </c>
      <c r="T783" s="33"/>
      <c r="U783" s="99"/>
      <c r="V783" s="164"/>
      <c r="X783" s="84"/>
      <c r="Y783" s="84"/>
      <c r="Z783" s="84"/>
      <c r="AA783" s="23"/>
      <c r="AB783" s="23"/>
      <c r="AC783" s="23"/>
      <c r="AD783" s="23"/>
      <c r="AE783" s="23"/>
      <c r="AF783" s="23"/>
      <c r="AG783" s="23"/>
      <c r="AH783" s="23"/>
      <c r="AI783" s="23"/>
      <c r="AJ783" s="23"/>
      <c r="AK783" s="23"/>
      <c r="AL783" s="23"/>
      <c r="AM783" s="23"/>
      <c r="AN783" s="23"/>
      <c r="AO783" s="23"/>
      <c r="AP783" s="23"/>
      <c r="AQ783" s="23"/>
      <c r="AR783" s="23"/>
      <c r="AS783" s="23"/>
      <c r="AT783" s="23"/>
      <c r="AU783" s="23"/>
      <c r="AV783" s="23"/>
      <c r="AW783" s="23"/>
      <c r="AX783" s="420" t="s">
        <v>5063</v>
      </c>
      <c r="AY783" s="12"/>
      <c r="AZ783" t="s">
        <v>4282</v>
      </c>
      <c r="BA783" s="278" t="s">
        <v>4267</v>
      </c>
      <c r="BB783" s="280" t="s">
        <v>4268</v>
      </c>
      <c r="BC783" s="23"/>
    </row>
    <row r="784" spans="1:55" ht="15.75">
      <c r="A784" s="23" t="s">
        <v>428</v>
      </c>
      <c r="B784" s="24" t="s">
        <v>793</v>
      </c>
      <c r="C784" s="23"/>
      <c r="D784" s="23" t="s">
        <v>5024</v>
      </c>
      <c r="E784" s="23" t="s">
        <v>5059</v>
      </c>
      <c r="F784" s="3" t="s">
        <v>5061</v>
      </c>
      <c r="G784" s="348" t="s">
        <v>5687</v>
      </c>
      <c r="H784" s="3" t="s">
        <v>298</v>
      </c>
      <c r="I784" s="33">
        <v>42010000</v>
      </c>
      <c r="J784" s="1"/>
      <c r="K784" s="1"/>
      <c r="L784" s="23"/>
      <c r="M784" s="23" t="s">
        <v>2248</v>
      </c>
      <c r="N784" s="23"/>
      <c r="O784" s="22" t="s">
        <v>1791</v>
      </c>
      <c r="P784" s="22">
        <v>835</v>
      </c>
      <c r="Q784" s="37">
        <f t="shared" si="36"/>
        <v>1519.2</v>
      </c>
      <c r="R784" s="166">
        <v>1899</v>
      </c>
      <c r="S784" s="33">
        <v>5051771954783</v>
      </c>
      <c r="T784" s="33"/>
      <c r="U784" s="99"/>
      <c r="V784" s="164"/>
      <c r="X784" s="84"/>
      <c r="Y784" s="84"/>
      <c r="Z784" s="84"/>
      <c r="AA784" s="23"/>
      <c r="AB784" s="23"/>
      <c r="AC784" s="23"/>
      <c r="AD784" s="23"/>
      <c r="AE784" s="23"/>
      <c r="AF784" s="23"/>
      <c r="AG784" s="23"/>
      <c r="AH784" s="23"/>
      <c r="AI784" s="23"/>
      <c r="AJ784" s="23"/>
      <c r="AK784" s="23"/>
      <c r="AL784" s="23"/>
      <c r="AM784" s="23"/>
      <c r="AN784" s="23"/>
      <c r="AO784" s="23"/>
      <c r="AP784" s="23"/>
      <c r="AQ784" s="23"/>
      <c r="AR784" s="23"/>
      <c r="AS784" s="23"/>
      <c r="AT784" s="23"/>
      <c r="AU784" s="23"/>
      <c r="AV784" s="23"/>
      <c r="AW784" s="23"/>
      <c r="AX784" s="420" t="s">
        <v>5063</v>
      </c>
      <c r="AY784" s="12"/>
      <c r="AZ784" t="s">
        <v>4282</v>
      </c>
      <c r="BA784" s="278" t="s">
        <v>4267</v>
      </c>
      <c r="BB784" s="280" t="s">
        <v>4268</v>
      </c>
      <c r="BC784" s="23"/>
    </row>
    <row r="785" spans="1:55" ht="15.75">
      <c r="A785" s="23" t="s">
        <v>428</v>
      </c>
      <c r="B785" s="24" t="s">
        <v>793</v>
      </c>
      <c r="C785" s="23"/>
      <c r="D785" s="23" t="s">
        <v>5024</v>
      </c>
      <c r="E785" s="23" t="s">
        <v>5060</v>
      </c>
      <c r="F785" s="3" t="s">
        <v>5061</v>
      </c>
      <c r="G785" s="348" t="s">
        <v>5687</v>
      </c>
      <c r="H785" s="3" t="s">
        <v>298</v>
      </c>
      <c r="I785" s="33">
        <v>42010000</v>
      </c>
      <c r="J785" s="1"/>
      <c r="K785" s="1"/>
      <c r="L785" s="23"/>
      <c r="M785" s="23" t="s">
        <v>2249</v>
      </c>
      <c r="N785" s="23"/>
      <c r="O785" s="22" t="s">
        <v>1791</v>
      </c>
      <c r="P785" s="22">
        <v>835</v>
      </c>
      <c r="Q785" s="37">
        <f t="shared" si="36"/>
        <v>1519.2</v>
      </c>
      <c r="R785" s="166">
        <v>1899</v>
      </c>
      <c r="S785" s="33">
        <v>5051771954806</v>
      </c>
      <c r="T785" s="33"/>
      <c r="U785" s="99"/>
      <c r="V785" s="164"/>
      <c r="X785" s="84"/>
      <c r="Y785" s="84"/>
      <c r="Z785" s="84"/>
      <c r="AA785" s="23"/>
      <c r="AB785" s="23"/>
      <c r="AC785" s="23"/>
      <c r="AD785" s="23"/>
      <c r="AE785" s="23"/>
      <c r="AF785" s="23"/>
      <c r="AG785" s="23"/>
      <c r="AH785" s="23"/>
      <c r="AI785" s="23"/>
      <c r="AJ785" s="23"/>
      <c r="AK785" s="23"/>
      <c r="AL785" s="23"/>
      <c r="AM785" s="23"/>
      <c r="AN785" s="23"/>
      <c r="AO785" s="23"/>
      <c r="AP785" s="23"/>
      <c r="AQ785" s="23"/>
      <c r="AR785" s="23"/>
      <c r="AS785" s="23"/>
      <c r="AT785" s="23"/>
      <c r="AU785" s="23"/>
      <c r="AV785" s="23"/>
      <c r="AW785" s="23"/>
      <c r="AX785" s="420" t="s">
        <v>5063</v>
      </c>
      <c r="AY785" s="12"/>
      <c r="AZ785" t="s">
        <v>4282</v>
      </c>
      <c r="BA785" s="278" t="s">
        <v>4267</v>
      </c>
      <c r="BB785" s="280" t="s">
        <v>4268</v>
      </c>
      <c r="BC785" s="23"/>
    </row>
    <row r="786" spans="1:55" ht="15.75">
      <c r="A786" s="23" t="s">
        <v>428</v>
      </c>
      <c r="B786" s="24" t="s">
        <v>856</v>
      </c>
      <c r="C786" s="24"/>
      <c r="D786" s="3" t="s">
        <v>857</v>
      </c>
      <c r="E786" s="23" t="s">
        <v>857</v>
      </c>
      <c r="F786" s="24" t="s">
        <v>3484</v>
      </c>
      <c r="G786" s="24"/>
      <c r="H786" s="23" t="s">
        <v>1839</v>
      </c>
      <c r="I786" s="33">
        <v>42010000</v>
      </c>
      <c r="J786" s="1" t="s">
        <v>1804</v>
      </c>
      <c r="K786" s="1" t="s">
        <v>1804</v>
      </c>
      <c r="M786" s="23" t="s">
        <v>858</v>
      </c>
      <c r="N786" s="23"/>
      <c r="O786" s="22" t="s">
        <v>1791</v>
      </c>
      <c r="P786" s="22">
        <v>99</v>
      </c>
      <c r="Q786" s="37">
        <f t="shared" si="36"/>
        <v>180</v>
      </c>
      <c r="R786" s="166">
        <v>225</v>
      </c>
      <c r="S786" s="33" t="s">
        <v>859</v>
      </c>
      <c r="T786" s="33"/>
      <c r="U786" s="99">
        <v>0.14000000000000001</v>
      </c>
      <c r="V786" s="99">
        <v>5.0000000000000001E-3</v>
      </c>
      <c r="W786" s="99">
        <f t="shared" ref="W786:W803" si="37">U786+V786</f>
        <v>0.14500000000000002</v>
      </c>
      <c r="X786" s="8">
        <v>575</v>
      </c>
      <c r="Y786" s="8">
        <v>5</v>
      </c>
      <c r="Z786" s="8">
        <v>420</v>
      </c>
      <c r="AX786" s="412" t="s">
        <v>3139</v>
      </c>
      <c r="AY786" s="156"/>
      <c r="AZ786" t="s">
        <v>4280</v>
      </c>
      <c r="BA786" s="278" t="s">
        <v>4267</v>
      </c>
      <c r="BB786" s="280" t="s">
        <v>4268</v>
      </c>
    </row>
    <row r="787" spans="1:55" ht="15.75">
      <c r="A787" s="23" t="s">
        <v>428</v>
      </c>
      <c r="B787" s="24" t="s">
        <v>856</v>
      </c>
      <c r="C787" s="24"/>
      <c r="D787" s="3" t="s">
        <v>1840</v>
      </c>
      <c r="E787" s="23" t="s">
        <v>1840</v>
      </c>
      <c r="F787" s="24" t="s">
        <v>3484</v>
      </c>
      <c r="G787" s="24"/>
      <c r="H787" s="23" t="s">
        <v>1841</v>
      </c>
      <c r="I787" s="33">
        <v>42010000</v>
      </c>
      <c r="J787" s="1" t="s">
        <v>1804</v>
      </c>
      <c r="K787" s="1" t="s">
        <v>1804</v>
      </c>
      <c r="M787" s="23" t="s">
        <v>2105</v>
      </c>
      <c r="N787" s="23"/>
      <c r="O787" s="22" t="s">
        <v>1791</v>
      </c>
      <c r="P787" s="22">
        <v>99</v>
      </c>
      <c r="Q787" s="37">
        <f t="shared" si="36"/>
        <v>180</v>
      </c>
      <c r="R787" s="166">
        <v>225</v>
      </c>
      <c r="S787" s="33">
        <v>5051771286051</v>
      </c>
      <c r="T787" s="33"/>
      <c r="U787" s="99">
        <v>0.14000000000000001</v>
      </c>
      <c r="V787" s="99">
        <v>5.0000000000000001E-3</v>
      </c>
      <c r="W787" s="99">
        <f t="shared" si="37"/>
        <v>0.14500000000000002</v>
      </c>
      <c r="X787" s="8">
        <v>575</v>
      </c>
      <c r="Y787" s="8">
        <v>5</v>
      </c>
      <c r="Z787" s="8">
        <v>420</v>
      </c>
      <c r="AX787" s="412" t="s">
        <v>3139</v>
      </c>
      <c r="AY787" s="156"/>
      <c r="AZ787" t="s">
        <v>4280</v>
      </c>
      <c r="BA787" s="278" t="s">
        <v>4267</v>
      </c>
      <c r="BB787" s="280" t="s">
        <v>4268</v>
      </c>
    </row>
    <row r="788" spans="1:55" ht="15.75">
      <c r="A788" s="23" t="s">
        <v>428</v>
      </c>
      <c r="B788" s="24" t="s">
        <v>856</v>
      </c>
      <c r="C788" s="24"/>
      <c r="D788" s="3" t="s">
        <v>2387</v>
      </c>
      <c r="E788" s="23" t="s">
        <v>2172</v>
      </c>
      <c r="F788" s="24" t="s">
        <v>3224</v>
      </c>
      <c r="G788" s="3"/>
      <c r="H788" s="23" t="s">
        <v>279</v>
      </c>
      <c r="I788" s="33">
        <v>42010000</v>
      </c>
      <c r="J788" s="1" t="s">
        <v>1804</v>
      </c>
      <c r="K788" s="1" t="s">
        <v>1804</v>
      </c>
      <c r="M788" s="23" t="s">
        <v>2250</v>
      </c>
      <c r="N788" s="23"/>
      <c r="O788" s="22" t="s">
        <v>1791</v>
      </c>
      <c r="P788" s="22">
        <v>190</v>
      </c>
      <c r="Q788" s="37">
        <f t="shared" si="36"/>
        <v>351.20000000000005</v>
      </c>
      <c r="R788" s="166">
        <v>439</v>
      </c>
      <c r="S788" s="33">
        <v>5051771665221</v>
      </c>
      <c r="T788" s="33"/>
      <c r="U788" s="99">
        <v>0.6</v>
      </c>
      <c r="V788" s="99">
        <v>0.01</v>
      </c>
      <c r="W788" s="99">
        <f t="shared" si="37"/>
        <v>0.61</v>
      </c>
      <c r="X788" s="8">
        <v>50</v>
      </c>
      <c r="Y788" s="8">
        <v>620</v>
      </c>
      <c r="Z788" s="8">
        <v>400</v>
      </c>
      <c r="AX788" s="412" t="s">
        <v>3140</v>
      </c>
      <c r="AY788" s="12"/>
      <c r="AZ788" t="s">
        <v>4282</v>
      </c>
      <c r="BA788" s="278" t="s">
        <v>4267</v>
      </c>
      <c r="BB788" s="280" t="s">
        <v>4268</v>
      </c>
    </row>
    <row r="789" spans="1:55" ht="15.75">
      <c r="A789" s="23" t="s">
        <v>428</v>
      </c>
      <c r="B789" s="24" t="s">
        <v>856</v>
      </c>
      <c r="C789" s="24"/>
      <c r="D789" s="3" t="s">
        <v>2387</v>
      </c>
      <c r="E789" s="23" t="s">
        <v>2173</v>
      </c>
      <c r="F789" s="24" t="s">
        <v>3224</v>
      </c>
      <c r="G789" s="3"/>
      <c r="H789" s="23" t="s">
        <v>279</v>
      </c>
      <c r="I789" s="33">
        <v>42010000</v>
      </c>
      <c r="J789" s="1" t="s">
        <v>1804</v>
      </c>
      <c r="K789" s="1" t="s">
        <v>1804</v>
      </c>
      <c r="M789" s="23" t="s">
        <v>2251</v>
      </c>
      <c r="N789" s="23"/>
      <c r="O789" s="22" t="s">
        <v>1791</v>
      </c>
      <c r="P789" s="22">
        <v>190</v>
      </c>
      <c r="Q789" s="37">
        <f t="shared" si="36"/>
        <v>351.20000000000005</v>
      </c>
      <c r="R789" s="166">
        <v>439</v>
      </c>
      <c r="S789" s="33">
        <v>5051771665214</v>
      </c>
      <c r="T789" s="33"/>
      <c r="U789" s="99">
        <v>0.6</v>
      </c>
      <c r="V789" s="99">
        <v>0.01</v>
      </c>
      <c r="W789" s="99">
        <f t="shared" si="37"/>
        <v>0.61</v>
      </c>
      <c r="X789" s="8">
        <v>50</v>
      </c>
      <c r="Y789" s="8">
        <v>580</v>
      </c>
      <c r="Z789" s="8">
        <v>400</v>
      </c>
      <c r="AX789" s="412" t="s">
        <v>3140</v>
      </c>
      <c r="AY789" s="12"/>
      <c r="AZ789" t="s">
        <v>4282</v>
      </c>
      <c r="BA789" s="278" t="s">
        <v>4267</v>
      </c>
      <c r="BB789" s="280" t="s">
        <v>4268</v>
      </c>
    </row>
    <row r="790" spans="1:55" ht="15.75">
      <c r="A790" s="23" t="s">
        <v>428</v>
      </c>
      <c r="B790" s="24" t="s">
        <v>856</v>
      </c>
      <c r="C790" s="24"/>
      <c r="D790" s="3" t="s">
        <v>2387</v>
      </c>
      <c r="E790" s="23" t="s">
        <v>2174</v>
      </c>
      <c r="F790" s="24" t="s">
        <v>3224</v>
      </c>
      <c r="G790" s="3"/>
      <c r="H790" s="23" t="s">
        <v>298</v>
      </c>
      <c r="I790" s="33">
        <v>42010000</v>
      </c>
      <c r="J790" s="1" t="s">
        <v>1804</v>
      </c>
      <c r="K790" s="1" t="s">
        <v>1804</v>
      </c>
      <c r="M790" s="23" t="s">
        <v>2250</v>
      </c>
      <c r="N790" s="23"/>
      <c r="O790" s="22" t="s">
        <v>1791</v>
      </c>
      <c r="P790" s="22">
        <v>190</v>
      </c>
      <c r="Q790" s="37">
        <f t="shared" si="36"/>
        <v>351.20000000000005</v>
      </c>
      <c r="R790" s="166">
        <v>439</v>
      </c>
      <c r="S790" s="33" t="s">
        <v>860</v>
      </c>
      <c r="T790" s="33"/>
      <c r="U790" s="99">
        <v>0.6</v>
      </c>
      <c r="V790" s="99">
        <v>0.01</v>
      </c>
      <c r="W790" s="99">
        <f t="shared" si="37"/>
        <v>0.61</v>
      </c>
      <c r="X790" s="8">
        <v>50</v>
      </c>
      <c r="Y790" s="8">
        <v>620</v>
      </c>
      <c r="Z790" s="8">
        <v>400</v>
      </c>
      <c r="AX790" s="412" t="s">
        <v>3140</v>
      </c>
      <c r="AY790" s="12"/>
      <c r="AZ790" t="s">
        <v>4282</v>
      </c>
      <c r="BA790" s="278" t="s">
        <v>4267</v>
      </c>
      <c r="BB790" s="280" t="s">
        <v>4268</v>
      </c>
    </row>
    <row r="791" spans="1:55" ht="15.75">
      <c r="A791" s="23" t="s">
        <v>428</v>
      </c>
      <c r="B791" s="24" t="s">
        <v>856</v>
      </c>
      <c r="C791" s="24"/>
      <c r="D791" s="3" t="s">
        <v>2387</v>
      </c>
      <c r="E791" s="23" t="s">
        <v>2175</v>
      </c>
      <c r="F791" s="24" t="s">
        <v>3224</v>
      </c>
      <c r="G791" s="3"/>
      <c r="H791" s="23" t="s">
        <v>298</v>
      </c>
      <c r="I791" s="33">
        <v>42010000</v>
      </c>
      <c r="J791" s="1" t="s">
        <v>1804</v>
      </c>
      <c r="K791" s="1" t="s">
        <v>1804</v>
      </c>
      <c r="M791" s="23" t="s">
        <v>2251</v>
      </c>
      <c r="N791" s="23"/>
      <c r="O791" s="22" t="s">
        <v>1791</v>
      </c>
      <c r="P791" s="22">
        <v>190</v>
      </c>
      <c r="Q791" s="37">
        <f t="shared" si="36"/>
        <v>351.20000000000005</v>
      </c>
      <c r="R791" s="166">
        <v>439</v>
      </c>
      <c r="S791" s="33" t="s">
        <v>861</v>
      </c>
      <c r="T791" s="33"/>
      <c r="U791" s="99">
        <v>0.6</v>
      </c>
      <c r="V791" s="99">
        <v>0.01</v>
      </c>
      <c r="W791" s="99">
        <f t="shared" si="37"/>
        <v>0.61</v>
      </c>
      <c r="X791" s="8">
        <v>50</v>
      </c>
      <c r="Y791" s="8">
        <v>580</v>
      </c>
      <c r="Z791" s="8">
        <v>400</v>
      </c>
      <c r="AX791" s="412" t="s">
        <v>3140</v>
      </c>
      <c r="AY791" s="12"/>
      <c r="AZ791" t="s">
        <v>4282</v>
      </c>
      <c r="BA791" s="278" t="s">
        <v>4267</v>
      </c>
      <c r="BB791" s="280" t="s">
        <v>4268</v>
      </c>
    </row>
    <row r="792" spans="1:55" ht="15.75">
      <c r="A792" s="23" t="s">
        <v>428</v>
      </c>
      <c r="B792" s="24" t="s">
        <v>856</v>
      </c>
      <c r="C792" s="24"/>
      <c r="D792" s="3" t="s">
        <v>4407</v>
      </c>
      <c r="E792" s="248" t="s">
        <v>4430</v>
      </c>
      <c r="F792" s="24" t="s">
        <v>4408</v>
      </c>
      <c r="G792" s="24"/>
      <c r="H792" s="23" t="s">
        <v>4409</v>
      </c>
      <c r="I792" s="33">
        <v>42010000</v>
      </c>
      <c r="J792" s="1" t="s">
        <v>1804</v>
      </c>
      <c r="K792" s="1" t="s">
        <v>1804</v>
      </c>
      <c r="M792" s="23" t="s">
        <v>2250</v>
      </c>
      <c r="N792" s="23"/>
      <c r="O792" s="22" t="s">
        <v>1791</v>
      </c>
      <c r="P792" s="22">
        <v>305</v>
      </c>
      <c r="Q792" s="37">
        <f t="shared" si="36"/>
        <v>559.20000000000005</v>
      </c>
      <c r="R792" s="166">
        <v>699</v>
      </c>
      <c r="S792" s="33">
        <v>5051771954240</v>
      </c>
      <c r="T792" s="33"/>
      <c r="U792" s="99">
        <v>0.6</v>
      </c>
      <c r="V792" s="99">
        <v>0.01</v>
      </c>
      <c r="W792" s="99">
        <f t="shared" si="37"/>
        <v>0.61</v>
      </c>
      <c r="X792" s="8">
        <v>50</v>
      </c>
      <c r="Y792" s="8">
        <v>580</v>
      </c>
      <c r="Z792" s="8">
        <v>400</v>
      </c>
      <c r="AX792" s="412" t="s">
        <v>4414</v>
      </c>
      <c r="AY792" s="12"/>
      <c r="AZ792" t="s">
        <v>4280</v>
      </c>
      <c r="BA792" s="278" t="s">
        <v>4267</v>
      </c>
      <c r="BB792" s="280" t="s">
        <v>4268</v>
      </c>
    </row>
    <row r="793" spans="1:55" ht="15.75">
      <c r="A793" s="23" t="s">
        <v>428</v>
      </c>
      <c r="B793" s="24" t="s">
        <v>856</v>
      </c>
      <c r="C793" s="24"/>
      <c r="D793" s="3" t="s">
        <v>4407</v>
      </c>
      <c r="E793" s="248" t="s">
        <v>4431</v>
      </c>
      <c r="F793" s="24" t="s">
        <v>4408</v>
      </c>
      <c r="G793" s="24"/>
      <c r="H793" s="23" t="s">
        <v>4409</v>
      </c>
      <c r="I793" s="33">
        <v>42010000</v>
      </c>
      <c r="J793" s="1" t="s">
        <v>1804</v>
      </c>
      <c r="K793" s="1" t="s">
        <v>1804</v>
      </c>
      <c r="M793" s="23" t="s">
        <v>2251</v>
      </c>
      <c r="N793" s="23"/>
      <c r="O793" s="22" t="s">
        <v>1791</v>
      </c>
      <c r="P793" s="22">
        <v>305</v>
      </c>
      <c r="Q793" s="37">
        <f t="shared" si="36"/>
        <v>559.20000000000005</v>
      </c>
      <c r="R793" s="166">
        <v>699</v>
      </c>
      <c r="S793" s="33">
        <v>5051771954257</v>
      </c>
      <c r="T793" s="33"/>
      <c r="U793" s="99">
        <v>0.6</v>
      </c>
      <c r="V793" s="99">
        <v>0.01</v>
      </c>
      <c r="W793" s="99">
        <f t="shared" si="37"/>
        <v>0.61</v>
      </c>
      <c r="X793" s="8">
        <v>50</v>
      </c>
      <c r="Y793" s="8">
        <v>580</v>
      </c>
      <c r="Z793" s="8">
        <v>400</v>
      </c>
      <c r="AX793" s="412" t="s">
        <v>4414</v>
      </c>
      <c r="AY793" s="12"/>
      <c r="AZ793" t="s">
        <v>4280</v>
      </c>
      <c r="BA793" s="278" t="s">
        <v>4267</v>
      </c>
      <c r="BB793" s="280" t="s">
        <v>4268</v>
      </c>
    </row>
    <row r="794" spans="1:55" ht="15.75">
      <c r="A794" s="23" t="s">
        <v>428</v>
      </c>
      <c r="B794" s="24" t="s">
        <v>856</v>
      </c>
      <c r="C794" s="24"/>
      <c r="D794" s="3" t="s">
        <v>4407</v>
      </c>
      <c r="E794" s="248" t="s">
        <v>4440</v>
      </c>
      <c r="F794" s="24" t="s">
        <v>4408</v>
      </c>
      <c r="G794" s="24"/>
      <c r="H794" s="23" t="s">
        <v>5156</v>
      </c>
      <c r="I794" s="33">
        <v>42010000</v>
      </c>
      <c r="J794" s="1" t="s">
        <v>1804</v>
      </c>
      <c r="K794" s="1" t="s">
        <v>1804</v>
      </c>
      <c r="M794" s="23" t="s">
        <v>2250</v>
      </c>
      <c r="N794" s="23"/>
      <c r="O794" s="22" t="s">
        <v>1791</v>
      </c>
      <c r="P794" s="22">
        <v>305</v>
      </c>
      <c r="Q794" s="37">
        <f t="shared" si="36"/>
        <v>559.20000000000005</v>
      </c>
      <c r="R794" s="166">
        <v>699</v>
      </c>
      <c r="S794" s="33">
        <v>5051771954356</v>
      </c>
      <c r="T794" s="33"/>
      <c r="U794" s="99">
        <v>0.6</v>
      </c>
      <c r="V794" s="99">
        <v>0.01</v>
      </c>
      <c r="W794" s="99">
        <f t="shared" si="37"/>
        <v>0.61</v>
      </c>
      <c r="X794" s="8">
        <v>50</v>
      </c>
      <c r="Y794" s="8">
        <v>580</v>
      </c>
      <c r="Z794" s="8">
        <v>400</v>
      </c>
      <c r="AX794" s="412" t="s">
        <v>4414</v>
      </c>
      <c r="AY794" s="12"/>
      <c r="AZ794" t="s">
        <v>4280</v>
      </c>
      <c r="BA794" s="278" t="s">
        <v>4267</v>
      </c>
      <c r="BB794" s="280" t="s">
        <v>4268</v>
      </c>
    </row>
    <row r="795" spans="1:55" ht="15.75">
      <c r="A795" s="23" t="s">
        <v>428</v>
      </c>
      <c r="B795" s="24" t="s">
        <v>856</v>
      </c>
      <c r="C795" s="24"/>
      <c r="D795" s="3" t="s">
        <v>4407</v>
      </c>
      <c r="E795" s="248" t="s">
        <v>4441</v>
      </c>
      <c r="F795" s="24" t="s">
        <v>4408</v>
      </c>
      <c r="G795" s="24"/>
      <c r="H795" s="23" t="s">
        <v>5156</v>
      </c>
      <c r="I795" s="33">
        <v>42010000</v>
      </c>
      <c r="J795" s="1" t="s">
        <v>1804</v>
      </c>
      <c r="K795" s="1" t="s">
        <v>1804</v>
      </c>
      <c r="M795" s="23" t="s">
        <v>2251</v>
      </c>
      <c r="N795" s="23"/>
      <c r="O795" s="22" t="s">
        <v>1791</v>
      </c>
      <c r="P795" s="22">
        <v>305</v>
      </c>
      <c r="Q795" s="37">
        <f t="shared" si="36"/>
        <v>559.20000000000005</v>
      </c>
      <c r="R795" s="166">
        <v>699</v>
      </c>
      <c r="S795" s="33">
        <v>5051771954332</v>
      </c>
      <c r="T795" s="33"/>
      <c r="U795" s="99">
        <v>0.6</v>
      </c>
      <c r="V795" s="99">
        <v>0.01</v>
      </c>
      <c r="W795" s="99">
        <f t="shared" si="37"/>
        <v>0.61</v>
      </c>
      <c r="X795" s="8">
        <v>50</v>
      </c>
      <c r="Y795" s="8">
        <v>580</v>
      </c>
      <c r="Z795" s="8">
        <v>400</v>
      </c>
      <c r="AX795" s="412" t="s">
        <v>4414</v>
      </c>
      <c r="AY795" s="12"/>
      <c r="AZ795" t="s">
        <v>4280</v>
      </c>
      <c r="BA795" s="278" t="s">
        <v>4267</v>
      </c>
      <c r="BB795" s="280" t="s">
        <v>4268</v>
      </c>
    </row>
    <row r="796" spans="1:55" ht="15.75">
      <c r="A796" s="23" t="s">
        <v>428</v>
      </c>
      <c r="B796" s="24" t="s">
        <v>856</v>
      </c>
      <c r="C796" s="24"/>
      <c r="D796" s="3" t="s">
        <v>4407</v>
      </c>
      <c r="E796" s="248" t="s">
        <v>4434</v>
      </c>
      <c r="F796" s="24" t="s">
        <v>4408</v>
      </c>
      <c r="G796" s="24"/>
      <c r="H796" s="23" t="s">
        <v>4411</v>
      </c>
      <c r="I796" s="33">
        <v>42010000</v>
      </c>
      <c r="J796" s="1" t="s">
        <v>1804</v>
      </c>
      <c r="K796" s="1" t="s">
        <v>1804</v>
      </c>
      <c r="M796" s="23" t="s">
        <v>2250</v>
      </c>
      <c r="N796" s="23"/>
      <c r="O796" s="22" t="s">
        <v>1791</v>
      </c>
      <c r="P796" s="22">
        <v>305</v>
      </c>
      <c r="Q796" s="37">
        <f t="shared" si="36"/>
        <v>559.20000000000005</v>
      </c>
      <c r="R796" s="166">
        <v>699</v>
      </c>
      <c r="S796" s="33">
        <v>5051771954301</v>
      </c>
      <c r="T796" s="33"/>
      <c r="U796" s="99">
        <v>0.6</v>
      </c>
      <c r="V796" s="99">
        <v>0.01</v>
      </c>
      <c r="W796" s="99">
        <f t="shared" si="37"/>
        <v>0.61</v>
      </c>
      <c r="X796" s="8">
        <v>50</v>
      </c>
      <c r="Y796" s="8">
        <v>580</v>
      </c>
      <c r="Z796" s="8">
        <v>400</v>
      </c>
      <c r="AX796" s="412" t="s">
        <v>4414</v>
      </c>
      <c r="AY796" s="12"/>
      <c r="AZ796" t="s">
        <v>4280</v>
      </c>
      <c r="BA796" s="278" t="s">
        <v>4267</v>
      </c>
      <c r="BB796" s="280" t="s">
        <v>4268</v>
      </c>
    </row>
    <row r="797" spans="1:55" ht="15.75">
      <c r="A797" s="23" t="s">
        <v>428</v>
      </c>
      <c r="B797" s="24" t="s">
        <v>856</v>
      </c>
      <c r="C797" s="24"/>
      <c r="D797" s="3" t="s">
        <v>4407</v>
      </c>
      <c r="E797" s="248" t="s">
        <v>4435</v>
      </c>
      <c r="F797" s="24" t="s">
        <v>4408</v>
      </c>
      <c r="G797" s="24"/>
      <c r="H797" s="23" t="s">
        <v>4411</v>
      </c>
      <c r="I797" s="33">
        <v>42010000</v>
      </c>
      <c r="J797" s="1" t="s">
        <v>1804</v>
      </c>
      <c r="K797" s="1" t="s">
        <v>1804</v>
      </c>
      <c r="M797" s="23" t="s">
        <v>2251</v>
      </c>
      <c r="N797" s="23"/>
      <c r="O797" s="22" t="s">
        <v>1791</v>
      </c>
      <c r="P797" s="22">
        <v>305</v>
      </c>
      <c r="Q797" s="37">
        <f t="shared" si="36"/>
        <v>559.20000000000005</v>
      </c>
      <c r="R797" s="166">
        <v>699</v>
      </c>
      <c r="S797" s="33">
        <v>5051771954318</v>
      </c>
      <c r="T797" s="33"/>
      <c r="U797" s="99">
        <v>0.6</v>
      </c>
      <c r="V797" s="99">
        <v>0.01</v>
      </c>
      <c r="W797" s="99">
        <f t="shared" si="37"/>
        <v>0.61</v>
      </c>
      <c r="X797" s="8">
        <v>50</v>
      </c>
      <c r="Y797" s="8">
        <v>580</v>
      </c>
      <c r="Z797" s="8">
        <v>400</v>
      </c>
      <c r="AX797" s="412" t="s">
        <v>4414</v>
      </c>
      <c r="AY797" s="12"/>
      <c r="AZ797" t="s">
        <v>4280</v>
      </c>
      <c r="BA797" s="278" t="s">
        <v>4267</v>
      </c>
      <c r="BB797" s="280" t="s">
        <v>4268</v>
      </c>
    </row>
    <row r="798" spans="1:55" ht="15.75">
      <c r="A798" s="23" t="s">
        <v>428</v>
      </c>
      <c r="B798" s="24" t="s">
        <v>856</v>
      </c>
      <c r="C798" s="24"/>
      <c r="D798" s="3" t="s">
        <v>4407</v>
      </c>
      <c r="E798" s="248" t="s">
        <v>4436</v>
      </c>
      <c r="F798" s="24" t="s">
        <v>4408</v>
      </c>
      <c r="G798" s="24"/>
      <c r="H798" s="23" t="s">
        <v>4412</v>
      </c>
      <c r="I798" s="33">
        <v>42010000</v>
      </c>
      <c r="J798" s="1" t="s">
        <v>1804</v>
      </c>
      <c r="K798" s="1" t="s">
        <v>1804</v>
      </c>
      <c r="M798" s="23" t="s">
        <v>2250</v>
      </c>
      <c r="N798" s="23"/>
      <c r="O798" s="22" t="s">
        <v>1791</v>
      </c>
      <c r="P798" s="22">
        <v>305</v>
      </c>
      <c r="Q798" s="37">
        <f t="shared" si="36"/>
        <v>559.20000000000005</v>
      </c>
      <c r="R798" s="166">
        <v>699</v>
      </c>
      <c r="S798" s="33">
        <v>5051771954394</v>
      </c>
      <c r="T798" s="33"/>
      <c r="U798" s="99">
        <v>0.6</v>
      </c>
      <c r="V798" s="99">
        <v>0.01</v>
      </c>
      <c r="W798" s="99">
        <f t="shared" si="37"/>
        <v>0.61</v>
      </c>
      <c r="X798" s="8">
        <v>50</v>
      </c>
      <c r="Y798" s="8">
        <v>580</v>
      </c>
      <c r="Z798" s="8">
        <v>400</v>
      </c>
      <c r="AX798" s="412" t="s">
        <v>4414</v>
      </c>
      <c r="AY798" s="12"/>
      <c r="AZ798" t="s">
        <v>4280</v>
      </c>
      <c r="BA798" s="278" t="s">
        <v>4267</v>
      </c>
      <c r="BB798" s="280" t="s">
        <v>4268</v>
      </c>
    </row>
    <row r="799" spans="1:55" ht="15.75">
      <c r="A799" s="23" t="s">
        <v>428</v>
      </c>
      <c r="B799" s="24" t="s">
        <v>856</v>
      </c>
      <c r="C799" s="24"/>
      <c r="D799" s="3" t="s">
        <v>4407</v>
      </c>
      <c r="E799" s="248" t="s">
        <v>4437</v>
      </c>
      <c r="F799" s="24" t="s">
        <v>4408</v>
      </c>
      <c r="G799" s="24"/>
      <c r="H799" s="23" t="s">
        <v>4412</v>
      </c>
      <c r="I799" s="33">
        <v>42010000</v>
      </c>
      <c r="J799" s="1" t="s">
        <v>1804</v>
      </c>
      <c r="K799" s="1" t="s">
        <v>1804</v>
      </c>
      <c r="M799" s="23" t="s">
        <v>2251</v>
      </c>
      <c r="N799" s="23"/>
      <c r="O799" s="22" t="s">
        <v>1791</v>
      </c>
      <c r="P799" s="22">
        <v>305</v>
      </c>
      <c r="Q799" s="37">
        <f t="shared" si="36"/>
        <v>559.20000000000005</v>
      </c>
      <c r="R799" s="166">
        <v>699</v>
      </c>
      <c r="S799" s="33">
        <v>5051771954400</v>
      </c>
      <c r="T799" s="33"/>
      <c r="U799" s="99">
        <v>0.6</v>
      </c>
      <c r="V799" s="99">
        <v>0.01</v>
      </c>
      <c r="W799" s="99">
        <f t="shared" si="37"/>
        <v>0.61</v>
      </c>
      <c r="X799" s="8">
        <v>50</v>
      </c>
      <c r="Y799" s="8">
        <v>580</v>
      </c>
      <c r="Z799" s="8">
        <v>400</v>
      </c>
      <c r="AX799" s="412" t="s">
        <v>4414</v>
      </c>
      <c r="AY799" s="12"/>
      <c r="AZ799" t="s">
        <v>4280</v>
      </c>
      <c r="BA799" s="278" t="s">
        <v>4267</v>
      </c>
      <c r="BB799" s="280" t="s">
        <v>4268</v>
      </c>
    </row>
    <row r="800" spans="1:55" ht="15.75">
      <c r="A800" s="23" t="s">
        <v>428</v>
      </c>
      <c r="B800" s="24" t="s">
        <v>856</v>
      </c>
      <c r="C800" s="24"/>
      <c r="D800" s="3" t="s">
        <v>4407</v>
      </c>
      <c r="E800" s="248" t="s">
        <v>4438</v>
      </c>
      <c r="F800" s="24" t="s">
        <v>4408</v>
      </c>
      <c r="G800" s="24"/>
      <c r="H800" s="23" t="s">
        <v>4413</v>
      </c>
      <c r="I800" s="33">
        <v>42010000</v>
      </c>
      <c r="J800" s="1" t="s">
        <v>1804</v>
      </c>
      <c r="K800" s="1" t="s">
        <v>1804</v>
      </c>
      <c r="M800" s="23" t="s">
        <v>2250</v>
      </c>
      <c r="N800" s="23"/>
      <c r="O800" s="22" t="s">
        <v>1791</v>
      </c>
      <c r="P800" s="22">
        <v>305</v>
      </c>
      <c r="Q800" s="37">
        <f t="shared" si="36"/>
        <v>559.20000000000005</v>
      </c>
      <c r="R800" s="166">
        <v>699</v>
      </c>
      <c r="S800" s="33">
        <v>5051771954363</v>
      </c>
      <c r="T800" s="33"/>
      <c r="U800" s="99">
        <v>0.6</v>
      </c>
      <c r="V800" s="99">
        <v>0.01</v>
      </c>
      <c r="W800" s="99">
        <f t="shared" si="37"/>
        <v>0.61</v>
      </c>
      <c r="X800" s="8">
        <v>50</v>
      </c>
      <c r="Y800" s="8">
        <v>580</v>
      </c>
      <c r="Z800" s="8">
        <v>400</v>
      </c>
      <c r="AX800" s="412" t="s">
        <v>4414</v>
      </c>
      <c r="AY800" s="12"/>
      <c r="AZ800" t="s">
        <v>4280</v>
      </c>
      <c r="BA800" s="278" t="s">
        <v>4267</v>
      </c>
      <c r="BB800" s="280" t="s">
        <v>4268</v>
      </c>
    </row>
    <row r="801" spans="1:54" ht="15.75">
      <c r="A801" s="23" t="s">
        <v>428</v>
      </c>
      <c r="B801" s="24" t="s">
        <v>856</v>
      </c>
      <c r="C801" s="24"/>
      <c r="D801" s="3" t="s">
        <v>4407</v>
      </c>
      <c r="E801" s="248" t="s">
        <v>4439</v>
      </c>
      <c r="F801" s="24" t="s">
        <v>4408</v>
      </c>
      <c r="G801" s="24"/>
      <c r="H801" s="23" t="s">
        <v>4413</v>
      </c>
      <c r="I801" s="33">
        <v>42010000</v>
      </c>
      <c r="J801" s="1" t="s">
        <v>1804</v>
      </c>
      <c r="K801" s="1" t="s">
        <v>1804</v>
      </c>
      <c r="M801" s="23" t="s">
        <v>2251</v>
      </c>
      <c r="N801" s="23"/>
      <c r="O801" s="22" t="s">
        <v>1791</v>
      </c>
      <c r="P801" s="22">
        <v>305</v>
      </c>
      <c r="Q801" s="37">
        <f t="shared" si="36"/>
        <v>559.20000000000005</v>
      </c>
      <c r="R801" s="166">
        <v>699</v>
      </c>
      <c r="S801" s="33">
        <v>5051771954349</v>
      </c>
      <c r="T801" s="33"/>
      <c r="U801" s="99">
        <v>0.6</v>
      </c>
      <c r="V801" s="99">
        <v>0.01</v>
      </c>
      <c r="W801" s="99">
        <f t="shared" si="37"/>
        <v>0.61</v>
      </c>
      <c r="X801" s="8">
        <v>50</v>
      </c>
      <c r="Y801" s="8">
        <v>580</v>
      </c>
      <c r="Z801" s="8">
        <v>400</v>
      </c>
      <c r="AX801" s="412" t="s">
        <v>4414</v>
      </c>
      <c r="AY801" s="12"/>
      <c r="AZ801" t="s">
        <v>4280</v>
      </c>
      <c r="BA801" s="278" t="s">
        <v>4267</v>
      </c>
      <c r="BB801" s="280" t="s">
        <v>4268</v>
      </c>
    </row>
    <row r="802" spans="1:54" ht="15.75">
      <c r="A802" s="23" t="s">
        <v>428</v>
      </c>
      <c r="B802" s="24" t="s">
        <v>856</v>
      </c>
      <c r="C802" s="24"/>
      <c r="D802" s="3" t="s">
        <v>4407</v>
      </c>
      <c r="E802" s="248" t="s">
        <v>4432</v>
      </c>
      <c r="F802" s="24" t="s">
        <v>4408</v>
      </c>
      <c r="G802" s="24"/>
      <c r="H802" s="23" t="s">
        <v>4410</v>
      </c>
      <c r="I802" s="33">
        <v>42010000</v>
      </c>
      <c r="J802" s="1" t="s">
        <v>1804</v>
      </c>
      <c r="K802" s="1" t="s">
        <v>1804</v>
      </c>
      <c r="M802" s="23" t="s">
        <v>2250</v>
      </c>
      <c r="N802" s="23"/>
      <c r="O802" s="22" t="s">
        <v>1791</v>
      </c>
      <c r="P802" s="22">
        <v>305</v>
      </c>
      <c r="Q802" s="37">
        <f t="shared" si="36"/>
        <v>559.20000000000005</v>
      </c>
      <c r="R802" s="166">
        <v>699</v>
      </c>
      <c r="S802" s="33">
        <v>5051771954271</v>
      </c>
      <c r="T802" s="33"/>
      <c r="U802" s="99">
        <v>0.6</v>
      </c>
      <c r="V802" s="99">
        <v>0.01</v>
      </c>
      <c r="W802" s="99">
        <f t="shared" si="37"/>
        <v>0.61</v>
      </c>
      <c r="X802" s="8">
        <v>50</v>
      </c>
      <c r="Y802" s="8">
        <v>580</v>
      </c>
      <c r="Z802" s="8">
        <v>400</v>
      </c>
      <c r="AX802" s="412" t="s">
        <v>4414</v>
      </c>
      <c r="AY802" s="12"/>
      <c r="AZ802" t="s">
        <v>4280</v>
      </c>
      <c r="BA802" s="278" t="s">
        <v>4267</v>
      </c>
      <c r="BB802" s="280" t="s">
        <v>4268</v>
      </c>
    </row>
    <row r="803" spans="1:54" ht="15.75">
      <c r="A803" s="23" t="s">
        <v>428</v>
      </c>
      <c r="B803" s="24" t="s">
        <v>856</v>
      </c>
      <c r="C803" s="24"/>
      <c r="D803" s="3" t="s">
        <v>4407</v>
      </c>
      <c r="E803" s="248" t="s">
        <v>4433</v>
      </c>
      <c r="F803" s="24" t="s">
        <v>4408</v>
      </c>
      <c r="G803" s="24"/>
      <c r="H803" s="23" t="s">
        <v>4410</v>
      </c>
      <c r="I803" s="33">
        <v>42010000</v>
      </c>
      <c r="J803" s="1" t="s">
        <v>1804</v>
      </c>
      <c r="K803" s="1" t="s">
        <v>1804</v>
      </c>
      <c r="M803" s="23" t="s">
        <v>2251</v>
      </c>
      <c r="N803" s="23"/>
      <c r="O803" s="22" t="s">
        <v>1791</v>
      </c>
      <c r="P803" s="22">
        <v>305</v>
      </c>
      <c r="Q803" s="37">
        <f t="shared" si="36"/>
        <v>559.20000000000005</v>
      </c>
      <c r="R803" s="166">
        <v>699</v>
      </c>
      <c r="S803" s="33">
        <v>5051771954288</v>
      </c>
      <c r="T803" s="33"/>
      <c r="U803" s="99">
        <v>0.6</v>
      </c>
      <c r="V803" s="99">
        <v>0.01</v>
      </c>
      <c r="W803" s="99">
        <f t="shared" si="37"/>
        <v>0.61</v>
      </c>
      <c r="X803" s="8">
        <v>50</v>
      </c>
      <c r="Y803" s="8">
        <v>580</v>
      </c>
      <c r="Z803" s="8">
        <v>400</v>
      </c>
      <c r="AX803" s="412" t="s">
        <v>4414</v>
      </c>
      <c r="AY803" s="12"/>
      <c r="AZ803" t="s">
        <v>4280</v>
      </c>
      <c r="BA803" s="278" t="s">
        <v>4267</v>
      </c>
      <c r="BB803" s="280" t="s">
        <v>4268</v>
      </c>
    </row>
    <row r="804" spans="1:54" ht="15.75">
      <c r="A804" s="23" t="s">
        <v>428</v>
      </c>
      <c r="B804" s="24" t="s">
        <v>786</v>
      </c>
      <c r="C804" s="24"/>
      <c r="D804" s="3" t="s">
        <v>5236</v>
      </c>
      <c r="E804" s="248" t="s">
        <v>5241</v>
      </c>
      <c r="F804" s="24" t="s">
        <v>5242</v>
      </c>
      <c r="G804" s="24"/>
      <c r="H804" s="23" t="s">
        <v>279</v>
      </c>
      <c r="I804" s="33">
        <v>42010000</v>
      </c>
      <c r="J804" s="1" t="s">
        <v>1804</v>
      </c>
      <c r="K804" s="1" t="s">
        <v>1804</v>
      </c>
      <c r="M804" s="23" t="s">
        <v>2250</v>
      </c>
      <c r="N804" s="23"/>
      <c r="O804" s="22" t="s">
        <v>1791</v>
      </c>
      <c r="P804" s="22">
        <v>289</v>
      </c>
      <c r="Q804" s="37">
        <f t="shared" si="36"/>
        <v>527.20000000000005</v>
      </c>
      <c r="R804" s="166">
        <v>659</v>
      </c>
      <c r="S804" s="33">
        <v>5051771954059</v>
      </c>
      <c r="T804" s="33"/>
      <c r="U804" s="99"/>
      <c r="AX804" s="412" t="s">
        <v>5248</v>
      </c>
      <c r="AY804" s="12"/>
      <c r="AZ804" t="s">
        <v>4280</v>
      </c>
      <c r="BA804" s="278" t="s">
        <v>4267</v>
      </c>
      <c r="BB804" s="280" t="s">
        <v>4268</v>
      </c>
    </row>
    <row r="805" spans="1:54" ht="15.75">
      <c r="A805" s="23" t="s">
        <v>428</v>
      </c>
      <c r="B805" s="24" t="s">
        <v>786</v>
      </c>
      <c r="C805" s="24"/>
      <c r="D805" s="3" t="s">
        <v>5237</v>
      </c>
      <c r="E805" s="248" t="s">
        <v>5243</v>
      </c>
      <c r="F805" s="24" t="s">
        <v>5242</v>
      </c>
      <c r="G805" s="24"/>
      <c r="H805" s="23" t="s">
        <v>279</v>
      </c>
      <c r="I805" s="33">
        <v>42010000</v>
      </c>
      <c r="J805" s="1" t="s">
        <v>1804</v>
      </c>
      <c r="K805" s="1" t="s">
        <v>1804</v>
      </c>
      <c r="M805" s="23" t="s">
        <v>2251</v>
      </c>
      <c r="N805" s="23"/>
      <c r="O805" s="22" t="s">
        <v>1791</v>
      </c>
      <c r="P805" s="22">
        <v>289</v>
      </c>
      <c r="Q805" s="37">
        <f t="shared" si="36"/>
        <v>527.20000000000005</v>
      </c>
      <c r="R805" s="166">
        <v>659</v>
      </c>
      <c r="S805" s="33">
        <v>5051771954042</v>
      </c>
      <c r="T805" s="33"/>
      <c r="U805" s="99"/>
      <c r="AX805" s="412" t="s">
        <v>5248</v>
      </c>
      <c r="AY805" s="12"/>
      <c r="AZ805" t="s">
        <v>4280</v>
      </c>
      <c r="BA805" s="278" t="s">
        <v>4267</v>
      </c>
      <c r="BB805" s="280" t="s">
        <v>4268</v>
      </c>
    </row>
    <row r="806" spans="1:54" ht="15.75">
      <c r="A806" s="23" t="s">
        <v>428</v>
      </c>
      <c r="B806" s="24" t="s">
        <v>786</v>
      </c>
      <c r="C806" s="24"/>
      <c r="D806" s="3" t="s">
        <v>5238</v>
      </c>
      <c r="E806" s="248" t="s">
        <v>5244</v>
      </c>
      <c r="F806" s="24" t="s">
        <v>5242</v>
      </c>
      <c r="G806" s="24"/>
      <c r="H806" s="23" t="s">
        <v>294</v>
      </c>
      <c r="I806" s="33">
        <v>42010000</v>
      </c>
      <c r="J806" s="1" t="s">
        <v>1804</v>
      </c>
      <c r="K806" s="1" t="s">
        <v>1804</v>
      </c>
      <c r="M806" s="23" t="s">
        <v>2250</v>
      </c>
      <c r="N806" s="23"/>
      <c r="O806" s="22" t="s">
        <v>1791</v>
      </c>
      <c r="P806" s="22">
        <v>289</v>
      </c>
      <c r="Q806" s="37">
        <f t="shared" si="36"/>
        <v>527.20000000000005</v>
      </c>
      <c r="R806" s="166">
        <v>659</v>
      </c>
      <c r="S806" s="33">
        <v>5051771954110</v>
      </c>
      <c r="T806" s="33"/>
      <c r="U806" s="99"/>
      <c r="AX806" s="412" t="s">
        <v>5248</v>
      </c>
      <c r="AY806" s="12"/>
      <c r="AZ806" t="s">
        <v>4280</v>
      </c>
      <c r="BA806" s="278" t="s">
        <v>4267</v>
      </c>
      <c r="BB806" s="280" t="s">
        <v>4268</v>
      </c>
    </row>
    <row r="807" spans="1:54" ht="15.75">
      <c r="A807" s="23" t="s">
        <v>428</v>
      </c>
      <c r="B807" s="24" t="s">
        <v>786</v>
      </c>
      <c r="C807" s="24"/>
      <c r="D807" s="3" t="s">
        <v>4407</v>
      </c>
      <c r="E807" s="248" t="s">
        <v>5245</v>
      </c>
      <c r="F807" s="24" t="s">
        <v>5242</v>
      </c>
      <c r="G807" s="24"/>
      <c r="H807" s="23" t="s">
        <v>294</v>
      </c>
      <c r="I807" s="33">
        <v>42010000</v>
      </c>
      <c r="J807" s="1" t="s">
        <v>1804</v>
      </c>
      <c r="K807" s="1" t="s">
        <v>1804</v>
      </c>
      <c r="M807" s="23" t="s">
        <v>2251</v>
      </c>
      <c r="N807" s="23"/>
      <c r="O807" s="22" t="s">
        <v>1791</v>
      </c>
      <c r="P807" s="22">
        <v>289</v>
      </c>
      <c r="Q807" s="37">
        <f t="shared" si="36"/>
        <v>527.20000000000005</v>
      </c>
      <c r="R807" s="166">
        <v>659</v>
      </c>
      <c r="S807" s="33">
        <v>5051771954103</v>
      </c>
      <c r="T807" s="33"/>
      <c r="U807" s="99"/>
      <c r="AX807" s="412" t="s">
        <v>5248</v>
      </c>
      <c r="AY807" s="12"/>
      <c r="AZ807" t="s">
        <v>4280</v>
      </c>
      <c r="BA807" s="278" t="s">
        <v>4267</v>
      </c>
      <c r="BB807" s="280" t="s">
        <v>4268</v>
      </c>
    </row>
    <row r="808" spans="1:54" ht="15.75">
      <c r="A808" s="23" t="s">
        <v>428</v>
      </c>
      <c r="B808" s="24" t="s">
        <v>786</v>
      </c>
      <c r="C808" s="24"/>
      <c r="D808" s="3" t="s">
        <v>5239</v>
      </c>
      <c r="E808" s="248" t="s">
        <v>5246</v>
      </c>
      <c r="F808" s="24" t="s">
        <v>5242</v>
      </c>
      <c r="G808" s="24"/>
      <c r="H808" s="23" t="s">
        <v>402</v>
      </c>
      <c r="I808" s="33">
        <v>42010000</v>
      </c>
      <c r="J808" s="1" t="s">
        <v>1804</v>
      </c>
      <c r="K808" s="1" t="s">
        <v>1804</v>
      </c>
      <c r="M808" s="23" t="s">
        <v>2250</v>
      </c>
      <c r="N808" s="23"/>
      <c r="O808" s="22" t="s">
        <v>1791</v>
      </c>
      <c r="P808" s="22">
        <v>289</v>
      </c>
      <c r="Q808" s="37">
        <f t="shared" si="36"/>
        <v>527.20000000000005</v>
      </c>
      <c r="R808" s="166">
        <v>659</v>
      </c>
      <c r="S808" s="33">
        <v>5051771954097</v>
      </c>
      <c r="T808" s="33"/>
      <c r="U808" s="99"/>
      <c r="AX808" s="412" t="s">
        <v>5248</v>
      </c>
      <c r="AY808" s="12"/>
      <c r="AZ808" t="s">
        <v>4280</v>
      </c>
      <c r="BA808" s="278" t="s">
        <v>4267</v>
      </c>
      <c r="BB808" s="280" t="s">
        <v>4268</v>
      </c>
    </row>
    <row r="809" spans="1:54" ht="15.75">
      <c r="A809" s="23" t="s">
        <v>428</v>
      </c>
      <c r="B809" s="24" t="s">
        <v>786</v>
      </c>
      <c r="C809" s="24"/>
      <c r="D809" s="3" t="s">
        <v>5240</v>
      </c>
      <c r="E809" s="248" t="s">
        <v>5247</v>
      </c>
      <c r="F809" s="24" t="s">
        <v>5242</v>
      </c>
      <c r="G809" s="24"/>
      <c r="H809" s="23" t="s">
        <v>402</v>
      </c>
      <c r="I809" s="33">
        <v>42010000</v>
      </c>
      <c r="J809" s="1" t="s">
        <v>1804</v>
      </c>
      <c r="K809" s="1" t="s">
        <v>1804</v>
      </c>
      <c r="M809" s="23" t="s">
        <v>2251</v>
      </c>
      <c r="N809" s="23"/>
      <c r="O809" s="22" t="s">
        <v>1791</v>
      </c>
      <c r="P809" s="22">
        <v>289</v>
      </c>
      <c r="Q809" s="37">
        <f t="shared" si="36"/>
        <v>527.20000000000005</v>
      </c>
      <c r="R809" s="166">
        <v>659</v>
      </c>
      <c r="S809" s="33">
        <v>5051771954080</v>
      </c>
      <c r="T809" s="33"/>
      <c r="U809" s="99"/>
      <c r="AX809" s="412" t="s">
        <v>5248</v>
      </c>
      <c r="AY809" s="12"/>
      <c r="AZ809" t="s">
        <v>4280</v>
      </c>
      <c r="BA809" s="278" t="s">
        <v>4267</v>
      </c>
      <c r="BB809" s="280" t="s">
        <v>4268</v>
      </c>
    </row>
    <row r="810" spans="1:54" ht="15.75">
      <c r="A810" s="23" t="s">
        <v>456</v>
      </c>
      <c r="B810" s="24" t="s">
        <v>862</v>
      </c>
      <c r="C810" s="24"/>
      <c r="D810" s="3" t="s">
        <v>877</v>
      </c>
      <c r="E810" s="23" t="s">
        <v>863</v>
      </c>
      <c r="F810" s="24" t="s">
        <v>3485</v>
      </c>
      <c r="G810" s="24"/>
      <c r="H810" s="23" t="s">
        <v>279</v>
      </c>
      <c r="I810" s="33">
        <v>42010000</v>
      </c>
      <c r="J810" s="1" t="s">
        <v>1804</v>
      </c>
      <c r="K810" s="1" t="s">
        <v>1804</v>
      </c>
      <c r="M810" s="23" t="s">
        <v>430</v>
      </c>
      <c r="N810" s="23"/>
      <c r="O810" s="22" t="s">
        <v>1791</v>
      </c>
      <c r="P810" s="22">
        <v>172</v>
      </c>
      <c r="Q810" s="37">
        <f t="shared" si="36"/>
        <v>316</v>
      </c>
      <c r="R810" s="166">
        <v>395</v>
      </c>
      <c r="S810" s="33" t="s">
        <v>865</v>
      </c>
      <c r="T810" s="33"/>
      <c r="U810" s="99">
        <v>0.74</v>
      </c>
      <c r="V810" s="99">
        <v>0.01</v>
      </c>
      <c r="W810" s="99">
        <f t="shared" ref="W810:W838" si="38">U810+V810</f>
        <v>0.75</v>
      </c>
      <c r="X810" s="8">
        <v>150</v>
      </c>
      <c r="Y810" s="8">
        <v>350</v>
      </c>
      <c r="Z810" s="8">
        <v>300</v>
      </c>
      <c r="AX810" s="412" t="s">
        <v>864</v>
      </c>
      <c r="AY810" s="156"/>
      <c r="AZ810" t="s">
        <v>4280</v>
      </c>
      <c r="BA810" s="278" t="s">
        <v>4267</v>
      </c>
      <c r="BB810" s="280" t="s">
        <v>4268</v>
      </c>
    </row>
    <row r="811" spans="1:54" ht="15.75">
      <c r="A811" s="23" t="s">
        <v>456</v>
      </c>
      <c r="B811" s="24" t="s">
        <v>862</v>
      </c>
      <c r="C811" s="24"/>
      <c r="D811" s="3" t="s">
        <v>877</v>
      </c>
      <c r="E811" s="23" t="s">
        <v>866</v>
      </c>
      <c r="F811" s="24" t="s">
        <v>3485</v>
      </c>
      <c r="G811" s="24"/>
      <c r="H811" s="23" t="s">
        <v>279</v>
      </c>
      <c r="I811" s="33">
        <v>42010000</v>
      </c>
      <c r="J811" s="1" t="s">
        <v>1804</v>
      </c>
      <c r="K811" s="1" t="s">
        <v>1804</v>
      </c>
      <c r="M811" s="23" t="s">
        <v>431</v>
      </c>
      <c r="N811" s="23"/>
      <c r="O811" s="22" t="s">
        <v>1791</v>
      </c>
      <c r="P811" s="22">
        <v>172</v>
      </c>
      <c r="Q811" s="37">
        <f t="shared" si="36"/>
        <v>316</v>
      </c>
      <c r="R811" s="166">
        <v>395</v>
      </c>
      <c r="S811" s="33" t="s">
        <v>867</v>
      </c>
      <c r="T811" s="33"/>
      <c r="U811" s="99">
        <v>0.83</v>
      </c>
      <c r="V811" s="99">
        <v>0.01</v>
      </c>
      <c r="W811" s="99">
        <f t="shared" si="38"/>
        <v>0.84</v>
      </c>
      <c r="X811" s="8">
        <v>150</v>
      </c>
      <c r="Y811" s="8">
        <v>400</v>
      </c>
      <c r="Z811" s="8">
        <v>330</v>
      </c>
      <c r="AX811" s="412" t="s">
        <v>864</v>
      </c>
      <c r="AY811" s="156"/>
      <c r="AZ811" t="s">
        <v>4280</v>
      </c>
      <c r="BA811" s="278" t="s">
        <v>4267</v>
      </c>
      <c r="BB811" s="280" t="s">
        <v>4268</v>
      </c>
    </row>
    <row r="812" spans="1:54" ht="15.75">
      <c r="A812" s="23" t="s">
        <v>456</v>
      </c>
      <c r="B812" s="24" t="s">
        <v>862</v>
      </c>
      <c r="C812" s="24"/>
      <c r="D812" s="3" t="s">
        <v>877</v>
      </c>
      <c r="E812" s="23" t="s">
        <v>868</v>
      </c>
      <c r="F812" s="24" t="s">
        <v>3485</v>
      </c>
      <c r="G812" s="24"/>
      <c r="H812" s="23" t="s">
        <v>279</v>
      </c>
      <c r="I812" s="33">
        <v>42010000</v>
      </c>
      <c r="J812" s="1" t="s">
        <v>1804</v>
      </c>
      <c r="K812" s="1" t="s">
        <v>1804</v>
      </c>
      <c r="M812" s="23" t="s">
        <v>432</v>
      </c>
      <c r="N812" s="23"/>
      <c r="O812" s="22" t="s">
        <v>1791</v>
      </c>
      <c r="P812" s="22">
        <v>172</v>
      </c>
      <c r="Q812" s="37">
        <f t="shared" si="36"/>
        <v>316</v>
      </c>
      <c r="R812" s="166">
        <v>395</v>
      </c>
      <c r="S812" s="33" t="s">
        <v>869</v>
      </c>
      <c r="T812" s="33"/>
      <c r="U812" s="99">
        <v>0.6</v>
      </c>
      <c r="V812" s="99">
        <v>0.01</v>
      </c>
      <c r="W812" s="99">
        <f t="shared" si="38"/>
        <v>0.61</v>
      </c>
      <c r="X812" s="8">
        <v>150</v>
      </c>
      <c r="Y812" s="8">
        <v>350</v>
      </c>
      <c r="Z812" s="8">
        <v>250</v>
      </c>
      <c r="AX812" s="412" t="s">
        <v>864</v>
      </c>
      <c r="AY812" s="156"/>
      <c r="AZ812" t="s">
        <v>4280</v>
      </c>
      <c r="BA812" s="278" t="s">
        <v>4267</v>
      </c>
      <c r="BB812" s="280" t="s">
        <v>4268</v>
      </c>
    </row>
    <row r="813" spans="1:54" ht="15.75">
      <c r="A813" s="23" t="s">
        <v>456</v>
      </c>
      <c r="B813" s="24" t="s">
        <v>862</v>
      </c>
      <c r="C813" s="24"/>
      <c r="D813" s="3" t="s">
        <v>877</v>
      </c>
      <c r="E813" s="23" t="s">
        <v>870</v>
      </c>
      <c r="F813" s="24" t="s">
        <v>3485</v>
      </c>
      <c r="G813" s="24"/>
      <c r="H813" s="23" t="s">
        <v>279</v>
      </c>
      <c r="I813" s="33">
        <v>42010000</v>
      </c>
      <c r="J813" s="1" t="s">
        <v>1804</v>
      </c>
      <c r="K813" s="1" t="s">
        <v>1804</v>
      </c>
      <c r="M813" s="23" t="s">
        <v>433</v>
      </c>
      <c r="N813" s="23"/>
      <c r="O813" s="22" t="s">
        <v>1791</v>
      </c>
      <c r="P813" s="22">
        <v>172</v>
      </c>
      <c r="Q813" s="37">
        <f t="shared" si="36"/>
        <v>316</v>
      </c>
      <c r="R813" s="166">
        <v>395</v>
      </c>
      <c r="S813" s="33" t="s">
        <v>871</v>
      </c>
      <c r="T813" s="33"/>
      <c r="U813" s="99">
        <v>0.55000000000000004</v>
      </c>
      <c r="V813" s="99">
        <v>0.01</v>
      </c>
      <c r="W813" s="99">
        <f t="shared" si="38"/>
        <v>0.56000000000000005</v>
      </c>
      <c r="X813" s="8">
        <v>120</v>
      </c>
      <c r="Y813" s="8">
        <v>350</v>
      </c>
      <c r="Z813" s="8">
        <v>250</v>
      </c>
      <c r="AX813" s="412" t="s">
        <v>864</v>
      </c>
      <c r="AY813" s="156"/>
      <c r="AZ813" t="s">
        <v>4280</v>
      </c>
      <c r="BA813" s="278" t="s">
        <v>4267</v>
      </c>
      <c r="BB813" s="280" t="s">
        <v>4268</v>
      </c>
    </row>
    <row r="814" spans="1:54" ht="15.75">
      <c r="A814" s="23" t="s">
        <v>456</v>
      </c>
      <c r="B814" s="24" t="s">
        <v>862</v>
      </c>
      <c r="C814" s="24"/>
      <c r="D814" s="3" t="s">
        <v>877</v>
      </c>
      <c r="E814" s="23" t="s">
        <v>872</v>
      </c>
      <c r="F814" s="24" t="s">
        <v>3485</v>
      </c>
      <c r="G814" s="24"/>
      <c r="H814" s="23" t="s">
        <v>279</v>
      </c>
      <c r="I814" s="33">
        <v>42010000</v>
      </c>
      <c r="J814" s="1" t="s">
        <v>1804</v>
      </c>
      <c r="K814" s="1" t="s">
        <v>1804</v>
      </c>
      <c r="M814" s="23" t="s">
        <v>434</v>
      </c>
      <c r="N814" s="23"/>
      <c r="O814" s="22" t="s">
        <v>1791</v>
      </c>
      <c r="P814" s="22">
        <v>172</v>
      </c>
      <c r="Q814" s="37">
        <f t="shared" si="36"/>
        <v>316</v>
      </c>
      <c r="R814" s="166">
        <v>395</v>
      </c>
      <c r="S814" s="33" t="s">
        <v>873</v>
      </c>
      <c r="T814" s="33"/>
      <c r="U814" s="99">
        <v>0.87</v>
      </c>
      <c r="V814" s="99">
        <v>0.01</v>
      </c>
      <c r="W814" s="99">
        <f t="shared" si="38"/>
        <v>0.88</v>
      </c>
      <c r="X814" s="8">
        <v>150</v>
      </c>
      <c r="Y814" s="8">
        <v>400</v>
      </c>
      <c r="Z814" s="8">
        <v>330</v>
      </c>
      <c r="AX814" s="412" t="s">
        <v>864</v>
      </c>
      <c r="AY814" s="156"/>
      <c r="AZ814" t="s">
        <v>4280</v>
      </c>
      <c r="BA814" s="278" t="s">
        <v>4267</v>
      </c>
      <c r="BB814" s="280" t="s">
        <v>4268</v>
      </c>
    </row>
    <row r="815" spans="1:54" ht="15.75">
      <c r="A815" s="23" t="s">
        <v>456</v>
      </c>
      <c r="B815" s="24" t="s">
        <v>862</v>
      </c>
      <c r="C815" s="24"/>
      <c r="D815" s="3" t="s">
        <v>1914</v>
      </c>
      <c r="E815" s="23" t="s">
        <v>874</v>
      </c>
      <c r="F815" s="24" t="s">
        <v>3486</v>
      </c>
      <c r="G815" s="24"/>
      <c r="H815" s="23" t="s">
        <v>279</v>
      </c>
      <c r="I815" s="33">
        <v>42010000</v>
      </c>
      <c r="J815" s="1" t="s">
        <v>1804</v>
      </c>
      <c r="K815" s="1" t="s">
        <v>1804</v>
      </c>
      <c r="M815" s="23" t="s">
        <v>430</v>
      </c>
      <c r="N815" s="23"/>
      <c r="O815" s="22" t="s">
        <v>1791</v>
      </c>
      <c r="P815" s="22">
        <v>180</v>
      </c>
      <c r="Q815" s="37">
        <f t="shared" si="36"/>
        <v>332</v>
      </c>
      <c r="R815" s="166">
        <v>415</v>
      </c>
      <c r="S815" s="33" t="s">
        <v>876</v>
      </c>
      <c r="T815" s="33"/>
      <c r="U815" s="99">
        <v>0.75800000000000001</v>
      </c>
      <c r="V815" s="99">
        <v>0.01</v>
      </c>
      <c r="W815" s="99">
        <f t="shared" si="38"/>
        <v>0.76800000000000002</v>
      </c>
      <c r="X815" s="8">
        <v>150</v>
      </c>
      <c r="Y815" s="8">
        <v>380</v>
      </c>
      <c r="Z815" s="8">
        <v>320</v>
      </c>
      <c r="AX815" s="412" t="s">
        <v>875</v>
      </c>
      <c r="AY815" s="156"/>
      <c r="AZ815" t="s">
        <v>4282</v>
      </c>
      <c r="BA815" s="278" t="s">
        <v>4267</v>
      </c>
      <c r="BB815" s="280" t="s">
        <v>4268</v>
      </c>
    </row>
    <row r="816" spans="1:54" ht="15.75">
      <c r="A816" s="23" t="s">
        <v>456</v>
      </c>
      <c r="B816" s="24" t="s">
        <v>862</v>
      </c>
      <c r="C816" s="24"/>
      <c r="D816" s="3" t="s">
        <v>1914</v>
      </c>
      <c r="E816" s="23" t="s">
        <v>877</v>
      </c>
      <c r="F816" s="24" t="s">
        <v>3486</v>
      </c>
      <c r="G816" s="24"/>
      <c r="H816" s="23" t="s">
        <v>279</v>
      </c>
      <c r="I816" s="33">
        <v>42010000</v>
      </c>
      <c r="J816" s="1" t="s">
        <v>1804</v>
      </c>
      <c r="K816" s="1" t="s">
        <v>1804</v>
      </c>
      <c r="M816" s="23" t="s">
        <v>431</v>
      </c>
      <c r="N816" s="23"/>
      <c r="O816" s="22" t="s">
        <v>1791</v>
      </c>
      <c r="P816" s="22">
        <v>180</v>
      </c>
      <c r="Q816" s="37">
        <f t="shared" si="36"/>
        <v>332</v>
      </c>
      <c r="R816" s="166">
        <v>415</v>
      </c>
      <c r="S816" s="33" t="s">
        <v>878</v>
      </c>
      <c r="T816" s="33"/>
      <c r="U816" s="99">
        <v>0.82299999999999995</v>
      </c>
      <c r="V816" s="99">
        <v>0.01</v>
      </c>
      <c r="W816" s="99">
        <f t="shared" si="38"/>
        <v>0.83299999999999996</v>
      </c>
      <c r="X816" s="8">
        <v>170</v>
      </c>
      <c r="Y816" s="8">
        <v>450</v>
      </c>
      <c r="Z816" s="8">
        <v>350</v>
      </c>
      <c r="AX816" s="412" t="s">
        <v>875</v>
      </c>
      <c r="AY816" s="156"/>
      <c r="AZ816" t="s">
        <v>4282</v>
      </c>
      <c r="BA816" s="278" t="s">
        <v>4267</v>
      </c>
      <c r="BB816" s="280" t="s">
        <v>4268</v>
      </c>
    </row>
    <row r="817" spans="1:54" ht="15.75">
      <c r="A817" s="23" t="s">
        <v>456</v>
      </c>
      <c r="B817" s="24" t="s">
        <v>862</v>
      </c>
      <c r="C817" s="24"/>
      <c r="D817" s="3" t="s">
        <v>1914</v>
      </c>
      <c r="E817" s="23" t="s">
        <v>879</v>
      </c>
      <c r="F817" s="24" t="s">
        <v>3486</v>
      </c>
      <c r="G817" s="24"/>
      <c r="H817" s="23" t="s">
        <v>279</v>
      </c>
      <c r="I817" s="33">
        <v>42010000</v>
      </c>
      <c r="J817" s="1" t="s">
        <v>1804</v>
      </c>
      <c r="K817" s="1" t="s">
        <v>1804</v>
      </c>
      <c r="M817" s="23" t="s">
        <v>432</v>
      </c>
      <c r="N817" s="23"/>
      <c r="O817" s="22" t="s">
        <v>1791</v>
      </c>
      <c r="P817" s="22">
        <v>180</v>
      </c>
      <c r="Q817" s="37">
        <f t="shared" si="36"/>
        <v>332</v>
      </c>
      <c r="R817" s="166">
        <v>415</v>
      </c>
      <c r="S817" s="33" t="s">
        <v>880</v>
      </c>
      <c r="T817" s="33"/>
      <c r="U817" s="99">
        <v>0.6</v>
      </c>
      <c r="V817" s="99">
        <v>0.01</v>
      </c>
      <c r="W817" s="99">
        <f t="shared" si="38"/>
        <v>0.61</v>
      </c>
      <c r="X817" s="8">
        <v>150</v>
      </c>
      <c r="Y817" s="8">
        <v>300</v>
      </c>
      <c r="Z817" s="8">
        <v>280</v>
      </c>
      <c r="AX817" s="412" t="s">
        <v>875</v>
      </c>
      <c r="AY817" s="156"/>
      <c r="AZ817" t="s">
        <v>4282</v>
      </c>
      <c r="BA817" s="278" t="s">
        <v>4267</v>
      </c>
      <c r="BB817" s="280" t="s">
        <v>4268</v>
      </c>
    </row>
    <row r="818" spans="1:54" ht="15.75">
      <c r="A818" s="23" t="s">
        <v>456</v>
      </c>
      <c r="B818" s="24" t="s">
        <v>862</v>
      </c>
      <c r="C818" s="24"/>
      <c r="D818" s="3" t="s">
        <v>1914</v>
      </c>
      <c r="E818" s="23" t="s">
        <v>881</v>
      </c>
      <c r="F818" s="24" t="s">
        <v>3486</v>
      </c>
      <c r="G818" s="24"/>
      <c r="H818" s="23" t="s">
        <v>279</v>
      </c>
      <c r="I818" s="33">
        <v>42010000</v>
      </c>
      <c r="J818" s="1" t="s">
        <v>1804</v>
      </c>
      <c r="K818" s="1" t="s">
        <v>1804</v>
      </c>
      <c r="M818" s="23" t="s">
        <v>433</v>
      </c>
      <c r="N818" s="23"/>
      <c r="O818" s="22" t="s">
        <v>1791</v>
      </c>
      <c r="P818" s="22">
        <v>180</v>
      </c>
      <c r="Q818" s="37">
        <f t="shared" si="36"/>
        <v>332</v>
      </c>
      <c r="R818" s="166">
        <v>415</v>
      </c>
      <c r="S818" s="33" t="s">
        <v>882</v>
      </c>
      <c r="T818" s="33"/>
      <c r="U818" s="99">
        <v>0.52</v>
      </c>
      <c r="V818" s="99">
        <v>0.01</v>
      </c>
      <c r="W818" s="99">
        <f t="shared" si="38"/>
        <v>0.53</v>
      </c>
      <c r="X818" s="8">
        <v>120</v>
      </c>
      <c r="Y818" s="8">
        <v>300</v>
      </c>
      <c r="Z818" s="8">
        <v>280</v>
      </c>
      <c r="AX818" s="412" t="s">
        <v>875</v>
      </c>
      <c r="AY818" s="156"/>
      <c r="AZ818" t="s">
        <v>4282</v>
      </c>
      <c r="BA818" s="278" t="s">
        <v>4267</v>
      </c>
      <c r="BB818" s="280" t="s">
        <v>4268</v>
      </c>
    </row>
    <row r="819" spans="1:54" ht="15.75">
      <c r="A819" s="23" t="s">
        <v>456</v>
      </c>
      <c r="B819" s="24" t="s">
        <v>862</v>
      </c>
      <c r="C819" s="24"/>
      <c r="D819" s="3" t="s">
        <v>1914</v>
      </c>
      <c r="E819" s="23" t="s">
        <v>883</v>
      </c>
      <c r="F819" s="24" t="s">
        <v>3486</v>
      </c>
      <c r="G819" s="24"/>
      <c r="H819" s="23" t="s">
        <v>279</v>
      </c>
      <c r="I819" s="33">
        <v>42010000</v>
      </c>
      <c r="J819" s="1" t="s">
        <v>1804</v>
      </c>
      <c r="K819" s="1" t="s">
        <v>1804</v>
      </c>
      <c r="M819" s="23" t="s">
        <v>434</v>
      </c>
      <c r="N819" s="23"/>
      <c r="O819" s="22" t="s">
        <v>1791</v>
      </c>
      <c r="P819" s="22">
        <v>180</v>
      </c>
      <c r="Q819" s="37">
        <f t="shared" si="36"/>
        <v>332</v>
      </c>
      <c r="R819" s="166">
        <v>415</v>
      </c>
      <c r="S819" s="33" t="s">
        <v>884</v>
      </c>
      <c r="T819" s="33"/>
      <c r="U819" s="99">
        <v>0.85499999999999998</v>
      </c>
      <c r="V819" s="99">
        <v>0.01</v>
      </c>
      <c r="W819" s="99">
        <f t="shared" si="38"/>
        <v>0.86499999999999999</v>
      </c>
      <c r="X819" s="8">
        <v>170</v>
      </c>
      <c r="Y819" s="8">
        <v>450</v>
      </c>
      <c r="Z819" s="8">
        <v>400</v>
      </c>
      <c r="AX819" s="412" t="s">
        <v>875</v>
      </c>
      <c r="AY819" s="156"/>
      <c r="AZ819" t="s">
        <v>4282</v>
      </c>
      <c r="BA819" s="278" t="s">
        <v>4267</v>
      </c>
      <c r="BB819" s="280" t="s">
        <v>4268</v>
      </c>
    </row>
    <row r="820" spans="1:54" ht="15.75">
      <c r="A820" t="s">
        <v>428</v>
      </c>
      <c r="B820" s="24" t="s">
        <v>862</v>
      </c>
      <c r="D820" t="s">
        <v>3872</v>
      </c>
      <c r="E820" s="20" t="s">
        <v>3748</v>
      </c>
      <c r="F820" t="s">
        <v>3749</v>
      </c>
      <c r="H820" t="s">
        <v>1453</v>
      </c>
      <c r="I820" s="33">
        <v>42010000</v>
      </c>
      <c r="J820" s="1" t="s">
        <v>1804</v>
      </c>
      <c r="K820" s="1" t="s">
        <v>1804</v>
      </c>
      <c r="L820" s="236"/>
      <c r="M820" s="13" t="s">
        <v>3750</v>
      </c>
      <c r="N820"/>
      <c r="O820" s="229" t="s">
        <v>1791</v>
      </c>
      <c r="P820" s="283">
        <v>181</v>
      </c>
      <c r="Q820" s="37">
        <f t="shared" si="36"/>
        <v>332</v>
      </c>
      <c r="R820" s="166">
        <v>415</v>
      </c>
      <c r="S820" s="143">
        <v>5051771923284</v>
      </c>
      <c r="T820"/>
      <c r="U820" s="99">
        <v>0.69</v>
      </c>
      <c r="V820" s="99">
        <v>0.01</v>
      </c>
      <c r="W820" s="99">
        <f t="shared" si="38"/>
        <v>0.7</v>
      </c>
      <c r="X820" s="8">
        <v>250</v>
      </c>
      <c r="Y820" s="8">
        <v>210</v>
      </c>
      <c r="Z820" s="8">
        <v>200</v>
      </c>
      <c r="AX820" s="289" t="s">
        <v>3751</v>
      </c>
      <c r="AZ820" t="s">
        <v>4282</v>
      </c>
      <c r="BA820" s="278" t="s">
        <v>4267</v>
      </c>
      <c r="BB820" s="280" t="s">
        <v>4268</v>
      </c>
    </row>
    <row r="821" spans="1:54" ht="15.75">
      <c r="A821" t="s">
        <v>428</v>
      </c>
      <c r="B821" s="24" t="s">
        <v>862</v>
      </c>
      <c r="D821" t="s">
        <v>3872</v>
      </c>
      <c r="E821" s="20" t="s">
        <v>3752</v>
      </c>
      <c r="F821" t="s">
        <v>3749</v>
      </c>
      <c r="H821" t="s">
        <v>1453</v>
      </c>
      <c r="I821" s="33">
        <v>42010000</v>
      </c>
      <c r="J821" s="1" t="s">
        <v>1804</v>
      </c>
      <c r="K821" s="1" t="s">
        <v>1804</v>
      </c>
      <c r="L821" s="236"/>
      <c r="M821" s="13" t="s">
        <v>435</v>
      </c>
      <c r="N821"/>
      <c r="O821" s="229" t="s">
        <v>1791</v>
      </c>
      <c r="P821" s="283">
        <v>181</v>
      </c>
      <c r="Q821" s="37">
        <f t="shared" si="36"/>
        <v>332</v>
      </c>
      <c r="R821" s="166">
        <v>415</v>
      </c>
      <c r="S821" s="143">
        <v>5051771923277</v>
      </c>
      <c r="T821"/>
      <c r="U821" s="99">
        <v>0.69</v>
      </c>
      <c r="V821" s="99">
        <v>0.01</v>
      </c>
      <c r="W821" s="99">
        <f t="shared" si="38"/>
        <v>0.7</v>
      </c>
      <c r="X821" s="8">
        <v>250</v>
      </c>
      <c r="Y821" s="8">
        <v>210</v>
      </c>
      <c r="Z821" s="8">
        <v>200</v>
      </c>
      <c r="AX821" s="289" t="s">
        <v>3751</v>
      </c>
      <c r="AZ821" t="s">
        <v>4282</v>
      </c>
      <c r="BA821" s="278" t="s">
        <v>4267</v>
      </c>
      <c r="BB821" s="280" t="s">
        <v>4268</v>
      </c>
    </row>
    <row r="822" spans="1:54" ht="15.75">
      <c r="A822" t="s">
        <v>428</v>
      </c>
      <c r="B822" s="24" t="s">
        <v>862</v>
      </c>
      <c r="D822" t="s">
        <v>3872</v>
      </c>
      <c r="E822" s="20" t="s">
        <v>3753</v>
      </c>
      <c r="F822" t="s">
        <v>3749</v>
      </c>
      <c r="H822" t="s">
        <v>1453</v>
      </c>
      <c r="I822" s="33">
        <v>42010000</v>
      </c>
      <c r="J822" s="1" t="s">
        <v>1804</v>
      </c>
      <c r="K822" s="1" t="s">
        <v>1804</v>
      </c>
      <c r="L822" s="236"/>
      <c r="M822" s="13" t="s">
        <v>437</v>
      </c>
      <c r="N822"/>
      <c r="O822" s="229" t="s">
        <v>1791</v>
      </c>
      <c r="P822" s="283">
        <v>181</v>
      </c>
      <c r="Q822" s="37">
        <f t="shared" si="36"/>
        <v>332</v>
      </c>
      <c r="R822" s="166">
        <v>415</v>
      </c>
      <c r="S822" s="143">
        <v>5051771923246</v>
      </c>
      <c r="T822"/>
      <c r="U822" s="99">
        <v>0.69</v>
      </c>
      <c r="V822" s="99">
        <v>0.01</v>
      </c>
      <c r="W822" s="99">
        <f t="shared" si="38"/>
        <v>0.7</v>
      </c>
      <c r="X822" s="8">
        <v>250</v>
      </c>
      <c r="Y822" s="8">
        <v>210</v>
      </c>
      <c r="Z822" s="8">
        <v>200</v>
      </c>
      <c r="AX822" s="289" t="s">
        <v>3751</v>
      </c>
      <c r="AZ822" t="s">
        <v>4282</v>
      </c>
      <c r="BA822" s="278" t="s">
        <v>4267</v>
      </c>
      <c r="BB822" s="280" t="s">
        <v>4268</v>
      </c>
    </row>
    <row r="823" spans="1:54" ht="15.75">
      <c r="A823" t="s">
        <v>428</v>
      </c>
      <c r="B823" s="24" t="s">
        <v>862</v>
      </c>
      <c r="D823" t="s">
        <v>3872</v>
      </c>
      <c r="E823" s="20" t="s">
        <v>3754</v>
      </c>
      <c r="F823" t="s">
        <v>3749</v>
      </c>
      <c r="H823" t="s">
        <v>1453</v>
      </c>
      <c r="I823" s="33">
        <v>42010000</v>
      </c>
      <c r="J823" s="1" t="s">
        <v>1804</v>
      </c>
      <c r="K823" s="1" t="s">
        <v>1804</v>
      </c>
      <c r="L823" s="236"/>
      <c r="M823" s="13" t="s">
        <v>439</v>
      </c>
      <c r="N823"/>
      <c r="O823" s="229" t="s">
        <v>1791</v>
      </c>
      <c r="P823" s="283">
        <v>181</v>
      </c>
      <c r="Q823" s="37">
        <f t="shared" si="36"/>
        <v>332</v>
      </c>
      <c r="R823" s="166">
        <v>415</v>
      </c>
      <c r="S823" s="143">
        <v>5051771923260</v>
      </c>
      <c r="T823"/>
      <c r="U823" s="99">
        <v>0.69</v>
      </c>
      <c r="V823" s="99">
        <v>0.01</v>
      </c>
      <c r="W823" s="99">
        <f t="shared" si="38"/>
        <v>0.7</v>
      </c>
      <c r="X823" s="8">
        <v>250</v>
      </c>
      <c r="Y823" s="8">
        <v>210</v>
      </c>
      <c r="Z823" s="8">
        <v>200</v>
      </c>
      <c r="AX823" s="289" t="s">
        <v>3751</v>
      </c>
      <c r="AZ823" t="s">
        <v>4282</v>
      </c>
      <c r="BA823" s="278" t="s">
        <v>4267</v>
      </c>
      <c r="BB823" s="280" t="s">
        <v>4268</v>
      </c>
    </row>
    <row r="824" spans="1:54" ht="15.75">
      <c r="A824" t="s">
        <v>428</v>
      </c>
      <c r="B824" s="24" t="s">
        <v>862</v>
      </c>
      <c r="D824" t="s">
        <v>3872</v>
      </c>
      <c r="E824" s="20" t="s">
        <v>3755</v>
      </c>
      <c r="F824" t="s">
        <v>3749</v>
      </c>
      <c r="H824" t="s">
        <v>1453</v>
      </c>
      <c r="I824" s="33">
        <v>42010000</v>
      </c>
      <c r="J824" s="1" t="s">
        <v>1804</v>
      </c>
      <c r="K824" s="1" t="s">
        <v>1804</v>
      </c>
      <c r="L824" s="236"/>
      <c r="M824" s="13" t="s">
        <v>1486</v>
      </c>
      <c r="N824"/>
      <c r="O824" s="229" t="s">
        <v>1791</v>
      </c>
      <c r="P824" s="283">
        <v>181</v>
      </c>
      <c r="Q824" s="37">
        <f t="shared" si="36"/>
        <v>332</v>
      </c>
      <c r="R824" s="166">
        <v>415</v>
      </c>
      <c r="S824" s="143">
        <v>5051771923253</v>
      </c>
      <c r="T824"/>
      <c r="U824" s="99">
        <v>0.69</v>
      </c>
      <c r="V824" s="99">
        <v>0.01</v>
      </c>
      <c r="W824" s="99">
        <f t="shared" si="38"/>
        <v>0.7</v>
      </c>
      <c r="X824" s="8">
        <v>250</v>
      </c>
      <c r="Y824" s="8">
        <v>210</v>
      </c>
      <c r="Z824" s="8">
        <v>200</v>
      </c>
      <c r="AX824" s="289" t="s">
        <v>3751</v>
      </c>
      <c r="AZ824" t="s">
        <v>4282</v>
      </c>
      <c r="BA824" s="278" t="s">
        <v>4267</v>
      </c>
      <c r="BB824" s="280" t="s">
        <v>4268</v>
      </c>
    </row>
    <row r="825" spans="1:54" ht="15.75">
      <c r="A825" t="s">
        <v>428</v>
      </c>
      <c r="B825" s="24" t="s">
        <v>862</v>
      </c>
      <c r="D825" t="s">
        <v>5208</v>
      </c>
      <c r="E825" s="20" t="s">
        <v>5213</v>
      </c>
      <c r="F825" t="s">
        <v>5210</v>
      </c>
      <c r="H825" t="s">
        <v>1453</v>
      </c>
      <c r="I825" s="33">
        <v>42010000</v>
      </c>
      <c r="J825" s="1" t="s">
        <v>1804</v>
      </c>
      <c r="K825" s="1" t="s">
        <v>1804</v>
      </c>
      <c r="L825" s="236"/>
      <c r="M825" s="13" t="s">
        <v>3750</v>
      </c>
      <c r="N825"/>
      <c r="O825" s="229" t="s">
        <v>1791</v>
      </c>
      <c r="P825" s="283">
        <v>172</v>
      </c>
      <c r="Q825" s="37">
        <f t="shared" si="36"/>
        <v>316</v>
      </c>
      <c r="R825" s="166">
        <v>395</v>
      </c>
      <c r="S825" s="143">
        <v>5051771953625</v>
      </c>
      <c r="T825"/>
      <c r="U825" s="99">
        <v>0.69</v>
      </c>
      <c r="V825" s="99">
        <v>0.01</v>
      </c>
      <c r="W825" s="99">
        <f t="shared" si="38"/>
        <v>0.7</v>
      </c>
      <c r="X825" s="8">
        <v>250</v>
      </c>
      <c r="Y825" s="8">
        <v>210</v>
      </c>
      <c r="Z825" s="8">
        <v>200</v>
      </c>
      <c r="AX825" s="416" t="s">
        <v>5209</v>
      </c>
      <c r="AZ825" t="s">
        <v>4282</v>
      </c>
      <c r="BA825" s="278" t="s">
        <v>4267</v>
      </c>
      <c r="BB825" s="280" t="s">
        <v>4268</v>
      </c>
    </row>
    <row r="826" spans="1:54" ht="15.75">
      <c r="A826" t="s">
        <v>428</v>
      </c>
      <c r="B826" s="24" t="s">
        <v>862</v>
      </c>
      <c r="D826" t="s">
        <v>3872</v>
      </c>
      <c r="E826" s="20" t="s">
        <v>5214</v>
      </c>
      <c r="F826" t="s">
        <v>5210</v>
      </c>
      <c r="H826" t="s">
        <v>1453</v>
      </c>
      <c r="I826" s="33">
        <v>42010000</v>
      </c>
      <c r="J826" s="1" t="s">
        <v>1804</v>
      </c>
      <c r="K826" s="1" t="s">
        <v>1804</v>
      </c>
      <c r="L826" s="236"/>
      <c r="M826" s="13" t="s">
        <v>435</v>
      </c>
      <c r="N826"/>
      <c r="O826" s="229" t="s">
        <v>1791</v>
      </c>
      <c r="P826" s="283">
        <v>172</v>
      </c>
      <c r="Q826" s="37">
        <f t="shared" si="36"/>
        <v>316</v>
      </c>
      <c r="R826" s="166">
        <v>395</v>
      </c>
      <c r="S826" s="143">
        <v>5051771953618</v>
      </c>
      <c r="T826"/>
      <c r="U826" s="99">
        <v>0.69</v>
      </c>
      <c r="V826" s="99">
        <v>0.01</v>
      </c>
      <c r="W826" s="99">
        <f t="shared" si="38"/>
        <v>0.7</v>
      </c>
      <c r="X826" s="8">
        <v>250</v>
      </c>
      <c r="Y826" s="8">
        <v>210</v>
      </c>
      <c r="Z826" s="8">
        <v>200</v>
      </c>
      <c r="AX826" s="416" t="s">
        <v>5209</v>
      </c>
      <c r="AZ826" t="s">
        <v>4282</v>
      </c>
      <c r="BA826" s="278" t="s">
        <v>4267</v>
      </c>
      <c r="BB826" s="280" t="s">
        <v>4268</v>
      </c>
    </row>
    <row r="827" spans="1:54" ht="15.75">
      <c r="A827" t="s">
        <v>428</v>
      </c>
      <c r="B827" s="24" t="s">
        <v>862</v>
      </c>
      <c r="D827" t="s">
        <v>5211</v>
      </c>
      <c r="E827" s="20" t="s">
        <v>5215</v>
      </c>
      <c r="F827" t="s">
        <v>5210</v>
      </c>
      <c r="H827" t="s">
        <v>1453</v>
      </c>
      <c r="I827" s="33">
        <v>42010000</v>
      </c>
      <c r="J827" s="1" t="s">
        <v>1804</v>
      </c>
      <c r="K827" s="1" t="s">
        <v>1804</v>
      </c>
      <c r="L827" s="236"/>
      <c r="M827" s="13" t="s">
        <v>437</v>
      </c>
      <c r="N827"/>
      <c r="O827" s="229" t="s">
        <v>1791</v>
      </c>
      <c r="P827" s="283">
        <v>172</v>
      </c>
      <c r="Q827" s="37">
        <f t="shared" ref="Q827:Q890" si="39">R827*0.8</f>
        <v>316</v>
      </c>
      <c r="R827" s="166">
        <v>395</v>
      </c>
      <c r="S827" s="143">
        <v>5051771953588</v>
      </c>
      <c r="T827"/>
      <c r="U827" s="99">
        <v>0.69</v>
      </c>
      <c r="V827" s="99">
        <v>0.01</v>
      </c>
      <c r="W827" s="99">
        <f t="shared" si="38"/>
        <v>0.7</v>
      </c>
      <c r="X827" s="8">
        <v>250</v>
      </c>
      <c r="Y827" s="8">
        <v>210</v>
      </c>
      <c r="Z827" s="8">
        <v>200</v>
      </c>
      <c r="AX827" s="416" t="s">
        <v>5209</v>
      </c>
      <c r="AZ827" t="s">
        <v>4282</v>
      </c>
      <c r="BA827" s="278" t="s">
        <v>4267</v>
      </c>
      <c r="BB827" s="280" t="s">
        <v>4268</v>
      </c>
    </row>
    <row r="828" spans="1:54" ht="15.75">
      <c r="A828" t="s">
        <v>428</v>
      </c>
      <c r="B828" s="24" t="s">
        <v>862</v>
      </c>
      <c r="D828" t="s">
        <v>5212</v>
      </c>
      <c r="E828" s="20" t="s">
        <v>5216</v>
      </c>
      <c r="F828" t="s">
        <v>5210</v>
      </c>
      <c r="H828" t="s">
        <v>1453</v>
      </c>
      <c r="I828" s="33">
        <v>42010000</v>
      </c>
      <c r="J828" s="1" t="s">
        <v>1804</v>
      </c>
      <c r="K828" s="1" t="s">
        <v>1804</v>
      </c>
      <c r="L828" s="236"/>
      <c r="M828" s="13" t="s">
        <v>439</v>
      </c>
      <c r="N828"/>
      <c r="O828" s="229" t="s">
        <v>1791</v>
      </c>
      <c r="P828" s="283">
        <v>172</v>
      </c>
      <c r="Q828" s="37">
        <f t="shared" si="39"/>
        <v>316</v>
      </c>
      <c r="R828" s="166">
        <v>395</v>
      </c>
      <c r="S828" s="143">
        <v>5051771953601</v>
      </c>
      <c r="T828"/>
      <c r="U828" s="99">
        <v>0.69</v>
      </c>
      <c r="V828" s="99">
        <v>0.01</v>
      </c>
      <c r="W828" s="99">
        <f t="shared" si="38"/>
        <v>0.7</v>
      </c>
      <c r="X828" s="8">
        <v>250</v>
      </c>
      <c r="Y828" s="8">
        <v>210</v>
      </c>
      <c r="Z828" s="8">
        <v>200</v>
      </c>
      <c r="AX828" s="416" t="s">
        <v>5209</v>
      </c>
      <c r="AZ828" t="s">
        <v>4282</v>
      </c>
      <c r="BA828" s="278" t="s">
        <v>4267</v>
      </c>
      <c r="BB828" s="280" t="s">
        <v>4268</v>
      </c>
    </row>
    <row r="829" spans="1:54" ht="15.75">
      <c r="A829" t="s">
        <v>428</v>
      </c>
      <c r="B829" s="24" t="s">
        <v>862</v>
      </c>
      <c r="D829" t="s">
        <v>5208</v>
      </c>
      <c r="E829" s="20" t="s">
        <v>5217</v>
      </c>
      <c r="F829" t="s">
        <v>5210</v>
      </c>
      <c r="H829" t="s">
        <v>1453</v>
      </c>
      <c r="I829" s="33">
        <v>42010000</v>
      </c>
      <c r="J829" s="1" t="s">
        <v>1804</v>
      </c>
      <c r="K829" s="1" t="s">
        <v>1804</v>
      </c>
      <c r="L829" s="236"/>
      <c r="M829" s="13" t="s">
        <v>1486</v>
      </c>
      <c r="N829"/>
      <c r="O829" s="229" t="s">
        <v>1791</v>
      </c>
      <c r="P829" s="283">
        <v>172</v>
      </c>
      <c r="Q829" s="37">
        <f t="shared" si="39"/>
        <v>316</v>
      </c>
      <c r="R829" s="166">
        <v>395</v>
      </c>
      <c r="S829" s="143">
        <v>5051771953595</v>
      </c>
      <c r="T829"/>
      <c r="U829" s="99">
        <v>0.69</v>
      </c>
      <c r="V829" s="99">
        <v>0.01</v>
      </c>
      <c r="W829" s="99">
        <f t="shared" si="38"/>
        <v>0.7</v>
      </c>
      <c r="X829" s="8">
        <v>250</v>
      </c>
      <c r="Y829" s="8">
        <v>210</v>
      </c>
      <c r="Z829" s="8">
        <v>200</v>
      </c>
      <c r="AX829" s="416" t="s">
        <v>5209</v>
      </c>
      <c r="AZ829" t="s">
        <v>4282</v>
      </c>
      <c r="BA829" s="278" t="s">
        <v>4267</v>
      </c>
      <c r="BB829" s="280" t="s">
        <v>4268</v>
      </c>
    </row>
    <row r="830" spans="1:54" ht="15.75">
      <c r="A830" s="23" t="s">
        <v>456</v>
      </c>
      <c r="B830" s="24" t="s">
        <v>1808</v>
      </c>
      <c r="C830" s="24"/>
      <c r="D830" s="3" t="s">
        <v>1967</v>
      </c>
      <c r="E830" s="23" t="s">
        <v>1809</v>
      </c>
      <c r="F830" s="24" t="s">
        <v>2015</v>
      </c>
      <c r="G830" s="348" t="s">
        <v>5687</v>
      </c>
      <c r="H830" s="23" t="s">
        <v>1828</v>
      </c>
      <c r="I830" s="33">
        <v>42010000</v>
      </c>
      <c r="J830" s="1" t="s">
        <v>1804</v>
      </c>
      <c r="K830" s="1" t="s">
        <v>1804</v>
      </c>
      <c r="M830" s="23" t="s">
        <v>434</v>
      </c>
      <c r="N830" s="23"/>
      <c r="O830" s="22" t="s">
        <v>1791</v>
      </c>
      <c r="P830" s="22">
        <v>433</v>
      </c>
      <c r="Q830" s="37">
        <f t="shared" si="39"/>
        <v>796</v>
      </c>
      <c r="R830" s="166">
        <v>995</v>
      </c>
      <c r="S830" s="33">
        <v>5051771663968</v>
      </c>
      <c r="T830" s="33"/>
      <c r="U830" s="99">
        <v>0.65</v>
      </c>
      <c r="V830" s="99">
        <v>0.01</v>
      </c>
      <c r="W830" s="99">
        <f t="shared" si="38"/>
        <v>0.66</v>
      </c>
      <c r="X830" s="8">
        <v>50</v>
      </c>
      <c r="Y830" s="8">
        <v>870</v>
      </c>
      <c r="Z830" s="8">
        <v>140</v>
      </c>
      <c r="AX830" s="412" t="s">
        <v>2125</v>
      </c>
      <c r="AY830" s="12"/>
      <c r="AZ830" t="s">
        <v>4282</v>
      </c>
      <c r="BA830" s="278" t="s">
        <v>4267</v>
      </c>
      <c r="BB830" s="280" t="s">
        <v>4268</v>
      </c>
    </row>
    <row r="831" spans="1:54" ht="15.75">
      <c r="A831" s="23" t="s">
        <v>456</v>
      </c>
      <c r="B831" s="24" t="s">
        <v>1808</v>
      </c>
      <c r="C831" s="24"/>
      <c r="D831" s="3" t="s">
        <v>1968</v>
      </c>
      <c r="E831" s="23" t="s">
        <v>1815</v>
      </c>
      <c r="F831" s="24" t="s">
        <v>2016</v>
      </c>
      <c r="G831" s="348" t="s">
        <v>5687</v>
      </c>
      <c r="H831" s="23" t="s">
        <v>1453</v>
      </c>
      <c r="I831" s="33">
        <v>42010000</v>
      </c>
      <c r="J831" s="1" t="s">
        <v>1804</v>
      </c>
      <c r="K831" s="1" t="s">
        <v>1804</v>
      </c>
      <c r="M831" s="23" t="s">
        <v>432</v>
      </c>
      <c r="N831" s="23"/>
      <c r="O831" s="22" t="s">
        <v>1791</v>
      </c>
      <c r="P831" s="22">
        <v>433</v>
      </c>
      <c r="Q831" s="37">
        <f t="shared" si="39"/>
        <v>796</v>
      </c>
      <c r="R831" s="166">
        <v>995</v>
      </c>
      <c r="S831" s="33">
        <v>5051771060873</v>
      </c>
      <c r="T831" s="33"/>
      <c r="U831" s="99">
        <v>0.82</v>
      </c>
      <c r="V831" s="99">
        <v>0.01</v>
      </c>
      <c r="W831" s="99">
        <f t="shared" si="38"/>
        <v>0.83</v>
      </c>
      <c r="X831" s="8">
        <v>20</v>
      </c>
      <c r="Y831" s="8">
        <v>840</v>
      </c>
      <c r="Z831" s="8">
        <v>380</v>
      </c>
      <c r="AX831" s="412" t="s">
        <v>2126</v>
      </c>
      <c r="AY831" s="12"/>
      <c r="AZ831" t="s">
        <v>4282</v>
      </c>
      <c r="BA831" s="278" t="s">
        <v>4267</v>
      </c>
      <c r="BB831" s="280" t="s">
        <v>4268</v>
      </c>
    </row>
    <row r="832" spans="1:54" ht="15.75">
      <c r="A832" s="23" t="s">
        <v>456</v>
      </c>
      <c r="B832" s="24" t="s">
        <v>1808</v>
      </c>
      <c r="C832" s="24"/>
      <c r="D832" s="3" t="s">
        <v>1968</v>
      </c>
      <c r="E832" s="23" t="s">
        <v>1810</v>
      </c>
      <c r="F832" s="24" t="s">
        <v>2016</v>
      </c>
      <c r="G832" s="348" t="s">
        <v>5687</v>
      </c>
      <c r="H832" s="23" t="s">
        <v>1453</v>
      </c>
      <c r="I832" s="33">
        <v>42010000</v>
      </c>
      <c r="J832" s="1" t="s">
        <v>1804</v>
      </c>
      <c r="K832" s="1" t="s">
        <v>1804</v>
      </c>
      <c r="M832" s="23" t="s">
        <v>430</v>
      </c>
      <c r="N832" s="23"/>
      <c r="O832" s="22" t="s">
        <v>1791</v>
      </c>
      <c r="P832" s="22">
        <v>433</v>
      </c>
      <c r="Q832" s="37">
        <f t="shared" si="39"/>
        <v>796</v>
      </c>
      <c r="R832" s="166">
        <v>995</v>
      </c>
      <c r="S832" s="33">
        <v>5051771060880</v>
      </c>
      <c r="T832" s="33"/>
      <c r="U832" s="99">
        <v>0.82</v>
      </c>
      <c r="V832" s="99">
        <v>0.01</v>
      </c>
      <c r="W832" s="99">
        <f t="shared" si="38"/>
        <v>0.83</v>
      </c>
      <c r="X832" s="8">
        <v>20</v>
      </c>
      <c r="Y832" s="8">
        <v>840</v>
      </c>
      <c r="Z832" s="8">
        <v>380</v>
      </c>
      <c r="AX832" s="412" t="s">
        <v>2126</v>
      </c>
      <c r="AY832" s="12"/>
      <c r="AZ832" t="s">
        <v>4282</v>
      </c>
      <c r="BA832" s="278" t="s">
        <v>4267</v>
      </c>
      <c r="BB832" s="280" t="s">
        <v>4268</v>
      </c>
    </row>
    <row r="833" spans="1:55" ht="15.75">
      <c r="A833" s="23" t="s">
        <v>456</v>
      </c>
      <c r="B833" s="24" t="s">
        <v>1808</v>
      </c>
      <c r="C833" s="24"/>
      <c r="D833" s="3" t="s">
        <v>1968</v>
      </c>
      <c r="E833" s="23" t="s">
        <v>1811</v>
      </c>
      <c r="F833" s="24" t="s">
        <v>2016</v>
      </c>
      <c r="G833" s="348" t="s">
        <v>5687</v>
      </c>
      <c r="H833" s="23" t="s">
        <v>1453</v>
      </c>
      <c r="I833" s="33">
        <v>42010000</v>
      </c>
      <c r="J833" s="1" t="s">
        <v>1804</v>
      </c>
      <c r="K833" s="1" t="s">
        <v>1804</v>
      </c>
      <c r="M833" s="23" t="s">
        <v>431</v>
      </c>
      <c r="N833" s="23"/>
      <c r="O833" s="22" t="s">
        <v>1791</v>
      </c>
      <c r="P833" s="22">
        <v>433</v>
      </c>
      <c r="Q833" s="37">
        <f t="shared" si="39"/>
        <v>796</v>
      </c>
      <c r="R833" s="166">
        <v>995</v>
      </c>
      <c r="S833" s="33">
        <v>5051771060897</v>
      </c>
      <c r="T833" s="33"/>
      <c r="U833" s="99">
        <v>0.82</v>
      </c>
      <c r="V833" s="99">
        <v>0.01</v>
      </c>
      <c r="W833" s="99">
        <f t="shared" si="38"/>
        <v>0.83</v>
      </c>
      <c r="X833" s="8">
        <v>20</v>
      </c>
      <c r="Y833" s="8">
        <v>840</v>
      </c>
      <c r="Z833" s="8">
        <v>380</v>
      </c>
      <c r="AX833" s="412" t="s">
        <v>2126</v>
      </c>
      <c r="AY833" s="12"/>
      <c r="AZ833" t="s">
        <v>4282</v>
      </c>
      <c r="BA833" s="278" t="s">
        <v>4267</v>
      </c>
      <c r="BB833" s="280" t="s">
        <v>4268</v>
      </c>
    </row>
    <row r="834" spans="1:55" ht="15.75">
      <c r="A834" s="23" t="s">
        <v>456</v>
      </c>
      <c r="B834" s="24" t="s">
        <v>1808</v>
      </c>
      <c r="C834" s="24"/>
      <c r="D834" s="3" t="s">
        <v>1968</v>
      </c>
      <c r="E834" s="23" t="s">
        <v>1812</v>
      </c>
      <c r="F834" s="24" t="s">
        <v>2016</v>
      </c>
      <c r="G834" s="348" t="s">
        <v>5687</v>
      </c>
      <c r="H834" s="23" t="s">
        <v>1453</v>
      </c>
      <c r="I834" s="33">
        <v>42010000</v>
      </c>
      <c r="J834" s="1" t="s">
        <v>1804</v>
      </c>
      <c r="K834" s="1" t="s">
        <v>1804</v>
      </c>
      <c r="M834" s="23" t="s">
        <v>434</v>
      </c>
      <c r="N834" s="23"/>
      <c r="O834" s="22" t="s">
        <v>1791</v>
      </c>
      <c r="P834" s="22">
        <v>433</v>
      </c>
      <c r="Q834" s="37">
        <f t="shared" si="39"/>
        <v>796</v>
      </c>
      <c r="R834" s="166">
        <v>995</v>
      </c>
      <c r="S834" s="33">
        <v>5051771384603</v>
      </c>
      <c r="T834" s="33"/>
      <c r="U834" s="99">
        <v>0.82</v>
      </c>
      <c r="V834" s="99">
        <v>0.01</v>
      </c>
      <c r="W834" s="99">
        <f t="shared" si="38"/>
        <v>0.83</v>
      </c>
      <c r="X834" s="8">
        <v>20</v>
      </c>
      <c r="Y834" s="8">
        <v>840</v>
      </c>
      <c r="Z834" s="8">
        <v>380</v>
      </c>
      <c r="AX834" s="412" t="s">
        <v>2126</v>
      </c>
      <c r="AY834" s="12"/>
      <c r="AZ834" t="s">
        <v>4282</v>
      </c>
      <c r="BA834" s="278" t="s">
        <v>4267</v>
      </c>
      <c r="BB834" s="280" t="s">
        <v>4268</v>
      </c>
    </row>
    <row r="835" spans="1:55" ht="15.75">
      <c r="A835" s="23" t="s">
        <v>456</v>
      </c>
      <c r="B835" s="24" t="s">
        <v>1808</v>
      </c>
      <c r="C835" s="24"/>
      <c r="D835" s="3" t="s">
        <v>1968</v>
      </c>
      <c r="E835" s="23" t="s">
        <v>1814</v>
      </c>
      <c r="F835" s="24" t="s">
        <v>2016</v>
      </c>
      <c r="G835" s="348" t="s">
        <v>5687</v>
      </c>
      <c r="H835" s="23" t="s">
        <v>1828</v>
      </c>
      <c r="I835" s="33">
        <v>42010000</v>
      </c>
      <c r="J835" s="1" t="s">
        <v>1804</v>
      </c>
      <c r="K835" s="1" t="s">
        <v>1804</v>
      </c>
      <c r="M835" s="23" t="s">
        <v>432</v>
      </c>
      <c r="N835" s="23"/>
      <c r="O835" s="22" t="s">
        <v>1791</v>
      </c>
      <c r="P835" s="22">
        <v>433</v>
      </c>
      <c r="Q835" s="37">
        <f t="shared" si="39"/>
        <v>796</v>
      </c>
      <c r="R835" s="166">
        <v>995</v>
      </c>
      <c r="S835" s="33">
        <v>5051771060842</v>
      </c>
      <c r="T835" s="33"/>
      <c r="U835" s="99">
        <v>0.82</v>
      </c>
      <c r="V835" s="99">
        <v>0.01</v>
      </c>
      <c r="W835" s="99">
        <f t="shared" si="38"/>
        <v>0.83</v>
      </c>
      <c r="X835" s="8">
        <v>20</v>
      </c>
      <c r="Y835" s="8">
        <v>840</v>
      </c>
      <c r="Z835" s="8">
        <v>380</v>
      </c>
      <c r="AX835" s="412" t="s">
        <v>2126</v>
      </c>
      <c r="AY835" s="12"/>
      <c r="AZ835" t="s">
        <v>4282</v>
      </c>
      <c r="BA835" s="278" t="s">
        <v>4267</v>
      </c>
      <c r="BB835" s="280" t="s">
        <v>4268</v>
      </c>
    </row>
    <row r="836" spans="1:55" ht="15.75">
      <c r="A836" s="23" t="s">
        <v>456</v>
      </c>
      <c r="B836" s="24" t="s">
        <v>1808</v>
      </c>
      <c r="C836" s="24"/>
      <c r="D836" s="3" t="s">
        <v>1968</v>
      </c>
      <c r="E836" s="23" t="s">
        <v>1813</v>
      </c>
      <c r="F836" s="24" t="s">
        <v>2016</v>
      </c>
      <c r="G836" s="348" t="s">
        <v>5687</v>
      </c>
      <c r="H836" s="23" t="s">
        <v>1828</v>
      </c>
      <c r="I836" s="33">
        <v>42010000</v>
      </c>
      <c r="J836" s="1" t="s">
        <v>1804</v>
      </c>
      <c r="K836" s="1" t="s">
        <v>1804</v>
      </c>
      <c r="M836" s="23" t="s">
        <v>430</v>
      </c>
      <c r="N836" s="23"/>
      <c r="O836" s="22" t="s">
        <v>1791</v>
      </c>
      <c r="P836" s="22">
        <v>433</v>
      </c>
      <c r="Q836" s="37">
        <f t="shared" si="39"/>
        <v>796</v>
      </c>
      <c r="R836" s="166">
        <v>995</v>
      </c>
      <c r="S836" s="33">
        <v>5051771060859</v>
      </c>
      <c r="T836" s="33"/>
      <c r="U836" s="99">
        <v>0.82</v>
      </c>
      <c r="V836" s="99">
        <v>0.01</v>
      </c>
      <c r="W836" s="99">
        <f t="shared" si="38"/>
        <v>0.83</v>
      </c>
      <c r="X836" s="8">
        <v>20</v>
      </c>
      <c r="Y836" s="8">
        <v>840</v>
      </c>
      <c r="Z836" s="8">
        <v>380</v>
      </c>
      <c r="AX836" s="412" t="s">
        <v>2126</v>
      </c>
      <c r="AY836" s="12"/>
      <c r="AZ836" t="s">
        <v>4282</v>
      </c>
      <c r="BA836" s="278" t="s">
        <v>4267</v>
      </c>
      <c r="BB836" s="280" t="s">
        <v>4268</v>
      </c>
    </row>
    <row r="837" spans="1:55" ht="15.75">
      <c r="A837" s="23" t="s">
        <v>456</v>
      </c>
      <c r="B837" s="24" t="s">
        <v>1808</v>
      </c>
      <c r="C837" s="24"/>
      <c r="D837" s="3" t="s">
        <v>1968</v>
      </c>
      <c r="E837" s="23" t="s">
        <v>1816</v>
      </c>
      <c r="F837" s="24" t="s">
        <v>2016</v>
      </c>
      <c r="G837" s="348" t="s">
        <v>5687</v>
      </c>
      <c r="H837" s="23" t="s">
        <v>1828</v>
      </c>
      <c r="I837" s="33">
        <v>42010000</v>
      </c>
      <c r="J837" s="1" t="s">
        <v>1804</v>
      </c>
      <c r="K837" s="1" t="s">
        <v>1804</v>
      </c>
      <c r="M837" s="23" t="s">
        <v>431</v>
      </c>
      <c r="N837" s="23"/>
      <c r="O837" s="22" t="s">
        <v>1791</v>
      </c>
      <c r="P837" s="22">
        <v>433</v>
      </c>
      <c r="Q837" s="37">
        <f t="shared" si="39"/>
        <v>796</v>
      </c>
      <c r="R837" s="166">
        <v>995</v>
      </c>
      <c r="S837" s="33">
        <v>5051771060866</v>
      </c>
      <c r="T837" s="33"/>
      <c r="U837" s="99">
        <v>0.82</v>
      </c>
      <c r="V837" s="99">
        <v>0.01</v>
      </c>
      <c r="W837" s="99">
        <f t="shared" si="38"/>
        <v>0.83</v>
      </c>
      <c r="X837" s="8">
        <v>20</v>
      </c>
      <c r="Y837" s="8">
        <v>840</v>
      </c>
      <c r="Z837" s="8">
        <v>380</v>
      </c>
      <c r="AX837" s="412" t="s">
        <v>2126</v>
      </c>
      <c r="AY837" s="12"/>
      <c r="AZ837" t="s">
        <v>4282</v>
      </c>
      <c r="BA837" s="278" t="s">
        <v>4267</v>
      </c>
      <c r="BB837" s="280" t="s">
        <v>4268</v>
      </c>
    </row>
    <row r="838" spans="1:55" ht="15.75">
      <c r="A838" s="23" t="s">
        <v>456</v>
      </c>
      <c r="B838" s="24" t="s">
        <v>1808</v>
      </c>
      <c r="C838" s="24"/>
      <c r="D838" s="3" t="s">
        <v>1968</v>
      </c>
      <c r="E838" s="23" t="s">
        <v>1817</v>
      </c>
      <c r="F838" s="24" t="s">
        <v>2016</v>
      </c>
      <c r="G838" s="348" t="s">
        <v>5687</v>
      </c>
      <c r="H838" s="23" t="s">
        <v>1828</v>
      </c>
      <c r="I838" s="33">
        <v>42010000</v>
      </c>
      <c r="J838" s="1" t="s">
        <v>1804</v>
      </c>
      <c r="K838" s="1" t="s">
        <v>1804</v>
      </c>
      <c r="M838" s="23" t="s">
        <v>434</v>
      </c>
      <c r="N838" s="23"/>
      <c r="O838" s="22" t="s">
        <v>1791</v>
      </c>
      <c r="P838" s="22">
        <v>433</v>
      </c>
      <c r="Q838" s="37">
        <f t="shared" si="39"/>
        <v>796</v>
      </c>
      <c r="R838" s="166">
        <v>995</v>
      </c>
      <c r="S838" s="33">
        <v>5051771384597</v>
      </c>
      <c r="T838" s="33"/>
      <c r="U838" s="99">
        <v>0.82</v>
      </c>
      <c r="V838" s="99">
        <v>0.01</v>
      </c>
      <c r="W838" s="99">
        <f t="shared" si="38"/>
        <v>0.83</v>
      </c>
      <c r="X838" s="8">
        <v>20</v>
      </c>
      <c r="Y838" s="8">
        <v>840</v>
      </c>
      <c r="Z838" s="8">
        <v>380</v>
      </c>
      <c r="AX838" s="412" t="s">
        <v>2126</v>
      </c>
      <c r="AY838" s="12"/>
      <c r="AZ838" t="s">
        <v>4282</v>
      </c>
      <c r="BA838" s="278" t="s">
        <v>4267</v>
      </c>
      <c r="BB838" s="280" t="s">
        <v>4268</v>
      </c>
    </row>
    <row r="839" spans="1:55" ht="15.75">
      <c r="A839" t="s">
        <v>428</v>
      </c>
      <c r="B839" s="24" t="s">
        <v>1808</v>
      </c>
      <c r="D839" t="s">
        <v>3873</v>
      </c>
      <c r="E839" s="20" t="s">
        <v>3776</v>
      </c>
      <c r="F839" t="s">
        <v>3777</v>
      </c>
      <c r="H839" t="s">
        <v>1843</v>
      </c>
      <c r="I839" s="33">
        <v>42010000</v>
      </c>
      <c r="J839" s="1" t="s">
        <v>1804</v>
      </c>
      <c r="K839" s="1" t="s">
        <v>1804</v>
      </c>
      <c r="M839" s="13" t="s">
        <v>435</v>
      </c>
      <c r="N839"/>
      <c r="O839" t="s">
        <v>1791</v>
      </c>
      <c r="P839" s="22">
        <v>521</v>
      </c>
      <c r="Q839" s="37">
        <f t="shared" si="39"/>
        <v>959.2</v>
      </c>
      <c r="R839" s="166">
        <v>1199</v>
      </c>
      <c r="S839" s="143">
        <v>5051771913322</v>
      </c>
      <c r="T839"/>
      <c r="U839"/>
      <c r="V839"/>
      <c r="AX839" s="289" t="s">
        <v>3778</v>
      </c>
      <c r="AZ839" t="s">
        <v>4282</v>
      </c>
      <c r="BA839" s="278" t="s">
        <v>4267</v>
      </c>
      <c r="BB839" s="280" t="s">
        <v>4268</v>
      </c>
    </row>
    <row r="840" spans="1:55" ht="15.75">
      <c r="A840" t="s">
        <v>428</v>
      </c>
      <c r="B840" s="24" t="s">
        <v>1808</v>
      </c>
      <c r="D840" t="s">
        <v>3873</v>
      </c>
      <c r="E840" s="20" t="s">
        <v>3779</v>
      </c>
      <c r="F840" t="s">
        <v>3777</v>
      </c>
      <c r="H840" t="s">
        <v>1453</v>
      </c>
      <c r="I840" s="33">
        <v>42010000</v>
      </c>
      <c r="J840" s="1" t="s">
        <v>1804</v>
      </c>
      <c r="K840" s="1" t="s">
        <v>1804</v>
      </c>
      <c r="M840" s="13" t="s">
        <v>437</v>
      </c>
      <c r="N840"/>
      <c r="O840" t="s">
        <v>1791</v>
      </c>
      <c r="P840" s="22">
        <v>521</v>
      </c>
      <c r="Q840" s="37">
        <f t="shared" si="39"/>
        <v>959.2</v>
      </c>
      <c r="R840" s="166">
        <v>1199</v>
      </c>
      <c r="S840" s="143">
        <v>5051771913292</v>
      </c>
      <c r="T840"/>
      <c r="U840"/>
      <c r="V840"/>
      <c r="AX840" s="289" t="s">
        <v>3778</v>
      </c>
      <c r="AZ840" t="s">
        <v>4282</v>
      </c>
      <c r="BA840" s="278" t="s">
        <v>4267</v>
      </c>
      <c r="BB840" s="280" t="s">
        <v>4268</v>
      </c>
    </row>
    <row r="841" spans="1:55" ht="15.75">
      <c r="A841" t="s">
        <v>428</v>
      </c>
      <c r="B841" s="24" t="s">
        <v>1808</v>
      </c>
      <c r="D841" t="s">
        <v>3873</v>
      </c>
      <c r="E841" s="20" t="s">
        <v>3780</v>
      </c>
      <c r="F841" t="s">
        <v>3777</v>
      </c>
      <c r="H841" t="s">
        <v>1453</v>
      </c>
      <c r="I841" s="33">
        <v>42010000</v>
      </c>
      <c r="J841" s="1" t="s">
        <v>1804</v>
      </c>
      <c r="K841" s="1" t="s">
        <v>1804</v>
      </c>
      <c r="M841" s="13" t="s">
        <v>439</v>
      </c>
      <c r="N841"/>
      <c r="O841" t="s">
        <v>1791</v>
      </c>
      <c r="P841" s="22">
        <v>521</v>
      </c>
      <c r="Q841" s="37">
        <f t="shared" si="39"/>
        <v>959.2</v>
      </c>
      <c r="R841" s="166">
        <v>1199</v>
      </c>
      <c r="S841" s="143">
        <v>5051771913315</v>
      </c>
      <c r="T841"/>
      <c r="U841"/>
      <c r="V841"/>
      <c r="AX841" s="289" t="s">
        <v>3778</v>
      </c>
      <c r="AZ841" t="s">
        <v>4282</v>
      </c>
      <c r="BA841" s="278" t="s">
        <v>4267</v>
      </c>
      <c r="BB841" s="280" t="s">
        <v>4268</v>
      </c>
    </row>
    <row r="842" spans="1:55" ht="15.75">
      <c r="A842" t="s">
        <v>428</v>
      </c>
      <c r="B842" s="24" t="s">
        <v>1808</v>
      </c>
      <c r="D842" t="s">
        <v>3873</v>
      </c>
      <c r="E842" s="20" t="s">
        <v>3781</v>
      </c>
      <c r="F842" t="s">
        <v>3777</v>
      </c>
      <c r="H842" t="s">
        <v>1493</v>
      </c>
      <c r="I842" s="33">
        <v>42010000</v>
      </c>
      <c r="J842" s="1" t="s">
        <v>1804</v>
      </c>
      <c r="K842" s="1" t="s">
        <v>1804</v>
      </c>
      <c r="M842" s="13" t="s">
        <v>435</v>
      </c>
      <c r="N842"/>
      <c r="O842" t="s">
        <v>1791</v>
      </c>
      <c r="P842" s="22">
        <v>521</v>
      </c>
      <c r="Q842" s="37">
        <f t="shared" si="39"/>
        <v>959.2</v>
      </c>
      <c r="R842" s="166">
        <v>1199</v>
      </c>
      <c r="S842" s="143">
        <v>5051771913360</v>
      </c>
      <c r="T842"/>
      <c r="U842"/>
      <c r="V842"/>
      <c r="AX842" s="289" t="s">
        <v>3778</v>
      </c>
      <c r="AZ842" t="s">
        <v>4282</v>
      </c>
      <c r="BA842" s="278" t="s">
        <v>4267</v>
      </c>
      <c r="BB842" s="280" t="s">
        <v>4268</v>
      </c>
    </row>
    <row r="843" spans="1:55" s="27" customFormat="1" ht="15.75">
      <c r="A843" t="s">
        <v>428</v>
      </c>
      <c r="B843" s="24" t="s">
        <v>1808</v>
      </c>
      <c r="C843"/>
      <c r="D843" t="s">
        <v>3873</v>
      </c>
      <c r="E843" s="20" t="s">
        <v>3782</v>
      </c>
      <c r="F843" t="s">
        <v>3777</v>
      </c>
      <c r="G843"/>
      <c r="H843" t="s">
        <v>1493</v>
      </c>
      <c r="I843" s="33">
        <v>42010000</v>
      </c>
      <c r="J843" s="1" t="s">
        <v>1804</v>
      </c>
      <c r="K843" s="1" t="s">
        <v>1804</v>
      </c>
      <c r="L843"/>
      <c r="M843" s="13" t="s">
        <v>437</v>
      </c>
      <c r="N843"/>
      <c r="O843" t="s">
        <v>1791</v>
      </c>
      <c r="P843" s="22">
        <v>521</v>
      </c>
      <c r="Q843" s="37">
        <f t="shared" si="39"/>
        <v>959.2</v>
      </c>
      <c r="R843" s="166">
        <v>1199</v>
      </c>
      <c r="S843" s="143">
        <v>5051771913339</v>
      </c>
      <c r="T843"/>
      <c r="U843"/>
      <c r="V843"/>
      <c r="AA843"/>
      <c r="AB843"/>
      <c r="AC843"/>
      <c r="AD843"/>
      <c r="AE843"/>
      <c r="AF843"/>
      <c r="AG843"/>
      <c r="AH843"/>
      <c r="AI843"/>
      <c r="AJ843"/>
      <c r="AK843"/>
      <c r="AL843"/>
      <c r="AM843"/>
      <c r="AN843"/>
      <c r="AO843"/>
      <c r="AP843"/>
      <c r="AQ843"/>
      <c r="AR843"/>
      <c r="AS843"/>
      <c r="AT843"/>
      <c r="AU843"/>
      <c r="AV843"/>
      <c r="AW843"/>
      <c r="AX843" s="289" t="s">
        <v>3778</v>
      </c>
      <c r="AY843"/>
      <c r="AZ843" t="s">
        <v>4282</v>
      </c>
      <c r="BA843" s="278" t="s">
        <v>4267</v>
      </c>
      <c r="BB843" s="280" t="s">
        <v>4268</v>
      </c>
      <c r="BC843"/>
    </row>
    <row r="844" spans="1:55" s="27" customFormat="1" ht="15.75">
      <c r="A844" t="s">
        <v>428</v>
      </c>
      <c r="B844" s="24" t="s">
        <v>1808</v>
      </c>
      <c r="C844"/>
      <c r="D844" t="s">
        <v>3873</v>
      </c>
      <c r="E844" s="20" t="s">
        <v>3783</v>
      </c>
      <c r="F844" t="s">
        <v>3777</v>
      </c>
      <c r="G844"/>
      <c r="H844" t="s">
        <v>1493</v>
      </c>
      <c r="I844" s="33">
        <v>42010000</v>
      </c>
      <c r="J844" s="1" t="s">
        <v>1804</v>
      </c>
      <c r="K844" s="1" t="s">
        <v>1804</v>
      </c>
      <c r="L844"/>
      <c r="M844" s="13" t="s">
        <v>439</v>
      </c>
      <c r="N844"/>
      <c r="O844" t="s">
        <v>1791</v>
      </c>
      <c r="P844" s="22">
        <v>521</v>
      </c>
      <c r="Q844" s="37">
        <f t="shared" si="39"/>
        <v>959.2</v>
      </c>
      <c r="R844" s="166">
        <v>1199</v>
      </c>
      <c r="S844" s="143">
        <v>5051771913353</v>
      </c>
      <c r="T844"/>
      <c r="U844"/>
      <c r="V844"/>
      <c r="AA844"/>
      <c r="AB844"/>
      <c r="AC844"/>
      <c r="AD844"/>
      <c r="AE844"/>
      <c r="AF844"/>
      <c r="AG844"/>
      <c r="AH844"/>
      <c r="AI844"/>
      <c r="AJ844"/>
      <c r="AK844"/>
      <c r="AL844"/>
      <c r="AM844"/>
      <c r="AN844"/>
      <c r="AO844"/>
      <c r="AP844"/>
      <c r="AQ844"/>
      <c r="AR844"/>
      <c r="AS844"/>
      <c r="AT844"/>
      <c r="AU844"/>
      <c r="AV844"/>
      <c r="AW844"/>
      <c r="AX844" s="289" t="s">
        <v>3778</v>
      </c>
      <c r="AY844"/>
      <c r="AZ844" t="s">
        <v>4282</v>
      </c>
      <c r="BA844" s="278" t="s">
        <v>4267</v>
      </c>
      <c r="BB844" s="280" t="s">
        <v>4268</v>
      </c>
      <c r="BC844"/>
    </row>
    <row r="845" spans="1:55" s="27" customFormat="1" ht="15.75">
      <c r="A845" t="s">
        <v>428</v>
      </c>
      <c r="B845" s="24" t="s">
        <v>1808</v>
      </c>
      <c r="C845"/>
      <c r="D845" t="s">
        <v>5457</v>
      </c>
      <c r="E845" s="368" t="s">
        <v>5342</v>
      </c>
      <c r="F845" s="370" t="s">
        <v>5420</v>
      </c>
      <c r="G845" s="305" t="s">
        <v>4294</v>
      </c>
      <c r="H845" s="372" t="s">
        <v>1453</v>
      </c>
      <c r="I845" s="33">
        <v>4201000090</v>
      </c>
      <c r="J845" s="1" t="s">
        <v>1804</v>
      </c>
      <c r="K845" s="1" t="s">
        <v>1804</v>
      </c>
      <c r="L845"/>
      <c r="M845" s="375" t="s">
        <v>432</v>
      </c>
      <c r="N845"/>
      <c r="O845" t="s">
        <v>1791</v>
      </c>
      <c r="P845" s="359">
        <v>1202</v>
      </c>
      <c r="Q845" s="37">
        <f t="shared" si="39"/>
        <v>2212</v>
      </c>
      <c r="R845" s="359">
        <v>2765</v>
      </c>
      <c r="S845" s="377">
        <v>5051771975825</v>
      </c>
      <c r="T845"/>
      <c r="U845"/>
      <c r="V845"/>
      <c r="W845" s="359">
        <v>0.55000000000000004</v>
      </c>
      <c r="X845" s="326"/>
      <c r="Y845" s="326"/>
      <c r="Z845" s="326"/>
      <c r="AA845"/>
      <c r="AB845"/>
      <c r="AC845"/>
      <c r="AD845"/>
      <c r="AE845"/>
      <c r="AF845"/>
      <c r="AG845"/>
      <c r="AH845"/>
      <c r="AI845"/>
      <c r="AJ845"/>
      <c r="AK845"/>
      <c r="AL845"/>
      <c r="AM845"/>
      <c r="AN845"/>
      <c r="AO845"/>
      <c r="AP845"/>
      <c r="AQ845"/>
      <c r="AR845"/>
      <c r="AS845"/>
      <c r="AT845"/>
      <c r="AU845"/>
      <c r="AV845"/>
      <c r="AW845"/>
      <c r="AX845" s="355" t="s">
        <v>5443</v>
      </c>
      <c r="AY845"/>
      <c r="AZ845" t="s">
        <v>4282</v>
      </c>
      <c r="BA845" s="278" t="s">
        <v>4267</v>
      </c>
      <c r="BB845" s="280" t="s">
        <v>4268</v>
      </c>
      <c r="BC845"/>
    </row>
    <row r="846" spans="1:55" s="27" customFormat="1" ht="15.75">
      <c r="A846" t="s">
        <v>428</v>
      </c>
      <c r="B846" s="24" t="s">
        <v>1808</v>
      </c>
      <c r="C846"/>
      <c r="D846" t="s">
        <v>5457</v>
      </c>
      <c r="E846" s="368" t="s">
        <v>5343</v>
      </c>
      <c r="F846" s="370" t="s">
        <v>5420</v>
      </c>
      <c r="G846" s="305" t="s">
        <v>4294</v>
      </c>
      <c r="H846" s="372" t="s">
        <v>1453</v>
      </c>
      <c r="I846" s="33">
        <v>4201000090</v>
      </c>
      <c r="J846" s="1" t="s">
        <v>1804</v>
      </c>
      <c r="K846" s="1" t="s">
        <v>1804</v>
      </c>
      <c r="L846"/>
      <c r="M846" s="375" t="s">
        <v>430</v>
      </c>
      <c r="N846"/>
      <c r="O846" t="s">
        <v>1791</v>
      </c>
      <c r="P846" s="359">
        <v>1202</v>
      </c>
      <c r="Q846" s="37">
        <f t="shared" si="39"/>
        <v>2212</v>
      </c>
      <c r="R846" s="359">
        <v>2765</v>
      </c>
      <c r="S846" s="377">
        <v>5051771975832</v>
      </c>
      <c r="T846"/>
      <c r="U846"/>
      <c r="V846"/>
      <c r="W846" s="359">
        <v>0.55000000000000004</v>
      </c>
      <c r="X846" s="326"/>
      <c r="Y846" s="326"/>
      <c r="Z846" s="326"/>
      <c r="AA846"/>
      <c r="AB846"/>
      <c r="AC846"/>
      <c r="AD846"/>
      <c r="AE846"/>
      <c r="AF846"/>
      <c r="AG846"/>
      <c r="AH846"/>
      <c r="AI846"/>
      <c r="AJ846"/>
      <c r="AK846"/>
      <c r="AL846"/>
      <c r="AM846"/>
      <c r="AN846"/>
      <c r="AO846"/>
      <c r="AP846"/>
      <c r="AQ846"/>
      <c r="AR846"/>
      <c r="AS846"/>
      <c r="AT846"/>
      <c r="AU846"/>
      <c r="AV846"/>
      <c r="AW846"/>
      <c r="AX846" s="355" t="s">
        <v>5443</v>
      </c>
      <c r="AY846"/>
      <c r="AZ846" t="s">
        <v>4282</v>
      </c>
      <c r="BA846" s="278" t="s">
        <v>4267</v>
      </c>
      <c r="BB846" s="280" t="s">
        <v>4268</v>
      </c>
      <c r="BC846"/>
    </row>
    <row r="847" spans="1:55" s="27" customFormat="1" ht="15.75">
      <c r="A847" t="s">
        <v>428</v>
      </c>
      <c r="B847" s="24" t="s">
        <v>1808</v>
      </c>
      <c r="C847"/>
      <c r="D847" t="s">
        <v>5457</v>
      </c>
      <c r="E847" s="368" t="s">
        <v>5344</v>
      </c>
      <c r="F847" s="370" t="s">
        <v>5420</v>
      </c>
      <c r="G847" s="305" t="s">
        <v>4294</v>
      </c>
      <c r="H847" s="372" t="s">
        <v>1453</v>
      </c>
      <c r="I847" s="33">
        <v>4201000090</v>
      </c>
      <c r="J847" s="1" t="s">
        <v>1804</v>
      </c>
      <c r="K847" s="1" t="s">
        <v>1804</v>
      </c>
      <c r="L847"/>
      <c r="M847" s="375" t="s">
        <v>431</v>
      </c>
      <c r="N847"/>
      <c r="O847" t="s">
        <v>1791</v>
      </c>
      <c r="P847" s="359">
        <v>1202</v>
      </c>
      <c r="Q847" s="37">
        <f t="shared" si="39"/>
        <v>2212</v>
      </c>
      <c r="R847" s="359">
        <v>2765</v>
      </c>
      <c r="S847" s="377">
        <v>5051771975849</v>
      </c>
      <c r="T847"/>
      <c r="U847"/>
      <c r="V847"/>
      <c r="W847" s="359">
        <v>0.55000000000000004</v>
      </c>
      <c r="X847" s="326"/>
      <c r="Y847" s="326"/>
      <c r="Z847" s="326"/>
      <c r="AA847"/>
      <c r="AB847"/>
      <c r="AC847"/>
      <c r="AD847"/>
      <c r="AE847"/>
      <c r="AF847"/>
      <c r="AG847"/>
      <c r="AH847"/>
      <c r="AI847"/>
      <c r="AJ847"/>
      <c r="AK847"/>
      <c r="AL847"/>
      <c r="AM847"/>
      <c r="AN847"/>
      <c r="AO847"/>
      <c r="AP847"/>
      <c r="AQ847"/>
      <c r="AR847"/>
      <c r="AS847"/>
      <c r="AT847"/>
      <c r="AU847"/>
      <c r="AV847"/>
      <c r="AW847"/>
      <c r="AX847" s="355" t="s">
        <v>5443</v>
      </c>
      <c r="AY847"/>
      <c r="AZ847" t="s">
        <v>4282</v>
      </c>
      <c r="BA847" s="278" t="s">
        <v>4267</v>
      </c>
      <c r="BB847" s="280" t="s">
        <v>4268</v>
      </c>
      <c r="BC847"/>
    </row>
    <row r="848" spans="1:55" s="27" customFormat="1" ht="15.75">
      <c r="A848" t="s">
        <v>428</v>
      </c>
      <c r="B848" s="24" t="s">
        <v>1808</v>
      </c>
      <c r="C848"/>
      <c r="D848" t="s">
        <v>5457</v>
      </c>
      <c r="E848" s="368" t="s">
        <v>5345</v>
      </c>
      <c r="F848" s="370" t="s">
        <v>5420</v>
      </c>
      <c r="G848" s="305" t="s">
        <v>4294</v>
      </c>
      <c r="H848" s="372" t="s">
        <v>1453</v>
      </c>
      <c r="I848" s="33">
        <v>4201000090</v>
      </c>
      <c r="J848" s="1" t="s">
        <v>1804</v>
      </c>
      <c r="K848" s="1" t="s">
        <v>1804</v>
      </c>
      <c r="L848"/>
      <c r="M848" s="375" t="s">
        <v>5434</v>
      </c>
      <c r="N848"/>
      <c r="O848" t="s">
        <v>1791</v>
      </c>
      <c r="P848" s="359">
        <v>1202</v>
      </c>
      <c r="Q848" s="37">
        <f t="shared" si="39"/>
        <v>2212</v>
      </c>
      <c r="R848" s="359">
        <v>2765</v>
      </c>
      <c r="S848" s="377">
        <v>5051771975856</v>
      </c>
      <c r="T848"/>
      <c r="U848"/>
      <c r="V848"/>
      <c r="W848" s="359">
        <v>0.55000000000000004</v>
      </c>
      <c r="X848" s="326"/>
      <c r="Y848" s="326"/>
      <c r="Z848" s="326"/>
      <c r="AA848"/>
      <c r="AB848"/>
      <c r="AC848"/>
      <c r="AD848"/>
      <c r="AE848"/>
      <c r="AF848"/>
      <c r="AG848"/>
      <c r="AH848"/>
      <c r="AI848"/>
      <c r="AJ848"/>
      <c r="AK848"/>
      <c r="AL848"/>
      <c r="AM848"/>
      <c r="AN848"/>
      <c r="AO848"/>
      <c r="AP848"/>
      <c r="AQ848"/>
      <c r="AR848"/>
      <c r="AS848"/>
      <c r="AT848"/>
      <c r="AU848"/>
      <c r="AV848"/>
      <c r="AW848"/>
      <c r="AX848" s="355" t="s">
        <v>5443</v>
      </c>
      <c r="AY848"/>
      <c r="AZ848" t="s">
        <v>4282</v>
      </c>
      <c r="BA848" s="278" t="s">
        <v>4267</v>
      </c>
      <c r="BB848" s="280" t="s">
        <v>4268</v>
      </c>
      <c r="BC848"/>
    </row>
    <row r="849" spans="1:55" s="27" customFormat="1" ht="15.75">
      <c r="A849" t="s">
        <v>428</v>
      </c>
      <c r="B849" s="24" t="s">
        <v>1808</v>
      </c>
      <c r="C849"/>
      <c r="D849" t="s">
        <v>5458</v>
      </c>
      <c r="E849" s="369" t="s">
        <v>5346</v>
      </c>
      <c r="F849" s="371" t="s">
        <v>5421</v>
      </c>
      <c r="G849" s="305" t="s">
        <v>4294</v>
      </c>
      <c r="H849" s="373" t="s">
        <v>1453</v>
      </c>
      <c r="I849" s="33">
        <v>4201000090</v>
      </c>
      <c r="J849" s="1" t="s">
        <v>1804</v>
      </c>
      <c r="K849" s="1" t="s">
        <v>1804</v>
      </c>
      <c r="L849"/>
      <c r="M849" s="376" t="s">
        <v>432</v>
      </c>
      <c r="N849"/>
      <c r="O849" t="s">
        <v>1791</v>
      </c>
      <c r="P849" s="359">
        <v>1123</v>
      </c>
      <c r="Q849" s="37">
        <f t="shared" si="39"/>
        <v>2063.2000000000003</v>
      </c>
      <c r="R849" s="359">
        <v>2579</v>
      </c>
      <c r="S849" s="378">
        <v>5051771975665</v>
      </c>
      <c r="T849"/>
      <c r="U849"/>
      <c r="V849"/>
      <c r="W849" s="359">
        <v>0.55000000000000004</v>
      </c>
      <c r="X849" s="326"/>
      <c r="Y849" s="326"/>
      <c r="Z849" s="326"/>
      <c r="AA849"/>
      <c r="AB849"/>
      <c r="AC849"/>
      <c r="AD849"/>
      <c r="AE849"/>
      <c r="AF849"/>
      <c r="AG849"/>
      <c r="AH849"/>
      <c r="AI849"/>
      <c r="AJ849"/>
      <c r="AK849"/>
      <c r="AL849"/>
      <c r="AM849"/>
      <c r="AN849"/>
      <c r="AO849"/>
      <c r="AP849"/>
      <c r="AQ849"/>
      <c r="AR849"/>
      <c r="AS849"/>
      <c r="AT849"/>
      <c r="AU849"/>
      <c r="AV849"/>
      <c r="AW849"/>
      <c r="AX849" s="355" t="s">
        <v>5444</v>
      </c>
      <c r="AY849"/>
      <c r="AZ849" t="s">
        <v>4282</v>
      </c>
      <c r="BA849" s="278" t="s">
        <v>4267</v>
      </c>
      <c r="BB849" s="280" t="s">
        <v>4268</v>
      </c>
      <c r="BC849"/>
    </row>
    <row r="850" spans="1:55" s="27" customFormat="1" ht="15.75">
      <c r="A850" t="s">
        <v>428</v>
      </c>
      <c r="B850" s="24" t="s">
        <v>1808</v>
      </c>
      <c r="C850"/>
      <c r="D850" t="s">
        <v>5458</v>
      </c>
      <c r="E850" s="369" t="s">
        <v>5347</v>
      </c>
      <c r="F850" s="371" t="s">
        <v>5421</v>
      </c>
      <c r="G850" s="305" t="s">
        <v>4294</v>
      </c>
      <c r="H850" s="373" t="s">
        <v>1453</v>
      </c>
      <c r="I850" s="33">
        <v>4201000090</v>
      </c>
      <c r="J850" s="1" t="s">
        <v>1804</v>
      </c>
      <c r="K850" s="1" t="s">
        <v>1804</v>
      </c>
      <c r="L850"/>
      <c r="M850" s="376" t="s">
        <v>430</v>
      </c>
      <c r="N850"/>
      <c r="O850" t="s">
        <v>1791</v>
      </c>
      <c r="P850" s="359">
        <v>1123</v>
      </c>
      <c r="Q850" s="37">
        <f t="shared" si="39"/>
        <v>2063.2000000000003</v>
      </c>
      <c r="R850" s="359">
        <v>2579</v>
      </c>
      <c r="S850" s="378">
        <v>5051771975672</v>
      </c>
      <c r="T850"/>
      <c r="U850"/>
      <c r="V850"/>
      <c r="W850" s="359">
        <v>0.55000000000000004</v>
      </c>
      <c r="X850" s="326"/>
      <c r="Y850" s="326"/>
      <c r="Z850" s="326"/>
      <c r="AA850"/>
      <c r="AB850"/>
      <c r="AC850"/>
      <c r="AD850"/>
      <c r="AE850"/>
      <c r="AF850"/>
      <c r="AG850"/>
      <c r="AH850"/>
      <c r="AI850"/>
      <c r="AJ850"/>
      <c r="AK850"/>
      <c r="AL850"/>
      <c r="AM850"/>
      <c r="AN850"/>
      <c r="AO850"/>
      <c r="AP850"/>
      <c r="AQ850"/>
      <c r="AR850"/>
      <c r="AS850"/>
      <c r="AT850"/>
      <c r="AU850"/>
      <c r="AV850"/>
      <c r="AW850"/>
      <c r="AX850" s="355" t="s">
        <v>5444</v>
      </c>
      <c r="AY850"/>
      <c r="AZ850" t="s">
        <v>4282</v>
      </c>
      <c r="BA850" s="278" t="s">
        <v>4267</v>
      </c>
      <c r="BB850" s="280" t="s">
        <v>4268</v>
      </c>
      <c r="BC850"/>
    </row>
    <row r="851" spans="1:55" s="27" customFormat="1" ht="15.75">
      <c r="A851" t="s">
        <v>428</v>
      </c>
      <c r="B851" s="24" t="s">
        <v>1808</v>
      </c>
      <c r="C851"/>
      <c r="D851" t="s">
        <v>5458</v>
      </c>
      <c r="E851" s="369" t="s">
        <v>5348</v>
      </c>
      <c r="F851" s="371" t="s">
        <v>5421</v>
      </c>
      <c r="G851" s="305" t="s">
        <v>4294</v>
      </c>
      <c r="H851" s="373" t="s">
        <v>1453</v>
      </c>
      <c r="I851" s="33">
        <v>4201000090</v>
      </c>
      <c r="J851" s="1" t="s">
        <v>1804</v>
      </c>
      <c r="K851" s="1" t="s">
        <v>1804</v>
      </c>
      <c r="L851"/>
      <c r="M851" s="376" t="s">
        <v>431</v>
      </c>
      <c r="N851"/>
      <c r="O851" t="s">
        <v>1791</v>
      </c>
      <c r="P851" s="359">
        <v>1123</v>
      </c>
      <c r="Q851" s="37">
        <f t="shared" si="39"/>
        <v>2063.2000000000003</v>
      </c>
      <c r="R851" s="359">
        <v>2579</v>
      </c>
      <c r="S851" s="378">
        <v>5051771975689</v>
      </c>
      <c r="T851"/>
      <c r="U851"/>
      <c r="V851"/>
      <c r="W851" s="359">
        <v>0.55000000000000004</v>
      </c>
      <c r="X851" s="326"/>
      <c r="Y851" s="326"/>
      <c r="Z851" s="326"/>
      <c r="AA851"/>
      <c r="AB851"/>
      <c r="AC851"/>
      <c r="AD851"/>
      <c r="AE851"/>
      <c r="AF851"/>
      <c r="AG851"/>
      <c r="AH851"/>
      <c r="AI851"/>
      <c r="AJ851"/>
      <c r="AK851"/>
      <c r="AL851"/>
      <c r="AM851"/>
      <c r="AN851"/>
      <c r="AO851"/>
      <c r="AP851"/>
      <c r="AQ851"/>
      <c r="AR851"/>
      <c r="AS851"/>
      <c r="AT851"/>
      <c r="AU851"/>
      <c r="AV851"/>
      <c r="AW851"/>
      <c r="AX851" s="355" t="s">
        <v>5444</v>
      </c>
      <c r="AY851"/>
      <c r="AZ851" t="s">
        <v>4282</v>
      </c>
      <c r="BA851" s="278" t="s">
        <v>4267</v>
      </c>
      <c r="BB851" s="280" t="s">
        <v>4268</v>
      </c>
      <c r="BC851"/>
    </row>
    <row r="852" spans="1:55" s="27" customFormat="1" ht="15.75">
      <c r="A852" t="s">
        <v>428</v>
      </c>
      <c r="B852" s="24" t="s">
        <v>1808</v>
      </c>
      <c r="C852"/>
      <c r="D852" t="s">
        <v>5458</v>
      </c>
      <c r="E852" s="369" t="s">
        <v>5349</v>
      </c>
      <c r="F852" s="371" t="s">
        <v>5421</v>
      </c>
      <c r="G852" s="305" t="s">
        <v>4294</v>
      </c>
      <c r="H852" s="373" t="s">
        <v>1453</v>
      </c>
      <c r="I852" s="33">
        <v>4201000090</v>
      </c>
      <c r="J852" s="1" t="s">
        <v>1804</v>
      </c>
      <c r="K852" s="1" t="s">
        <v>1804</v>
      </c>
      <c r="L852"/>
      <c r="M852" s="376" t="s">
        <v>5434</v>
      </c>
      <c r="N852"/>
      <c r="O852" t="s">
        <v>1791</v>
      </c>
      <c r="P852" s="359">
        <v>1123</v>
      </c>
      <c r="Q852" s="37">
        <f t="shared" si="39"/>
        <v>2063.2000000000003</v>
      </c>
      <c r="R852" s="359">
        <v>2579</v>
      </c>
      <c r="S852" s="378">
        <v>5051771975696</v>
      </c>
      <c r="T852"/>
      <c r="U852"/>
      <c r="V852"/>
      <c r="W852" s="359">
        <v>0.55000000000000004</v>
      </c>
      <c r="X852" s="326"/>
      <c r="Y852" s="326"/>
      <c r="Z852" s="326"/>
      <c r="AA852"/>
      <c r="AB852"/>
      <c r="AC852"/>
      <c r="AD852"/>
      <c r="AE852"/>
      <c r="AF852"/>
      <c r="AG852"/>
      <c r="AH852"/>
      <c r="AI852"/>
      <c r="AJ852"/>
      <c r="AK852"/>
      <c r="AL852"/>
      <c r="AM852"/>
      <c r="AN852"/>
      <c r="AO852"/>
      <c r="AP852"/>
      <c r="AQ852"/>
      <c r="AR852"/>
      <c r="AS852"/>
      <c r="AT852"/>
      <c r="AU852"/>
      <c r="AV852"/>
      <c r="AW852"/>
      <c r="AX852" s="355" t="s">
        <v>5444</v>
      </c>
      <c r="AY852"/>
      <c r="AZ852" t="s">
        <v>4282</v>
      </c>
      <c r="BA852" s="278" t="s">
        <v>4267</v>
      </c>
      <c r="BB852" s="280" t="s">
        <v>4268</v>
      </c>
      <c r="BC852"/>
    </row>
    <row r="853" spans="1:55" s="27" customFormat="1" ht="15.75">
      <c r="A853" t="s">
        <v>428</v>
      </c>
      <c r="B853" s="24" t="s">
        <v>1808</v>
      </c>
      <c r="C853"/>
      <c r="D853" t="s">
        <v>5458</v>
      </c>
      <c r="E853" s="369" t="s">
        <v>5350</v>
      </c>
      <c r="F853" s="371" t="s">
        <v>5421</v>
      </c>
      <c r="G853" s="305" t="s">
        <v>4294</v>
      </c>
      <c r="H853" s="373" t="s">
        <v>1493</v>
      </c>
      <c r="I853" s="33">
        <v>4201000090</v>
      </c>
      <c r="J853" s="1" t="s">
        <v>1804</v>
      </c>
      <c r="K853" s="1" t="s">
        <v>1804</v>
      </c>
      <c r="L853"/>
      <c r="M853" s="376" t="s">
        <v>432</v>
      </c>
      <c r="N853"/>
      <c r="O853" t="s">
        <v>1791</v>
      </c>
      <c r="P853" s="359">
        <v>1123</v>
      </c>
      <c r="Q853" s="37">
        <f t="shared" si="39"/>
        <v>2063.2000000000003</v>
      </c>
      <c r="R853" s="359">
        <v>2579</v>
      </c>
      <c r="S853" s="378">
        <v>5051771975702</v>
      </c>
      <c r="T853"/>
      <c r="U853"/>
      <c r="V853"/>
      <c r="W853" s="359">
        <v>0.55000000000000004</v>
      </c>
      <c r="X853" s="326"/>
      <c r="Y853" s="326"/>
      <c r="Z853" s="326"/>
      <c r="AA853"/>
      <c r="AB853"/>
      <c r="AC853"/>
      <c r="AD853"/>
      <c r="AE853"/>
      <c r="AF853"/>
      <c r="AG853"/>
      <c r="AH853"/>
      <c r="AI853"/>
      <c r="AJ853"/>
      <c r="AK853"/>
      <c r="AL853"/>
      <c r="AM853"/>
      <c r="AN853"/>
      <c r="AO853"/>
      <c r="AP853"/>
      <c r="AQ853"/>
      <c r="AR853"/>
      <c r="AS853"/>
      <c r="AT853"/>
      <c r="AU853"/>
      <c r="AV853"/>
      <c r="AW853"/>
      <c r="AX853" s="355" t="s">
        <v>5444</v>
      </c>
      <c r="AY853"/>
      <c r="AZ853" t="s">
        <v>4282</v>
      </c>
      <c r="BA853" s="278" t="s">
        <v>4267</v>
      </c>
      <c r="BB853" s="280" t="s">
        <v>4268</v>
      </c>
      <c r="BC853"/>
    </row>
    <row r="854" spans="1:55" s="27" customFormat="1" ht="15.75">
      <c r="A854" t="s">
        <v>428</v>
      </c>
      <c r="B854" s="24" t="s">
        <v>1808</v>
      </c>
      <c r="C854"/>
      <c r="D854" t="s">
        <v>5458</v>
      </c>
      <c r="E854" s="369" t="s">
        <v>5351</v>
      </c>
      <c r="F854" s="371" t="s">
        <v>5421</v>
      </c>
      <c r="G854" s="305" t="s">
        <v>4294</v>
      </c>
      <c r="H854" s="373" t="s">
        <v>1493</v>
      </c>
      <c r="I854" s="33">
        <v>4201000090</v>
      </c>
      <c r="J854" s="1" t="s">
        <v>1804</v>
      </c>
      <c r="K854" s="1" t="s">
        <v>1804</v>
      </c>
      <c r="L854"/>
      <c r="M854" s="376" t="s">
        <v>430</v>
      </c>
      <c r="N854"/>
      <c r="O854" t="s">
        <v>1791</v>
      </c>
      <c r="P854" s="359">
        <v>1123</v>
      </c>
      <c r="Q854" s="37">
        <f t="shared" si="39"/>
        <v>2063.2000000000003</v>
      </c>
      <c r="R854" s="359">
        <v>2579</v>
      </c>
      <c r="S854" s="378">
        <v>5051771975719</v>
      </c>
      <c r="T854"/>
      <c r="U854"/>
      <c r="V854"/>
      <c r="W854" s="359">
        <v>0.55000000000000004</v>
      </c>
      <c r="X854" s="326"/>
      <c r="Y854" s="326"/>
      <c r="Z854" s="326"/>
      <c r="AA854"/>
      <c r="AB854"/>
      <c r="AC854"/>
      <c r="AD854"/>
      <c r="AE854"/>
      <c r="AF854"/>
      <c r="AG854"/>
      <c r="AH854"/>
      <c r="AI854"/>
      <c r="AJ854"/>
      <c r="AK854"/>
      <c r="AL854"/>
      <c r="AM854"/>
      <c r="AN854"/>
      <c r="AO854"/>
      <c r="AP854"/>
      <c r="AQ854"/>
      <c r="AR854"/>
      <c r="AS854"/>
      <c r="AT854"/>
      <c r="AU854"/>
      <c r="AV854"/>
      <c r="AW854"/>
      <c r="AX854" s="355" t="s">
        <v>5444</v>
      </c>
      <c r="AY854"/>
      <c r="AZ854" t="s">
        <v>4282</v>
      </c>
      <c r="BA854" s="278" t="s">
        <v>4267</v>
      </c>
      <c r="BB854" s="280" t="s">
        <v>4268</v>
      </c>
      <c r="BC854"/>
    </row>
    <row r="855" spans="1:55" s="27" customFormat="1" ht="15.75">
      <c r="A855" t="s">
        <v>428</v>
      </c>
      <c r="B855" s="24" t="s">
        <v>1808</v>
      </c>
      <c r="C855"/>
      <c r="D855" t="s">
        <v>5458</v>
      </c>
      <c r="E855" s="369" t="s">
        <v>5352</v>
      </c>
      <c r="F855" s="371" t="s">
        <v>5421</v>
      </c>
      <c r="G855" s="305" t="s">
        <v>4294</v>
      </c>
      <c r="H855" s="373" t="s">
        <v>1493</v>
      </c>
      <c r="I855" s="33">
        <v>4201000090</v>
      </c>
      <c r="J855" s="1" t="s">
        <v>1804</v>
      </c>
      <c r="K855" s="1" t="s">
        <v>1804</v>
      </c>
      <c r="L855"/>
      <c r="M855" s="376" t="s">
        <v>431</v>
      </c>
      <c r="N855"/>
      <c r="O855" t="s">
        <v>1791</v>
      </c>
      <c r="P855" s="359">
        <v>1123</v>
      </c>
      <c r="Q855" s="37">
        <f t="shared" si="39"/>
        <v>2063.2000000000003</v>
      </c>
      <c r="R855" s="359">
        <v>2579</v>
      </c>
      <c r="S855" s="378">
        <v>5051771975726</v>
      </c>
      <c r="T855"/>
      <c r="U855"/>
      <c r="V855"/>
      <c r="W855" s="359">
        <v>0.55000000000000004</v>
      </c>
      <c r="X855" s="326"/>
      <c r="Y855" s="326"/>
      <c r="Z855" s="326"/>
      <c r="AA855"/>
      <c r="AB855"/>
      <c r="AC855"/>
      <c r="AD855"/>
      <c r="AE855"/>
      <c r="AF855"/>
      <c r="AG855"/>
      <c r="AH855"/>
      <c r="AI855"/>
      <c r="AJ855"/>
      <c r="AK855"/>
      <c r="AL855"/>
      <c r="AM855"/>
      <c r="AN855"/>
      <c r="AO855"/>
      <c r="AP855"/>
      <c r="AQ855"/>
      <c r="AR855"/>
      <c r="AS855"/>
      <c r="AT855"/>
      <c r="AU855"/>
      <c r="AV855"/>
      <c r="AW855"/>
      <c r="AX855" s="355" t="s">
        <v>5444</v>
      </c>
      <c r="AY855"/>
      <c r="AZ855" t="s">
        <v>4282</v>
      </c>
      <c r="BA855" s="278" t="s">
        <v>4267</v>
      </c>
      <c r="BB855" s="280" t="s">
        <v>4268</v>
      </c>
      <c r="BC855"/>
    </row>
    <row r="856" spans="1:55" s="27" customFormat="1" ht="15.75">
      <c r="A856" t="s">
        <v>428</v>
      </c>
      <c r="B856" s="24" t="s">
        <v>1808</v>
      </c>
      <c r="C856"/>
      <c r="D856" t="s">
        <v>5458</v>
      </c>
      <c r="E856" s="369" t="s">
        <v>5353</v>
      </c>
      <c r="F856" s="371" t="s">
        <v>5421</v>
      </c>
      <c r="G856" s="305" t="s">
        <v>4294</v>
      </c>
      <c r="H856" s="373" t="s">
        <v>1493</v>
      </c>
      <c r="I856" s="33">
        <v>4201000090</v>
      </c>
      <c r="J856" s="1" t="s">
        <v>1804</v>
      </c>
      <c r="K856" s="1" t="s">
        <v>1804</v>
      </c>
      <c r="L856"/>
      <c r="M856" s="376" t="s">
        <v>5434</v>
      </c>
      <c r="N856"/>
      <c r="O856" t="s">
        <v>1791</v>
      </c>
      <c r="P856" s="359">
        <v>1123</v>
      </c>
      <c r="Q856" s="37">
        <f t="shared" si="39"/>
        <v>2063.2000000000003</v>
      </c>
      <c r="R856" s="359">
        <v>2579</v>
      </c>
      <c r="S856" s="378">
        <v>5051771975733</v>
      </c>
      <c r="T856"/>
      <c r="U856"/>
      <c r="V856"/>
      <c r="W856" s="359">
        <v>0.55000000000000004</v>
      </c>
      <c r="X856" s="326"/>
      <c r="Y856" s="326"/>
      <c r="Z856" s="326"/>
      <c r="AA856"/>
      <c r="AB856"/>
      <c r="AC856"/>
      <c r="AD856"/>
      <c r="AE856"/>
      <c r="AF856"/>
      <c r="AG856"/>
      <c r="AH856"/>
      <c r="AI856"/>
      <c r="AJ856"/>
      <c r="AK856"/>
      <c r="AL856"/>
      <c r="AM856"/>
      <c r="AN856"/>
      <c r="AO856"/>
      <c r="AP856"/>
      <c r="AQ856"/>
      <c r="AR856"/>
      <c r="AS856"/>
      <c r="AT856"/>
      <c r="AU856"/>
      <c r="AV856"/>
      <c r="AW856"/>
      <c r="AX856" s="355" t="s">
        <v>5444</v>
      </c>
      <c r="AY856"/>
      <c r="AZ856" t="s">
        <v>4282</v>
      </c>
      <c r="BA856" s="278" t="s">
        <v>4267</v>
      </c>
      <c r="BB856" s="280" t="s">
        <v>4268</v>
      </c>
      <c r="BC856"/>
    </row>
    <row r="857" spans="1:55" s="27" customFormat="1" ht="15.75">
      <c r="A857" t="s">
        <v>428</v>
      </c>
      <c r="B857" s="24" t="s">
        <v>1808</v>
      </c>
      <c r="C857"/>
      <c r="D857" t="s">
        <v>5459</v>
      </c>
      <c r="E857" s="369" t="s">
        <v>5354</v>
      </c>
      <c r="F857" s="371" t="s">
        <v>5422</v>
      </c>
      <c r="G857" s="305" t="s">
        <v>4294</v>
      </c>
      <c r="H857" s="373" t="s">
        <v>1453</v>
      </c>
      <c r="I857" s="33">
        <v>4201000090</v>
      </c>
      <c r="J857" s="1" t="s">
        <v>1804</v>
      </c>
      <c r="K857" s="1" t="s">
        <v>1804</v>
      </c>
      <c r="L857"/>
      <c r="M857" s="376" t="s">
        <v>432</v>
      </c>
      <c r="N857"/>
      <c r="O857" t="s">
        <v>1791</v>
      </c>
      <c r="P857" s="359">
        <v>932</v>
      </c>
      <c r="Q857" s="37">
        <f t="shared" si="39"/>
        <v>1716</v>
      </c>
      <c r="R857" s="359">
        <v>2145</v>
      </c>
      <c r="S857" s="378">
        <v>5051771976068</v>
      </c>
      <c r="T857"/>
      <c r="U857"/>
      <c r="V857"/>
      <c r="W857" s="359">
        <v>0.85</v>
      </c>
      <c r="X857" s="326"/>
      <c r="Y857" s="326"/>
      <c r="Z857" s="326"/>
      <c r="AA857"/>
      <c r="AB857"/>
      <c r="AC857"/>
      <c r="AD857"/>
      <c r="AE857"/>
      <c r="AF857"/>
      <c r="AG857"/>
      <c r="AH857"/>
      <c r="AI857"/>
      <c r="AJ857"/>
      <c r="AK857"/>
      <c r="AL857"/>
      <c r="AM857"/>
      <c r="AN857"/>
      <c r="AO857"/>
      <c r="AP857"/>
      <c r="AQ857"/>
      <c r="AR857"/>
      <c r="AS857"/>
      <c r="AT857"/>
      <c r="AU857"/>
      <c r="AV857"/>
      <c r="AW857"/>
      <c r="AX857" s="289" t="s">
        <v>5445</v>
      </c>
      <c r="AY857"/>
      <c r="AZ857" t="s">
        <v>4282</v>
      </c>
      <c r="BA857" s="278" t="s">
        <v>4267</v>
      </c>
      <c r="BB857" s="280" t="s">
        <v>4268</v>
      </c>
      <c r="BC857"/>
    </row>
    <row r="858" spans="1:55" s="27" customFormat="1" ht="15.75">
      <c r="A858" t="s">
        <v>428</v>
      </c>
      <c r="B858" s="24" t="s">
        <v>1808</v>
      </c>
      <c r="C858"/>
      <c r="D858" t="s">
        <v>5459</v>
      </c>
      <c r="E858" s="369" t="s">
        <v>5355</v>
      </c>
      <c r="F858" s="371" t="s">
        <v>5422</v>
      </c>
      <c r="G858" s="305" t="s">
        <v>4294</v>
      </c>
      <c r="H858" s="373" t="s">
        <v>1453</v>
      </c>
      <c r="I858" s="33">
        <v>4201000090</v>
      </c>
      <c r="J858" s="1" t="s">
        <v>1804</v>
      </c>
      <c r="K858" s="1" t="s">
        <v>1804</v>
      </c>
      <c r="L858"/>
      <c r="M858" s="376" t="s">
        <v>430</v>
      </c>
      <c r="N858"/>
      <c r="O858" t="s">
        <v>1791</v>
      </c>
      <c r="P858" s="359">
        <v>932</v>
      </c>
      <c r="Q858" s="37">
        <f t="shared" si="39"/>
        <v>1716</v>
      </c>
      <c r="R858" s="359">
        <v>2145</v>
      </c>
      <c r="S858" s="378">
        <v>5051771976075</v>
      </c>
      <c r="T858"/>
      <c r="U858"/>
      <c r="V858"/>
      <c r="W858" s="359">
        <v>0.85</v>
      </c>
      <c r="X858" s="326"/>
      <c r="Y858" s="326"/>
      <c r="Z858" s="326"/>
      <c r="AA858"/>
      <c r="AB858"/>
      <c r="AC858"/>
      <c r="AD858"/>
      <c r="AE858"/>
      <c r="AF858"/>
      <c r="AG858"/>
      <c r="AH858"/>
      <c r="AI858"/>
      <c r="AJ858"/>
      <c r="AK858"/>
      <c r="AL858"/>
      <c r="AM858"/>
      <c r="AN858"/>
      <c r="AO858"/>
      <c r="AP858"/>
      <c r="AQ858"/>
      <c r="AR858"/>
      <c r="AS858"/>
      <c r="AT858"/>
      <c r="AU858"/>
      <c r="AV858"/>
      <c r="AW858"/>
      <c r="AX858" s="289" t="s">
        <v>5445</v>
      </c>
      <c r="AY858"/>
      <c r="AZ858" t="s">
        <v>4282</v>
      </c>
      <c r="BA858" s="278" t="s">
        <v>4267</v>
      </c>
      <c r="BB858" s="280" t="s">
        <v>4268</v>
      </c>
      <c r="BC858"/>
    </row>
    <row r="859" spans="1:55" s="27" customFormat="1" ht="15.75">
      <c r="A859" t="s">
        <v>428</v>
      </c>
      <c r="B859" s="24" t="s">
        <v>1808</v>
      </c>
      <c r="C859"/>
      <c r="D859" t="s">
        <v>5459</v>
      </c>
      <c r="E859" s="369" t="s">
        <v>5356</v>
      </c>
      <c r="F859" s="371" t="s">
        <v>5422</v>
      </c>
      <c r="G859" s="305" t="s">
        <v>4294</v>
      </c>
      <c r="H859" s="373" t="s">
        <v>1453</v>
      </c>
      <c r="I859" s="33">
        <v>4201000090</v>
      </c>
      <c r="J859" s="1" t="s">
        <v>1804</v>
      </c>
      <c r="K859" s="1" t="s">
        <v>1804</v>
      </c>
      <c r="L859"/>
      <c r="M859" s="376" t="s">
        <v>431</v>
      </c>
      <c r="N859"/>
      <c r="O859" t="s">
        <v>1791</v>
      </c>
      <c r="P859" s="359">
        <v>932</v>
      </c>
      <c r="Q859" s="37">
        <f t="shared" si="39"/>
        <v>1716</v>
      </c>
      <c r="R859" s="359">
        <v>2145</v>
      </c>
      <c r="S859" s="378">
        <v>5051771976082</v>
      </c>
      <c r="T859"/>
      <c r="U859"/>
      <c r="V859"/>
      <c r="W859" s="359">
        <v>0.85</v>
      </c>
      <c r="X859" s="326"/>
      <c r="Y859" s="326"/>
      <c r="Z859" s="326"/>
      <c r="AA859"/>
      <c r="AB859"/>
      <c r="AC859"/>
      <c r="AD859"/>
      <c r="AE859"/>
      <c r="AF859"/>
      <c r="AG859"/>
      <c r="AH859"/>
      <c r="AI859"/>
      <c r="AJ859"/>
      <c r="AK859"/>
      <c r="AL859"/>
      <c r="AM859"/>
      <c r="AN859"/>
      <c r="AO859"/>
      <c r="AP859"/>
      <c r="AQ859"/>
      <c r="AR859"/>
      <c r="AS859"/>
      <c r="AT859"/>
      <c r="AU859"/>
      <c r="AV859"/>
      <c r="AW859"/>
      <c r="AX859" s="289" t="s">
        <v>5445</v>
      </c>
      <c r="AY859"/>
      <c r="AZ859" t="s">
        <v>4282</v>
      </c>
      <c r="BA859" s="278" t="s">
        <v>4267</v>
      </c>
      <c r="BB859" s="280" t="s">
        <v>4268</v>
      </c>
      <c r="BC859"/>
    </row>
    <row r="860" spans="1:55" s="27" customFormat="1" ht="15.75">
      <c r="A860" t="s">
        <v>428</v>
      </c>
      <c r="B860" s="24" t="s">
        <v>1808</v>
      </c>
      <c r="C860"/>
      <c r="D860" t="s">
        <v>5459</v>
      </c>
      <c r="E860" s="369" t="s">
        <v>5357</v>
      </c>
      <c r="F860" s="371" t="s">
        <v>5422</v>
      </c>
      <c r="G860" s="305" t="s">
        <v>4294</v>
      </c>
      <c r="H860" s="373" t="s">
        <v>1453</v>
      </c>
      <c r="I860" s="33">
        <v>4201000090</v>
      </c>
      <c r="J860" s="1" t="s">
        <v>1804</v>
      </c>
      <c r="K860" s="1" t="s">
        <v>1804</v>
      </c>
      <c r="L860"/>
      <c r="M860" s="376" t="s">
        <v>5434</v>
      </c>
      <c r="N860"/>
      <c r="O860" t="s">
        <v>1791</v>
      </c>
      <c r="P860" s="359">
        <v>932</v>
      </c>
      <c r="Q860" s="37">
        <f t="shared" si="39"/>
        <v>1716</v>
      </c>
      <c r="R860" s="359">
        <v>2145</v>
      </c>
      <c r="S860" s="378">
        <v>5051771976099</v>
      </c>
      <c r="T860"/>
      <c r="U860"/>
      <c r="V860"/>
      <c r="W860" s="359">
        <v>0.85</v>
      </c>
      <c r="X860" s="326"/>
      <c r="Y860" s="326"/>
      <c r="Z860" s="326"/>
      <c r="AA860"/>
      <c r="AB860"/>
      <c r="AC860"/>
      <c r="AD860"/>
      <c r="AE860"/>
      <c r="AF860"/>
      <c r="AG860"/>
      <c r="AH860"/>
      <c r="AI860"/>
      <c r="AJ860"/>
      <c r="AK860"/>
      <c r="AL860"/>
      <c r="AM860"/>
      <c r="AN860"/>
      <c r="AO860"/>
      <c r="AP860"/>
      <c r="AQ860"/>
      <c r="AR860"/>
      <c r="AS860"/>
      <c r="AT860"/>
      <c r="AU860"/>
      <c r="AV860"/>
      <c r="AW860"/>
      <c r="AX860" s="289" t="s">
        <v>5445</v>
      </c>
      <c r="AY860"/>
      <c r="AZ860" t="s">
        <v>4282</v>
      </c>
      <c r="BA860" s="278" t="s">
        <v>4267</v>
      </c>
      <c r="BB860" s="280" t="s">
        <v>4268</v>
      </c>
      <c r="BC860"/>
    </row>
    <row r="861" spans="1:55" s="27" customFormat="1" ht="15.75">
      <c r="A861" t="s">
        <v>428</v>
      </c>
      <c r="B861" s="24" t="s">
        <v>1808</v>
      </c>
      <c r="C861"/>
      <c r="D861" t="s">
        <v>5459</v>
      </c>
      <c r="E861" s="369" t="s">
        <v>5358</v>
      </c>
      <c r="F861" s="371" t="s">
        <v>5422</v>
      </c>
      <c r="G861" s="305" t="s">
        <v>4294</v>
      </c>
      <c r="H861" s="373" t="s">
        <v>1493</v>
      </c>
      <c r="I861" s="33">
        <v>4201000090</v>
      </c>
      <c r="J861" s="1" t="s">
        <v>1804</v>
      </c>
      <c r="K861" s="1" t="s">
        <v>1804</v>
      </c>
      <c r="L861"/>
      <c r="M861" s="376" t="s">
        <v>432</v>
      </c>
      <c r="N861"/>
      <c r="O861" t="s">
        <v>1791</v>
      </c>
      <c r="P861" s="359">
        <v>932</v>
      </c>
      <c r="Q861" s="37">
        <f t="shared" si="39"/>
        <v>1716</v>
      </c>
      <c r="R861" s="359">
        <v>2145</v>
      </c>
      <c r="S861" s="378">
        <v>5051771976105</v>
      </c>
      <c r="T861"/>
      <c r="U861"/>
      <c r="V861"/>
      <c r="W861" s="359">
        <v>0.85</v>
      </c>
      <c r="X861" s="326"/>
      <c r="Y861" s="326"/>
      <c r="Z861" s="326"/>
      <c r="AA861"/>
      <c r="AB861"/>
      <c r="AC861"/>
      <c r="AD861"/>
      <c r="AE861"/>
      <c r="AF861"/>
      <c r="AG861"/>
      <c r="AH861"/>
      <c r="AI861"/>
      <c r="AJ861"/>
      <c r="AK861"/>
      <c r="AL861"/>
      <c r="AM861"/>
      <c r="AN861"/>
      <c r="AO861"/>
      <c r="AP861"/>
      <c r="AQ861"/>
      <c r="AR861"/>
      <c r="AS861"/>
      <c r="AT861"/>
      <c r="AU861"/>
      <c r="AV861"/>
      <c r="AW861"/>
      <c r="AX861" s="289" t="s">
        <v>5445</v>
      </c>
      <c r="AY861"/>
      <c r="AZ861" t="s">
        <v>4282</v>
      </c>
      <c r="BA861" s="278" t="s">
        <v>4267</v>
      </c>
      <c r="BB861" s="280" t="s">
        <v>4268</v>
      </c>
      <c r="BC861"/>
    </row>
    <row r="862" spans="1:55" s="27" customFormat="1" ht="15.75">
      <c r="A862" t="s">
        <v>428</v>
      </c>
      <c r="B862" s="24" t="s">
        <v>1808</v>
      </c>
      <c r="C862"/>
      <c r="D862" t="s">
        <v>5459</v>
      </c>
      <c r="E862" s="369" t="s">
        <v>5359</v>
      </c>
      <c r="F862" s="371" t="s">
        <v>5422</v>
      </c>
      <c r="G862" s="305" t="s">
        <v>4294</v>
      </c>
      <c r="H862" s="373" t="s">
        <v>1493</v>
      </c>
      <c r="I862" s="33">
        <v>4201000090</v>
      </c>
      <c r="J862" s="1" t="s">
        <v>1804</v>
      </c>
      <c r="K862" s="1" t="s">
        <v>1804</v>
      </c>
      <c r="L862"/>
      <c r="M862" s="376" t="s">
        <v>430</v>
      </c>
      <c r="N862"/>
      <c r="O862" t="s">
        <v>1791</v>
      </c>
      <c r="P862" s="359">
        <v>932</v>
      </c>
      <c r="Q862" s="37">
        <f t="shared" si="39"/>
        <v>1716</v>
      </c>
      <c r="R862" s="359">
        <v>2145</v>
      </c>
      <c r="S862" s="378">
        <v>5051771976112</v>
      </c>
      <c r="T862"/>
      <c r="U862"/>
      <c r="V862"/>
      <c r="W862" s="359">
        <v>0.85</v>
      </c>
      <c r="X862" s="326"/>
      <c r="Y862" s="326"/>
      <c r="Z862" s="326"/>
      <c r="AA862"/>
      <c r="AB862"/>
      <c r="AC862"/>
      <c r="AD862"/>
      <c r="AE862"/>
      <c r="AF862"/>
      <c r="AG862"/>
      <c r="AH862"/>
      <c r="AI862"/>
      <c r="AJ862"/>
      <c r="AK862"/>
      <c r="AL862"/>
      <c r="AM862"/>
      <c r="AN862"/>
      <c r="AO862"/>
      <c r="AP862"/>
      <c r="AQ862"/>
      <c r="AR862"/>
      <c r="AS862"/>
      <c r="AT862"/>
      <c r="AU862"/>
      <c r="AV862"/>
      <c r="AW862"/>
      <c r="AX862" s="289" t="s">
        <v>5445</v>
      </c>
      <c r="AY862"/>
      <c r="AZ862" t="s">
        <v>4282</v>
      </c>
      <c r="BA862" s="278" t="s">
        <v>4267</v>
      </c>
      <c r="BB862" s="280" t="s">
        <v>4268</v>
      </c>
      <c r="BC862"/>
    </row>
    <row r="863" spans="1:55" s="27" customFormat="1" ht="15.75">
      <c r="A863" t="s">
        <v>428</v>
      </c>
      <c r="B863" s="24" t="s">
        <v>1808</v>
      </c>
      <c r="C863"/>
      <c r="D863" t="s">
        <v>5459</v>
      </c>
      <c r="E863" s="369" t="s">
        <v>5360</v>
      </c>
      <c r="F863" s="371" t="s">
        <v>5422</v>
      </c>
      <c r="G863" s="305" t="s">
        <v>4294</v>
      </c>
      <c r="H863" s="373" t="s">
        <v>1493</v>
      </c>
      <c r="I863" s="33">
        <v>4201000090</v>
      </c>
      <c r="J863" s="1" t="s">
        <v>1804</v>
      </c>
      <c r="K863" s="1" t="s">
        <v>1804</v>
      </c>
      <c r="L863"/>
      <c r="M863" s="376" t="s">
        <v>431</v>
      </c>
      <c r="N863"/>
      <c r="O863" t="s">
        <v>1791</v>
      </c>
      <c r="P863" s="359">
        <v>932</v>
      </c>
      <c r="Q863" s="37">
        <f t="shared" si="39"/>
        <v>1716</v>
      </c>
      <c r="R863" s="359">
        <v>2145</v>
      </c>
      <c r="S863" s="378">
        <v>5051771976129</v>
      </c>
      <c r="T863"/>
      <c r="U863"/>
      <c r="V863"/>
      <c r="W863" s="359">
        <v>0.85</v>
      </c>
      <c r="X863" s="326"/>
      <c r="Y863" s="326"/>
      <c r="Z863" s="326"/>
      <c r="AA863"/>
      <c r="AB863"/>
      <c r="AC863"/>
      <c r="AD863"/>
      <c r="AE863"/>
      <c r="AF863"/>
      <c r="AG863"/>
      <c r="AH863"/>
      <c r="AI863"/>
      <c r="AJ863"/>
      <c r="AK863"/>
      <c r="AL863"/>
      <c r="AM863"/>
      <c r="AN863"/>
      <c r="AO863"/>
      <c r="AP863"/>
      <c r="AQ863"/>
      <c r="AR863"/>
      <c r="AS863"/>
      <c r="AT863"/>
      <c r="AU863"/>
      <c r="AV863"/>
      <c r="AW863"/>
      <c r="AX863" s="289" t="s">
        <v>5445</v>
      </c>
      <c r="AY863"/>
      <c r="AZ863" t="s">
        <v>4282</v>
      </c>
      <c r="BA863" s="278" t="s">
        <v>4267</v>
      </c>
      <c r="BB863" s="280" t="s">
        <v>4268</v>
      </c>
      <c r="BC863"/>
    </row>
    <row r="864" spans="1:55" s="27" customFormat="1" ht="15.75">
      <c r="A864" t="s">
        <v>428</v>
      </c>
      <c r="B864" s="24" t="s">
        <v>1808</v>
      </c>
      <c r="C864"/>
      <c r="D864" t="s">
        <v>5459</v>
      </c>
      <c r="E864" s="369" t="s">
        <v>5361</v>
      </c>
      <c r="F864" s="371" t="s">
        <v>5422</v>
      </c>
      <c r="G864" s="305" t="s">
        <v>4294</v>
      </c>
      <c r="H864" s="373" t="s">
        <v>1493</v>
      </c>
      <c r="I864" s="33">
        <v>4201000090</v>
      </c>
      <c r="J864" s="1" t="s">
        <v>1804</v>
      </c>
      <c r="K864" s="1" t="s">
        <v>1804</v>
      </c>
      <c r="L864"/>
      <c r="M864" s="376" t="s">
        <v>5434</v>
      </c>
      <c r="N864"/>
      <c r="O864" t="s">
        <v>1791</v>
      </c>
      <c r="P864" s="359">
        <v>932</v>
      </c>
      <c r="Q864" s="37">
        <f t="shared" si="39"/>
        <v>1716</v>
      </c>
      <c r="R864" s="359">
        <v>2145</v>
      </c>
      <c r="S864" s="378">
        <v>5051771976136</v>
      </c>
      <c r="T864"/>
      <c r="U864"/>
      <c r="V864"/>
      <c r="W864" s="359">
        <v>0.85</v>
      </c>
      <c r="X864" s="326"/>
      <c r="Y864" s="326"/>
      <c r="Z864" s="326"/>
      <c r="AA864"/>
      <c r="AB864"/>
      <c r="AC864"/>
      <c r="AD864"/>
      <c r="AE864"/>
      <c r="AF864"/>
      <c r="AG864"/>
      <c r="AH864"/>
      <c r="AI864"/>
      <c r="AJ864"/>
      <c r="AK864"/>
      <c r="AL864"/>
      <c r="AM864"/>
      <c r="AN864"/>
      <c r="AO864"/>
      <c r="AP864"/>
      <c r="AQ864"/>
      <c r="AR864"/>
      <c r="AS864"/>
      <c r="AT864"/>
      <c r="AU864"/>
      <c r="AV864"/>
      <c r="AW864"/>
      <c r="AX864" s="289" t="s">
        <v>5445</v>
      </c>
      <c r="AY864"/>
      <c r="AZ864" t="s">
        <v>4282</v>
      </c>
      <c r="BA864" s="278" t="s">
        <v>4267</v>
      </c>
      <c r="BB864" s="280" t="s">
        <v>4268</v>
      </c>
      <c r="BC864"/>
    </row>
    <row r="865" spans="1:55" s="27" customFormat="1" ht="15.75">
      <c r="A865" t="s">
        <v>428</v>
      </c>
      <c r="B865" s="24" t="s">
        <v>1808</v>
      </c>
      <c r="C865"/>
      <c r="D865" t="s">
        <v>5460</v>
      </c>
      <c r="E865" s="369" t="s">
        <v>5362</v>
      </c>
      <c r="F865" s="371" t="s">
        <v>5423</v>
      </c>
      <c r="G865" s="305" t="s">
        <v>4294</v>
      </c>
      <c r="H865" s="373" t="s">
        <v>1453</v>
      </c>
      <c r="I865" s="33">
        <v>4201000090</v>
      </c>
      <c r="J865" s="1" t="s">
        <v>1804</v>
      </c>
      <c r="K865" s="1" t="s">
        <v>1804</v>
      </c>
      <c r="L865"/>
      <c r="M865" s="376" t="s">
        <v>432</v>
      </c>
      <c r="N865"/>
      <c r="O865" t="s">
        <v>1791</v>
      </c>
      <c r="P865" s="359">
        <v>797</v>
      </c>
      <c r="Q865" s="37">
        <f t="shared" si="39"/>
        <v>1463.2</v>
      </c>
      <c r="R865" s="359">
        <v>1829</v>
      </c>
      <c r="S865" s="378">
        <v>5051771974118</v>
      </c>
      <c r="T865"/>
      <c r="U865"/>
      <c r="V865"/>
      <c r="W865" s="359">
        <v>0.6</v>
      </c>
      <c r="X865" s="326"/>
      <c r="Y865" s="326"/>
      <c r="Z865" s="326"/>
      <c r="AA865"/>
      <c r="AB865"/>
      <c r="AC865"/>
      <c r="AD865"/>
      <c r="AE865"/>
      <c r="AF865"/>
      <c r="AG865"/>
      <c r="AH865"/>
      <c r="AI865"/>
      <c r="AJ865"/>
      <c r="AK865"/>
      <c r="AL865"/>
      <c r="AM865"/>
      <c r="AN865"/>
      <c r="AO865"/>
      <c r="AP865"/>
      <c r="AQ865"/>
      <c r="AR865"/>
      <c r="AS865"/>
      <c r="AT865"/>
      <c r="AU865"/>
      <c r="AV865"/>
      <c r="AW865"/>
      <c r="AX865" s="374" t="s">
        <v>5446</v>
      </c>
      <c r="AY865"/>
      <c r="AZ865" t="s">
        <v>4282</v>
      </c>
      <c r="BA865" s="278" t="s">
        <v>4267</v>
      </c>
      <c r="BB865" s="280" t="s">
        <v>4268</v>
      </c>
      <c r="BC865"/>
    </row>
    <row r="866" spans="1:55" s="27" customFormat="1" ht="15.75">
      <c r="A866" t="s">
        <v>428</v>
      </c>
      <c r="B866" s="24" t="s">
        <v>1808</v>
      </c>
      <c r="C866"/>
      <c r="D866" t="s">
        <v>5460</v>
      </c>
      <c r="E866" s="369" t="s">
        <v>5363</v>
      </c>
      <c r="F866" s="371" t="s">
        <v>5423</v>
      </c>
      <c r="G866" s="305" t="s">
        <v>4294</v>
      </c>
      <c r="H866" s="373" t="s">
        <v>1453</v>
      </c>
      <c r="I866" s="33">
        <v>4201000090</v>
      </c>
      <c r="J866" s="1" t="s">
        <v>1804</v>
      </c>
      <c r="K866" s="1" t="s">
        <v>1804</v>
      </c>
      <c r="L866"/>
      <c r="M866" s="376" t="s">
        <v>430</v>
      </c>
      <c r="N866"/>
      <c r="O866" t="s">
        <v>1791</v>
      </c>
      <c r="P866" s="359">
        <v>797</v>
      </c>
      <c r="Q866" s="37">
        <f t="shared" si="39"/>
        <v>1463.2</v>
      </c>
      <c r="R866" s="359">
        <v>1829</v>
      </c>
      <c r="S866" s="378">
        <v>5051771974125</v>
      </c>
      <c r="T866"/>
      <c r="U866"/>
      <c r="V866"/>
      <c r="W866" s="359">
        <v>0.6</v>
      </c>
      <c r="X866" s="326"/>
      <c r="Y866" s="326"/>
      <c r="Z866" s="326"/>
      <c r="AA866"/>
      <c r="AB866"/>
      <c r="AC866"/>
      <c r="AD866"/>
      <c r="AE866"/>
      <c r="AF866"/>
      <c r="AG866"/>
      <c r="AH866"/>
      <c r="AI866"/>
      <c r="AJ866"/>
      <c r="AK866"/>
      <c r="AL866"/>
      <c r="AM866"/>
      <c r="AN866"/>
      <c r="AO866"/>
      <c r="AP866"/>
      <c r="AQ866"/>
      <c r="AR866"/>
      <c r="AS866"/>
      <c r="AT866"/>
      <c r="AU866"/>
      <c r="AV866"/>
      <c r="AW866"/>
      <c r="AX866" s="374" t="s">
        <v>5446</v>
      </c>
      <c r="AY866"/>
      <c r="AZ866" t="s">
        <v>4282</v>
      </c>
      <c r="BA866" s="278" t="s">
        <v>4267</v>
      </c>
      <c r="BB866" s="280" t="s">
        <v>4268</v>
      </c>
      <c r="BC866"/>
    </row>
    <row r="867" spans="1:55" s="27" customFormat="1" ht="15.75">
      <c r="A867" t="s">
        <v>428</v>
      </c>
      <c r="B867" s="24" t="s">
        <v>1808</v>
      </c>
      <c r="C867"/>
      <c r="D867" t="s">
        <v>5460</v>
      </c>
      <c r="E867" s="369" t="s">
        <v>5364</v>
      </c>
      <c r="F867" s="371" t="s">
        <v>5423</v>
      </c>
      <c r="G867" s="305" t="s">
        <v>4294</v>
      </c>
      <c r="H867" s="373" t="s">
        <v>1453</v>
      </c>
      <c r="I867" s="33">
        <v>4201000090</v>
      </c>
      <c r="J867" s="1" t="s">
        <v>1804</v>
      </c>
      <c r="K867" s="1" t="s">
        <v>1804</v>
      </c>
      <c r="L867"/>
      <c r="M867" s="376" t="s">
        <v>431</v>
      </c>
      <c r="N867"/>
      <c r="O867" t="s">
        <v>1791</v>
      </c>
      <c r="P867" s="359">
        <v>797</v>
      </c>
      <c r="Q867" s="37">
        <f t="shared" si="39"/>
        <v>1463.2</v>
      </c>
      <c r="R867" s="359">
        <v>1829</v>
      </c>
      <c r="S867" s="378">
        <v>5051771974132</v>
      </c>
      <c r="T867"/>
      <c r="U867"/>
      <c r="V867"/>
      <c r="W867" s="359">
        <v>0.6</v>
      </c>
      <c r="X867" s="326"/>
      <c r="Y867" s="326"/>
      <c r="Z867" s="326"/>
      <c r="AA867"/>
      <c r="AB867"/>
      <c r="AC867"/>
      <c r="AD867"/>
      <c r="AE867"/>
      <c r="AF867"/>
      <c r="AG867"/>
      <c r="AH867"/>
      <c r="AI867"/>
      <c r="AJ867"/>
      <c r="AK867"/>
      <c r="AL867"/>
      <c r="AM867"/>
      <c r="AN867"/>
      <c r="AO867"/>
      <c r="AP867"/>
      <c r="AQ867"/>
      <c r="AR867"/>
      <c r="AS867"/>
      <c r="AT867"/>
      <c r="AU867"/>
      <c r="AV867"/>
      <c r="AW867"/>
      <c r="AX867" s="374" t="s">
        <v>5446</v>
      </c>
      <c r="AY867"/>
      <c r="AZ867" t="s">
        <v>4282</v>
      </c>
      <c r="BA867" s="278" t="s">
        <v>4267</v>
      </c>
      <c r="BB867" s="280" t="s">
        <v>4268</v>
      </c>
      <c r="BC867"/>
    </row>
    <row r="868" spans="1:55" s="27" customFormat="1" ht="15.75">
      <c r="A868" t="s">
        <v>428</v>
      </c>
      <c r="B868" s="24" t="s">
        <v>1808</v>
      </c>
      <c r="C868"/>
      <c r="D868" t="s">
        <v>5460</v>
      </c>
      <c r="E868" s="369" t="s">
        <v>5365</v>
      </c>
      <c r="F868" s="371" t="s">
        <v>5423</v>
      </c>
      <c r="G868" s="305" t="s">
        <v>4294</v>
      </c>
      <c r="H868" s="373" t="s">
        <v>1453</v>
      </c>
      <c r="I868" s="33">
        <v>4201000090</v>
      </c>
      <c r="J868" s="1" t="s">
        <v>1804</v>
      </c>
      <c r="K868" s="1" t="s">
        <v>1804</v>
      </c>
      <c r="L868"/>
      <c r="M868" s="376" t="s">
        <v>5434</v>
      </c>
      <c r="N868"/>
      <c r="O868" t="s">
        <v>1791</v>
      </c>
      <c r="P868" s="359">
        <v>797</v>
      </c>
      <c r="Q868" s="37">
        <f t="shared" si="39"/>
        <v>1463.2</v>
      </c>
      <c r="R868" s="359">
        <v>1829</v>
      </c>
      <c r="S868" s="378">
        <v>5051771974149</v>
      </c>
      <c r="T868"/>
      <c r="U868"/>
      <c r="V868"/>
      <c r="W868" s="359">
        <v>0.6</v>
      </c>
      <c r="X868" s="326"/>
      <c r="Y868" s="326"/>
      <c r="Z868" s="326"/>
      <c r="AA868"/>
      <c r="AB868"/>
      <c r="AC868"/>
      <c r="AD868"/>
      <c r="AE868"/>
      <c r="AF868"/>
      <c r="AG868"/>
      <c r="AH868"/>
      <c r="AI868"/>
      <c r="AJ868"/>
      <c r="AK868"/>
      <c r="AL868"/>
      <c r="AM868"/>
      <c r="AN868"/>
      <c r="AO868"/>
      <c r="AP868"/>
      <c r="AQ868"/>
      <c r="AR868"/>
      <c r="AS868"/>
      <c r="AT868"/>
      <c r="AU868"/>
      <c r="AV868"/>
      <c r="AW868"/>
      <c r="AX868" s="374" t="s">
        <v>5446</v>
      </c>
      <c r="AY868"/>
      <c r="AZ868" t="s">
        <v>4282</v>
      </c>
      <c r="BA868" s="278" t="s">
        <v>4267</v>
      </c>
      <c r="BB868" s="280" t="s">
        <v>4268</v>
      </c>
      <c r="BC868"/>
    </row>
    <row r="869" spans="1:55" s="27" customFormat="1" ht="15.75">
      <c r="A869" t="s">
        <v>428</v>
      </c>
      <c r="B869" s="24" t="s">
        <v>1808</v>
      </c>
      <c r="C869"/>
      <c r="D869" t="s">
        <v>5460</v>
      </c>
      <c r="E869" s="369" t="s">
        <v>5366</v>
      </c>
      <c r="F869" s="371" t="s">
        <v>5423</v>
      </c>
      <c r="G869" s="305" t="s">
        <v>4294</v>
      </c>
      <c r="H869" s="373" t="s">
        <v>1493</v>
      </c>
      <c r="I869" s="33">
        <v>4201000090</v>
      </c>
      <c r="J869" s="1" t="s">
        <v>1804</v>
      </c>
      <c r="K869" s="1" t="s">
        <v>1804</v>
      </c>
      <c r="L869"/>
      <c r="M869" s="376" t="s">
        <v>432</v>
      </c>
      <c r="N869"/>
      <c r="O869" t="s">
        <v>1791</v>
      </c>
      <c r="P869" s="359">
        <v>797</v>
      </c>
      <c r="Q869" s="37">
        <f t="shared" si="39"/>
        <v>1463.2</v>
      </c>
      <c r="R869" s="359">
        <v>1829</v>
      </c>
      <c r="S869" s="378">
        <v>5051771974156</v>
      </c>
      <c r="T869"/>
      <c r="U869"/>
      <c r="V869"/>
      <c r="W869" s="359">
        <v>0.6</v>
      </c>
      <c r="X869" s="326"/>
      <c r="Y869" s="326"/>
      <c r="Z869" s="326"/>
      <c r="AA869"/>
      <c r="AB869"/>
      <c r="AC869"/>
      <c r="AD869"/>
      <c r="AE869"/>
      <c r="AF869"/>
      <c r="AG869"/>
      <c r="AH869"/>
      <c r="AI869"/>
      <c r="AJ869"/>
      <c r="AK869"/>
      <c r="AL869"/>
      <c r="AM869"/>
      <c r="AN869"/>
      <c r="AO869"/>
      <c r="AP869"/>
      <c r="AQ869"/>
      <c r="AR869"/>
      <c r="AS869"/>
      <c r="AT869"/>
      <c r="AU869"/>
      <c r="AV869"/>
      <c r="AW869"/>
      <c r="AX869" s="374" t="s">
        <v>5446</v>
      </c>
      <c r="AY869"/>
      <c r="AZ869" t="s">
        <v>4282</v>
      </c>
      <c r="BA869" s="278" t="s">
        <v>4267</v>
      </c>
      <c r="BB869" s="280" t="s">
        <v>4268</v>
      </c>
      <c r="BC869"/>
    </row>
    <row r="870" spans="1:55" s="27" customFormat="1" ht="15.75">
      <c r="A870" t="s">
        <v>428</v>
      </c>
      <c r="B870" s="24" t="s">
        <v>1808</v>
      </c>
      <c r="C870"/>
      <c r="D870" t="s">
        <v>5460</v>
      </c>
      <c r="E870" s="369" t="s">
        <v>5367</v>
      </c>
      <c r="F870" s="371" t="s">
        <v>5423</v>
      </c>
      <c r="G870" s="305" t="s">
        <v>4294</v>
      </c>
      <c r="H870" s="373" t="s">
        <v>1493</v>
      </c>
      <c r="I870" s="33">
        <v>4201000090</v>
      </c>
      <c r="J870" s="1" t="s">
        <v>1804</v>
      </c>
      <c r="K870" s="1" t="s">
        <v>1804</v>
      </c>
      <c r="L870"/>
      <c r="M870" s="376" t="s">
        <v>430</v>
      </c>
      <c r="N870"/>
      <c r="O870" t="s">
        <v>1791</v>
      </c>
      <c r="P870" s="359">
        <v>797</v>
      </c>
      <c r="Q870" s="37">
        <f t="shared" si="39"/>
        <v>1463.2</v>
      </c>
      <c r="R870" s="359">
        <v>1829</v>
      </c>
      <c r="S870" s="378">
        <v>5051771974163</v>
      </c>
      <c r="T870"/>
      <c r="U870"/>
      <c r="V870"/>
      <c r="W870" s="359">
        <v>0.6</v>
      </c>
      <c r="X870" s="326"/>
      <c r="Y870" s="326"/>
      <c r="Z870" s="326"/>
      <c r="AA870"/>
      <c r="AB870"/>
      <c r="AC870"/>
      <c r="AD870"/>
      <c r="AE870"/>
      <c r="AF870"/>
      <c r="AG870"/>
      <c r="AH870"/>
      <c r="AI870"/>
      <c r="AJ870"/>
      <c r="AK870"/>
      <c r="AL870"/>
      <c r="AM870"/>
      <c r="AN870"/>
      <c r="AO870"/>
      <c r="AP870"/>
      <c r="AQ870"/>
      <c r="AR870"/>
      <c r="AS870"/>
      <c r="AT870"/>
      <c r="AU870"/>
      <c r="AV870"/>
      <c r="AW870"/>
      <c r="AX870" s="374" t="s">
        <v>5446</v>
      </c>
      <c r="AY870"/>
      <c r="AZ870" t="s">
        <v>4282</v>
      </c>
      <c r="BA870" s="278" t="s">
        <v>4267</v>
      </c>
      <c r="BB870" s="280" t="s">
        <v>4268</v>
      </c>
      <c r="BC870"/>
    </row>
    <row r="871" spans="1:55" s="27" customFormat="1" ht="15.75">
      <c r="A871" t="s">
        <v>428</v>
      </c>
      <c r="B871" s="24" t="s">
        <v>1808</v>
      </c>
      <c r="C871"/>
      <c r="D871" t="s">
        <v>5460</v>
      </c>
      <c r="E871" s="369" t="s">
        <v>5368</v>
      </c>
      <c r="F871" s="371" t="s">
        <v>5423</v>
      </c>
      <c r="G871" s="305" t="s">
        <v>4294</v>
      </c>
      <c r="H871" s="373" t="s">
        <v>1493</v>
      </c>
      <c r="I871" s="33">
        <v>4201000090</v>
      </c>
      <c r="J871" s="1" t="s">
        <v>1804</v>
      </c>
      <c r="K871" s="1" t="s">
        <v>1804</v>
      </c>
      <c r="L871"/>
      <c r="M871" s="376" t="s">
        <v>431</v>
      </c>
      <c r="N871"/>
      <c r="O871" t="s">
        <v>1791</v>
      </c>
      <c r="P871" s="359">
        <v>797</v>
      </c>
      <c r="Q871" s="37">
        <f t="shared" si="39"/>
        <v>1463.2</v>
      </c>
      <c r="R871" s="359">
        <v>1829</v>
      </c>
      <c r="S871" s="378">
        <v>5051771974170</v>
      </c>
      <c r="T871"/>
      <c r="U871"/>
      <c r="V871"/>
      <c r="W871" s="359">
        <v>0.6</v>
      </c>
      <c r="X871" s="326"/>
      <c r="Y871" s="326"/>
      <c r="Z871" s="326"/>
      <c r="AA871"/>
      <c r="AB871"/>
      <c r="AC871"/>
      <c r="AD871"/>
      <c r="AE871"/>
      <c r="AF871"/>
      <c r="AG871"/>
      <c r="AH871"/>
      <c r="AI871"/>
      <c r="AJ871"/>
      <c r="AK871"/>
      <c r="AL871"/>
      <c r="AM871"/>
      <c r="AN871"/>
      <c r="AO871"/>
      <c r="AP871"/>
      <c r="AQ871"/>
      <c r="AR871"/>
      <c r="AS871"/>
      <c r="AT871"/>
      <c r="AU871"/>
      <c r="AV871"/>
      <c r="AW871"/>
      <c r="AX871" s="374" t="s">
        <v>5446</v>
      </c>
      <c r="AY871"/>
      <c r="AZ871" t="s">
        <v>4282</v>
      </c>
      <c r="BA871" s="278" t="s">
        <v>4267</v>
      </c>
      <c r="BB871" s="280" t="s">
        <v>4268</v>
      </c>
      <c r="BC871"/>
    </row>
    <row r="872" spans="1:55" s="27" customFormat="1" ht="15.75">
      <c r="A872" t="s">
        <v>428</v>
      </c>
      <c r="B872" s="24" t="s">
        <v>1808</v>
      </c>
      <c r="C872"/>
      <c r="D872" t="s">
        <v>5460</v>
      </c>
      <c r="E872" s="369" t="s">
        <v>5369</v>
      </c>
      <c r="F872" s="371" t="s">
        <v>5423</v>
      </c>
      <c r="G872" s="305" t="s">
        <v>4294</v>
      </c>
      <c r="H872" s="373" t="s">
        <v>1493</v>
      </c>
      <c r="I872" s="33">
        <v>4201000090</v>
      </c>
      <c r="J872" s="1" t="s">
        <v>1804</v>
      </c>
      <c r="K872" s="1" t="s">
        <v>1804</v>
      </c>
      <c r="L872"/>
      <c r="M872" s="376" t="s">
        <v>5434</v>
      </c>
      <c r="N872"/>
      <c r="O872" t="s">
        <v>1791</v>
      </c>
      <c r="P872" s="359">
        <v>797</v>
      </c>
      <c r="Q872" s="37">
        <f t="shared" si="39"/>
        <v>1463.2</v>
      </c>
      <c r="R872" s="359">
        <v>1829</v>
      </c>
      <c r="S872" s="378">
        <v>5051771974187</v>
      </c>
      <c r="T872"/>
      <c r="U872"/>
      <c r="V872"/>
      <c r="W872" s="359">
        <v>0.6</v>
      </c>
      <c r="X872" s="326"/>
      <c r="Y872" s="326"/>
      <c r="Z872" s="326"/>
      <c r="AA872"/>
      <c r="AB872"/>
      <c r="AC872"/>
      <c r="AD872"/>
      <c r="AE872"/>
      <c r="AF872"/>
      <c r="AG872"/>
      <c r="AH872"/>
      <c r="AI872"/>
      <c r="AJ872"/>
      <c r="AK872"/>
      <c r="AL872"/>
      <c r="AM872"/>
      <c r="AN872"/>
      <c r="AO872"/>
      <c r="AP872"/>
      <c r="AQ872"/>
      <c r="AR872"/>
      <c r="AS872"/>
      <c r="AT872"/>
      <c r="AU872"/>
      <c r="AV872"/>
      <c r="AW872"/>
      <c r="AX872" s="374" t="s">
        <v>5446</v>
      </c>
      <c r="AY872"/>
      <c r="AZ872" t="s">
        <v>4282</v>
      </c>
      <c r="BA872" s="278" t="s">
        <v>4267</v>
      </c>
      <c r="BB872" s="280" t="s">
        <v>4268</v>
      </c>
      <c r="BC872"/>
    </row>
    <row r="873" spans="1:55" s="27" customFormat="1" ht="15.75">
      <c r="A873" t="s">
        <v>428</v>
      </c>
      <c r="B873" s="24" t="s">
        <v>1808</v>
      </c>
      <c r="C873"/>
      <c r="D873" t="s">
        <v>5461</v>
      </c>
      <c r="E873" s="369" t="s">
        <v>5370</v>
      </c>
      <c r="F873" s="371" t="s">
        <v>5424</v>
      </c>
      <c r="G873" s="305" t="s">
        <v>4294</v>
      </c>
      <c r="H873" s="373" t="s">
        <v>1453</v>
      </c>
      <c r="I873" s="33">
        <v>4201000090</v>
      </c>
      <c r="J873" s="1" t="s">
        <v>1804</v>
      </c>
      <c r="K873" s="1" t="s">
        <v>1804</v>
      </c>
      <c r="L873"/>
      <c r="M873" s="376" t="s">
        <v>432</v>
      </c>
      <c r="N873"/>
      <c r="O873" t="s">
        <v>1791</v>
      </c>
      <c r="P873" s="359">
        <v>762</v>
      </c>
      <c r="Q873" s="37">
        <f t="shared" si="39"/>
        <v>1404</v>
      </c>
      <c r="R873" s="359">
        <v>1755</v>
      </c>
      <c r="S873" s="378">
        <v>5051771974194</v>
      </c>
      <c r="T873"/>
      <c r="U873"/>
      <c r="V873"/>
      <c r="W873" s="359">
        <v>0.6</v>
      </c>
      <c r="X873" s="326"/>
      <c r="Y873" s="326"/>
      <c r="Z873" s="326"/>
      <c r="AA873"/>
      <c r="AB873"/>
      <c r="AC873"/>
      <c r="AD873"/>
      <c r="AE873"/>
      <c r="AF873"/>
      <c r="AG873"/>
      <c r="AH873"/>
      <c r="AI873"/>
      <c r="AJ873"/>
      <c r="AK873"/>
      <c r="AL873"/>
      <c r="AM873"/>
      <c r="AN873"/>
      <c r="AO873"/>
      <c r="AP873"/>
      <c r="AQ873"/>
      <c r="AR873"/>
      <c r="AS873"/>
      <c r="AT873"/>
      <c r="AU873"/>
      <c r="AV873"/>
      <c r="AW873"/>
      <c r="AX873" s="355" t="s">
        <v>5447</v>
      </c>
      <c r="AY873"/>
      <c r="AZ873" t="s">
        <v>4282</v>
      </c>
      <c r="BA873" s="278" t="s">
        <v>4267</v>
      </c>
      <c r="BB873" s="280" t="s">
        <v>4268</v>
      </c>
      <c r="BC873"/>
    </row>
    <row r="874" spans="1:55" s="27" customFormat="1" ht="15.75">
      <c r="A874" t="s">
        <v>428</v>
      </c>
      <c r="B874" s="24" t="s">
        <v>1808</v>
      </c>
      <c r="C874"/>
      <c r="D874" t="s">
        <v>5461</v>
      </c>
      <c r="E874" s="369" t="s">
        <v>5371</v>
      </c>
      <c r="F874" s="371" t="s">
        <v>5424</v>
      </c>
      <c r="G874" s="305" t="s">
        <v>4294</v>
      </c>
      <c r="H874" s="373" t="s">
        <v>1453</v>
      </c>
      <c r="I874" s="33">
        <v>4201000090</v>
      </c>
      <c r="J874" s="1" t="s">
        <v>1804</v>
      </c>
      <c r="K874" s="1" t="s">
        <v>1804</v>
      </c>
      <c r="L874"/>
      <c r="M874" s="376" t="s">
        <v>430</v>
      </c>
      <c r="N874"/>
      <c r="O874" t="s">
        <v>1791</v>
      </c>
      <c r="P874" s="359">
        <v>762</v>
      </c>
      <c r="Q874" s="37">
        <f t="shared" si="39"/>
        <v>1404</v>
      </c>
      <c r="R874" s="359">
        <v>1755</v>
      </c>
      <c r="S874" s="378">
        <v>5051771974200</v>
      </c>
      <c r="T874"/>
      <c r="U874"/>
      <c r="V874"/>
      <c r="W874" s="359">
        <v>0.6</v>
      </c>
      <c r="X874" s="326"/>
      <c r="Y874" s="326"/>
      <c r="Z874" s="326"/>
      <c r="AA874"/>
      <c r="AB874"/>
      <c r="AC874"/>
      <c r="AD874"/>
      <c r="AE874"/>
      <c r="AF874"/>
      <c r="AG874"/>
      <c r="AH874"/>
      <c r="AI874"/>
      <c r="AJ874"/>
      <c r="AK874"/>
      <c r="AL874"/>
      <c r="AM874"/>
      <c r="AN874"/>
      <c r="AO874"/>
      <c r="AP874"/>
      <c r="AQ874"/>
      <c r="AR874"/>
      <c r="AS874"/>
      <c r="AT874"/>
      <c r="AU874"/>
      <c r="AV874"/>
      <c r="AW874"/>
      <c r="AX874" s="355" t="s">
        <v>5447</v>
      </c>
      <c r="AY874"/>
      <c r="AZ874" t="s">
        <v>4282</v>
      </c>
      <c r="BA874" s="278" t="s">
        <v>4267</v>
      </c>
      <c r="BB874" s="280" t="s">
        <v>4268</v>
      </c>
      <c r="BC874"/>
    </row>
    <row r="875" spans="1:55" s="27" customFormat="1" ht="15.75">
      <c r="A875" t="s">
        <v>428</v>
      </c>
      <c r="B875" s="24" t="s">
        <v>1808</v>
      </c>
      <c r="C875"/>
      <c r="D875" t="s">
        <v>5461</v>
      </c>
      <c r="E875" s="369" t="s">
        <v>5372</v>
      </c>
      <c r="F875" s="371" t="s">
        <v>5424</v>
      </c>
      <c r="G875" s="305" t="s">
        <v>4294</v>
      </c>
      <c r="H875" s="373" t="s">
        <v>1453</v>
      </c>
      <c r="I875" s="33">
        <v>4201000090</v>
      </c>
      <c r="J875" s="1" t="s">
        <v>1804</v>
      </c>
      <c r="K875" s="1" t="s">
        <v>1804</v>
      </c>
      <c r="L875"/>
      <c r="M875" s="376" t="s">
        <v>431</v>
      </c>
      <c r="N875"/>
      <c r="O875" t="s">
        <v>1791</v>
      </c>
      <c r="P875" s="359">
        <v>762</v>
      </c>
      <c r="Q875" s="37">
        <f t="shared" si="39"/>
        <v>1404</v>
      </c>
      <c r="R875" s="359">
        <v>1755</v>
      </c>
      <c r="S875" s="378">
        <v>5051771974217</v>
      </c>
      <c r="T875"/>
      <c r="U875"/>
      <c r="V875"/>
      <c r="W875" s="359">
        <v>0.6</v>
      </c>
      <c r="X875" s="326"/>
      <c r="Y875" s="326"/>
      <c r="Z875" s="326"/>
      <c r="AA875"/>
      <c r="AB875"/>
      <c r="AC875"/>
      <c r="AD875"/>
      <c r="AE875"/>
      <c r="AF875"/>
      <c r="AG875"/>
      <c r="AH875"/>
      <c r="AI875"/>
      <c r="AJ875"/>
      <c r="AK875"/>
      <c r="AL875"/>
      <c r="AM875"/>
      <c r="AN875"/>
      <c r="AO875"/>
      <c r="AP875"/>
      <c r="AQ875"/>
      <c r="AR875"/>
      <c r="AS875"/>
      <c r="AT875"/>
      <c r="AU875"/>
      <c r="AV875"/>
      <c r="AW875"/>
      <c r="AX875" s="355" t="s">
        <v>5447</v>
      </c>
      <c r="AY875"/>
      <c r="AZ875" t="s">
        <v>4282</v>
      </c>
      <c r="BA875" s="278" t="s">
        <v>4267</v>
      </c>
      <c r="BB875" s="280" t="s">
        <v>4268</v>
      </c>
      <c r="BC875"/>
    </row>
    <row r="876" spans="1:55" s="27" customFormat="1" ht="15.75">
      <c r="A876" t="s">
        <v>428</v>
      </c>
      <c r="B876" s="24" t="s">
        <v>1808</v>
      </c>
      <c r="C876"/>
      <c r="D876" t="s">
        <v>5461</v>
      </c>
      <c r="E876" s="369" t="s">
        <v>5373</v>
      </c>
      <c r="F876" s="371" t="s">
        <v>5424</v>
      </c>
      <c r="G876" s="305" t="s">
        <v>4294</v>
      </c>
      <c r="H876" s="373" t="s">
        <v>1453</v>
      </c>
      <c r="I876" s="33">
        <v>4201000090</v>
      </c>
      <c r="J876" s="1" t="s">
        <v>1804</v>
      </c>
      <c r="K876" s="1" t="s">
        <v>1804</v>
      </c>
      <c r="L876"/>
      <c r="M876" s="376" t="s">
        <v>5434</v>
      </c>
      <c r="N876"/>
      <c r="O876" t="s">
        <v>1791</v>
      </c>
      <c r="P876" s="359">
        <v>762</v>
      </c>
      <c r="Q876" s="37">
        <f t="shared" si="39"/>
        <v>1404</v>
      </c>
      <c r="R876" s="359">
        <v>1755</v>
      </c>
      <c r="S876" s="378">
        <v>5051771974224</v>
      </c>
      <c r="T876"/>
      <c r="U876"/>
      <c r="V876"/>
      <c r="W876" s="359">
        <v>0.6</v>
      </c>
      <c r="X876" s="326"/>
      <c r="Y876" s="326"/>
      <c r="Z876" s="326"/>
      <c r="AA876"/>
      <c r="AB876"/>
      <c r="AC876"/>
      <c r="AD876"/>
      <c r="AE876"/>
      <c r="AF876"/>
      <c r="AG876"/>
      <c r="AH876"/>
      <c r="AI876"/>
      <c r="AJ876"/>
      <c r="AK876"/>
      <c r="AL876"/>
      <c r="AM876"/>
      <c r="AN876"/>
      <c r="AO876"/>
      <c r="AP876"/>
      <c r="AQ876"/>
      <c r="AR876"/>
      <c r="AS876"/>
      <c r="AT876"/>
      <c r="AU876"/>
      <c r="AV876"/>
      <c r="AW876"/>
      <c r="AX876" s="355" t="s">
        <v>5447</v>
      </c>
      <c r="AY876"/>
      <c r="AZ876" t="s">
        <v>4282</v>
      </c>
      <c r="BA876" s="278" t="s">
        <v>4267</v>
      </c>
      <c r="BB876" s="280" t="s">
        <v>4268</v>
      </c>
      <c r="BC876"/>
    </row>
    <row r="877" spans="1:55" s="27" customFormat="1" ht="15.75">
      <c r="A877" t="s">
        <v>428</v>
      </c>
      <c r="B877" s="24" t="s">
        <v>1808</v>
      </c>
      <c r="C877"/>
      <c r="D877" t="s">
        <v>5461</v>
      </c>
      <c r="E877" s="369" t="s">
        <v>5374</v>
      </c>
      <c r="F877" s="371" t="s">
        <v>5424</v>
      </c>
      <c r="G877" s="305" t="s">
        <v>4294</v>
      </c>
      <c r="H877" s="373" t="s">
        <v>1493</v>
      </c>
      <c r="I877" s="33">
        <v>4201000090</v>
      </c>
      <c r="J877" s="1" t="s">
        <v>1804</v>
      </c>
      <c r="K877" s="1" t="s">
        <v>1804</v>
      </c>
      <c r="L877"/>
      <c r="M877" s="376" t="s">
        <v>432</v>
      </c>
      <c r="N877"/>
      <c r="O877" t="s">
        <v>1791</v>
      </c>
      <c r="P877" s="359">
        <v>762</v>
      </c>
      <c r="Q877" s="37">
        <f t="shared" si="39"/>
        <v>1404</v>
      </c>
      <c r="R877" s="359">
        <v>1755</v>
      </c>
      <c r="S877" s="378">
        <v>5051771974231</v>
      </c>
      <c r="T877"/>
      <c r="U877"/>
      <c r="V877"/>
      <c r="W877" s="359">
        <v>0.6</v>
      </c>
      <c r="X877" s="326"/>
      <c r="Y877" s="326"/>
      <c r="Z877" s="326"/>
      <c r="AA877"/>
      <c r="AB877"/>
      <c r="AC877"/>
      <c r="AD877"/>
      <c r="AE877"/>
      <c r="AF877"/>
      <c r="AG877"/>
      <c r="AH877"/>
      <c r="AI877"/>
      <c r="AJ877"/>
      <c r="AK877"/>
      <c r="AL877"/>
      <c r="AM877"/>
      <c r="AN877"/>
      <c r="AO877"/>
      <c r="AP877"/>
      <c r="AQ877"/>
      <c r="AR877"/>
      <c r="AS877"/>
      <c r="AT877"/>
      <c r="AU877"/>
      <c r="AV877"/>
      <c r="AW877"/>
      <c r="AX877" s="355" t="s">
        <v>5447</v>
      </c>
      <c r="AY877"/>
      <c r="AZ877" t="s">
        <v>4282</v>
      </c>
      <c r="BA877" s="278" t="s">
        <v>4267</v>
      </c>
      <c r="BB877" s="280" t="s">
        <v>4268</v>
      </c>
      <c r="BC877"/>
    </row>
    <row r="878" spans="1:55" s="27" customFormat="1" ht="15.75">
      <c r="A878" t="s">
        <v>428</v>
      </c>
      <c r="B878" s="24" t="s">
        <v>1808</v>
      </c>
      <c r="C878"/>
      <c r="D878" t="s">
        <v>5461</v>
      </c>
      <c r="E878" s="369" t="s">
        <v>5375</v>
      </c>
      <c r="F878" s="371" t="s">
        <v>5424</v>
      </c>
      <c r="G878" s="305" t="s">
        <v>4294</v>
      </c>
      <c r="H878" s="373" t="s">
        <v>1493</v>
      </c>
      <c r="I878" s="33">
        <v>4201000090</v>
      </c>
      <c r="J878" s="1" t="s">
        <v>1804</v>
      </c>
      <c r="K878" s="1" t="s">
        <v>1804</v>
      </c>
      <c r="L878"/>
      <c r="M878" s="376" t="s">
        <v>430</v>
      </c>
      <c r="N878"/>
      <c r="O878" t="s">
        <v>1791</v>
      </c>
      <c r="P878" s="359">
        <v>762</v>
      </c>
      <c r="Q878" s="37">
        <f t="shared" si="39"/>
        <v>1404</v>
      </c>
      <c r="R878" s="359">
        <v>1755</v>
      </c>
      <c r="S878" s="378">
        <v>5051771974248</v>
      </c>
      <c r="T878"/>
      <c r="U878"/>
      <c r="V878"/>
      <c r="W878" s="359">
        <v>0.6</v>
      </c>
      <c r="X878" s="326"/>
      <c r="Y878" s="326"/>
      <c r="Z878" s="326"/>
      <c r="AA878"/>
      <c r="AB878"/>
      <c r="AC878"/>
      <c r="AD878"/>
      <c r="AE878"/>
      <c r="AF878"/>
      <c r="AG878"/>
      <c r="AH878"/>
      <c r="AI878"/>
      <c r="AJ878"/>
      <c r="AK878"/>
      <c r="AL878"/>
      <c r="AM878"/>
      <c r="AN878"/>
      <c r="AO878"/>
      <c r="AP878"/>
      <c r="AQ878"/>
      <c r="AR878"/>
      <c r="AS878"/>
      <c r="AT878"/>
      <c r="AU878"/>
      <c r="AV878"/>
      <c r="AW878"/>
      <c r="AX878" s="355" t="s">
        <v>5447</v>
      </c>
      <c r="AY878"/>
      <c r="AZ878" t="s">
        <v>4282</v>
      </c>
      <c r="BA878" s="278" t="s">
        <v>4267</v>
      </c>
      <c r="BB878" s="280" t="s">
        <v>4268</v>
      </c>
      <c r="BC878"/>
    </row>
    <row r="879" spans="1:55" s="27" customFormat="1" ht="15.75">
      <c r="A879" t="s">
        <v>428</v>
      </c>
      <c r="B879" s="24" t="s">
        <v>1808</v>
      </c>
      <c r="C879"/>
      <c r="D879" t="s">
        <v>5461</v>
      </c>
      <c r="E879" s="369" t="s">
        <v>5376</v>
      </c>
      <c r="F879" s="371" t="s">
        <v>5424</v>
      </c>
      <c r="G879" s="305" t="s">
        <v>4294</v>
      </c>
      <c r="H879" s="373" t="s">
        <v>1493</v>
      </c>
      <c r="I879" s="33">
        <v>4201000090</v>
      </c>
      <c r="J879" s="1" t="s">
        <v>1804</v>
      </c>
      <c r="K879" s="1" t="s">
        <v>1804</v>
      </c>
      <c r="L879"/>
      <c r="M879" s="376" t="s">
        <v>431</v>
      </c>
      <c r="N879"/>
      <c r="O879" t="s">
        <v>1791</v>
      </c>
      <c r="P879" s="359">
        <v>762</v>
      </c>
      <c r="Q879" s="37">
        <f t="shared" si="39"/>
        <v>1404</v>
      </c>
      <c r="R879" s="359">
        <v>1755</v>
      </c>
      <c r="S879" s="378">
        <v>5051771974255</v>
      </c>
      <c r="T879"/>
      <c r="U879"/>
      <c r="V879"/>
      <c r="W879" s="359">
        <v>0.6</v>
      </c>
      <c r="X879" s="326"/>
      <c r="Y879" s="326"/>
      <c r="Z879" s="326"/>
      <c r="AA879"/>
      <c r="AB879"/>
      <c r="AC879"/>
      <c r="AD879"/>
      <c r="AE879"/>
      <c r="AF879"/>
      <c r="AG879"/>
      <c r="AH879"/>
      <c r="AI879"/>
      <c r="AJ879"/>
      <c r="AK879"/>
      <c r="AL879"/>
      <c r="AM879"/>
      <c r="AN879"/>
      <c r="AO879"/>
      <c r="AP879"/>
      <c r="AQ879"/>
      <c r="AR879"/>
      <c r="AS879"/>
      <c r="AT879"/>
      <c r="AU879"/>
      <c r="AV879"/>
      <c r="AW879"/>
      <c r="AX879" s="355" t="s">
        <v>5447</v>
      </c>
      <c r="AY879"/>
      <c r="AZ879" t="s">
        <v>4282</v>
      </c>
      <c r="BA879" s="278" t="s">
        <v>4267</v>
      </c>
      <c r="BB879" s="280" t="s">
        <v>4268</v>
      </c>
      <c r="BC879"/>
    </row>
    <row r="880" spans="1:55" s="27" customFormat="1" ht="15.75">
      <c r="A880" t="s">
        <v>428</v>
      </c>
      <c r="B880" s="24" t="s">
        <v>1808</v>
      </c>
      <c r="C880"/>
      <c r="D880" t="s">
        <v>5461</v>
      </c>
      <c r="E880" s="369" t="s">
        <v>5377</v>
      </c>
      <c r="F880" s="371" t="s">
        <v>5424</v>
      </c>
      <c r="G880" s="305" t="s">
        <v>4294</v>
      </c>
      <c r="H880" s="373" t="s">
        <v>1493</v>
      </c>
      <c r="I880" s="33">
        <v>4201000090</v>
      </c>
      <c r="J880" s="1" t="s">
        <v>1804</v>
      </c>
      <c r="K880" s="1" t="s">
        <v>1804</v>
      </c>
      <c r="L880"/>
      <c r="M880" s="376" t="s">
        <v>5434</v>
      </c>
      <c r="N880"/>
      <c r="O880" t="s">
        <v>1791</v>
      </c>
      <c r="P880" s="359">
        <v>762</v>
      </c>
      <c r="Q880" s="37">
        <f t="shared" si="39"/>
        <v>1404</v>
      </c>
      <c r="R880" s="359">
        <v>1755</v>
      </c>
      <c r="S880" s="378">
        <v>5051771974262</v>
      </c>
      <c r="T880"/>
      <c r="U880"/>
      <c r="V880"/>
      <c r="W880" s="359">
        <v>0.6</v>
      </c>
      <c r="X880" s="326"/>
      <c r="Y880" s="326"/>
      <c r="Z880" s="326"/>
      <c r="AA880"/>
      <c r="AB880"/>
      <c r="AC880"/>
      <c r="AD880"/>
      <c r="AE880"/>
      <c r="AF880"/>
      <c r="AG880"/>
      <c r="AH880"/>
      <c r="AI880"/>
      <c r="AJ880"/>
      <c r="AK880"/>
      <c r="AL880"/>
      <c r="AM880"/>
      <c r="AN880"/>
      <c r="AO880"/>
      <c r="AP880"/>
      <c r="AQ880"/>
      <c r="AR880"/>
      <c r="AS880"/>
      <c r="AT880"/>
      <c r="AU880"/>
      <c r="AV880"/>
      <c r="AW880"/>
      <c r="AX880" s="355" t="s">
        <v>5447</v>
      </c>
      <c r="AY880"/>
      <c r="AZ880" t="s">
        <v>4282</v>
      </c>
      <c r="BA880" s="278" t="s">
        <v>4267</v>
      </c>
      <c r="BB880" s="280" t="s">
        <v>4268</v>
      </c>
      <c r="BC880"/>
    </row>
    <row r="881" spans="1:55" s="27" customFormat="1" ht="15.75">
      <c r="A881" t="s">
        <v>428</v>
      </c>
      <c r="B881" s="24" t="s">
        <v>1808</v>
      </c>
      <c r="C881"/>
      <c r="D881" t="s">
        <v>5462</v>
      </c>
      <c r="E881" s="369" t="s">
        <v>5378</v>
      </c>
      <c r="F881" s="371" t="s">
        <v>5425</v>
      </c>
      <c r="G881" s="305" t="s">
        <v>4294</v>
      </c>
      <c r="H881" s="373" t="s">
        <v>1453</v>
      </c>
      <c r="I881" s="33">
        <v>4201000090</v>
      </c>
      <c r="J881" s="1" t="s">
        <v>1804</v>
      </c>
      <c r="K881" s="1" t="s">
        <v>1804</v>
      </c>
      <c r="L881"/>
      <c r="M881" s="376" t="s">
        <v>5435</v>
      </c>
      <c r="N881"/>
      <c r="O881" t="s">
        <v>1791</v>
      </c>
      <c r="P881" s="359">
        <v>267</v>
      </c>
      <c r="Q881" s="37">
        <f t="shared" si="39"/>
        <v>492</v>
      </c>
      <c r="R881" s="359">
        <v>615</v>
      </c>
      <c r="S881" s="378">
        <v>5051771974750</v>
      </c>
      <c r="T881"/>
      <c r="U881"/>
      <c r="V881"/>
      <c r="W881" s="359">
        <v>0.35</v>
      </c>
      <c r="X881" s="326">
        <v>5</v>
      </c>
      <c r="Y881" s="326">
        <v>60</v>
      </c>
      <c r="Z881" s="326">
        <v>10</v>
      </c>
      <c r="AA881"/>
      <c r="AB881"/>
      <c r="AC881"/>
      <c r="AD881"/>
      <c r="AE881"/>
      <c r="AF881"/>
      <c r="AG881"/>
      <c r="AH881"/>
      <c r="AI881"/>
      <c r="AJ881"/>
      <c r="AK881"/>
      <c r="AL881"/>
      <c r="AM881"/>
      <c r="AN881"/>
      <c r="AO881"/>
      <c r="AP881"/>
      <c r="AQ881"/>
      <c r="AR881"/>
      <c r="AS881"/>
      <c r="AT881"/>
      <c r="AU881"/>
      <c r="AV881"/>
      <c r="AW881"/>
      <c r="AX881" s="374" t="s">
        <v>5448</v>
      </c>
      <c r="AY881"/>
      <c r="AZ881" t="s">
        <v>4282</v>
      </c>
      <c r="BA881" s="278" t="s">
        <v>4267</v>
      </c>
      <c r="BB881" s="280" t="s">
        <v>4268</v>
      </c>
      <c r="BC881"/>
    </row>
    <row r="882" spans="1:55" s="27" customFormat="1" ht="15.75">
      <c r="A882" t="s">
        <v>428</v>
      </c>
      <c r="B882" s="24" t="s">
        <v>1808</v>
      </c>
      <c r="C882"/>
      <c r="D882" t="s">
        <v>5462</v>
      </c>
      <c r="E882" s="369" t="s">
        <v>5379</v>
      </c>
      <c r="F882" s="371" t="s">
        <v>5425</v>
      </c>
      <c r="G882" s="305" t="s">
        <v>4294</v>
      </c>
      <c r="H882" s="373" t="s">
        <v>1453</v>
      </c>
      <c r="I882" s="33">
        <v>4201000090</v>
      </c>
      <c r="J882" s="1" t="s">
        <v>1804</v>
      </c>
      <c r="K882" s="1" t="s">
        <v>1804</v>
      </c>
      <c r="L882"/>
      <c r="M882" s="376" t="s">
        <v>5436</v>
      </c>
      <c r="N882"/>
      <c r="O882" t="s">
        <v>1791</v>
      </c>
      <c r="P882" s="359">
        <v>267</v>
      </c>
      <c r="Q882" s="37">
        <f t="shared" si="39"/>
        <v>492</v>
      </c>
      <c r="R882" s="359">
        <v>615</v>
      </c>
      <c r="S882" s="378">
        <v>5051771974767</v>
      </c>
      <c r="T882"/>
      <c r="U882"/>
      <c r="V882"/>
      <c r="W882" s="359">
        <v>0.35</v>
      </c>
      <c r="X882" s="326">
        <v>5</v>
      </c>
      <c r="Y882" s="326">
        <v>60</v>
      </c>
      <c r="Z882" s="326">
        <v>10</v>
      </c>
      <c r="AA882"/>
      <c r="AB882"/>
      <c r="AC882"/>
      <c r="AD882"/>
      <c r="AE882"/>
      <c r="AF882"/>
      <c r="AG882"/>
      <c r="AH882"/>
      <c r="AI882"/>
      <c r="AJ882"/>
      <c r="AK882"/>
      <c r="AL882"/>
      <c r="AM882"/>
      <c r="AN882"/>
      <c r="AO882"/>
      <c r="AP882"/>
      <c r="AQ882"/>
      <c r="AR882"/>
      <c r="AS882"/>
      <c r="AT882"/>
      <c r="AU882"/>
      <c r="AV882"/>
      <c r="AW882"/>
      <c r="AX882" s="374" t="s">
        <v>5448</v>
      </c>
      <c r="AY882"/>
      <c r="AZ882" t="s">
        <v>4282</v>
      </c>
      <c r="BA882" s="278" t="s">
        <v>4267</v>
      </c>
      <c r="BB882" s="280" t="s">
        <v>4268</v>
      </c>
      <c r="BC882"/>
    </row>
    <row r="883" spans="1:55" s="27" customFormat="1" ht="15.75">
      <c r="A883" t="s">
        <v>428</v>
      </c>
      <c r="B883" s="24" t="s">
        <v>1808</v>
      </c>
      <c r="C883"/>
      <c r="D883" t="s">
        <v>5462</v>
      </c>
      <c r="E883" s="369" t="s">
        <v>5380</v>
      </c>
      <c r="F883" s="371" t="s">
        <v>5425</v>
      </c>
      <c r="G883" s="305" t="s">
        <v>4294</v>
      </c>
      <c r="H883" s="373" t="s">
        <v>1493</v>
      </c>
      <c r="I883" s="33">
        <v>4201000090</v>
      </c>
      <c r="J883" s="1" t="s">
        <v>1804</v>
      </c>
      <c r="K883" s="1" t="s">
        <v>1804</v>
      </c>
      <c r="L883"/>
      <c r="M883" s="376" t="s">
        <v>5435</v>
      </c>
      <c r="N883"/>
      <c r="O883" t="s">
        <v>1791</v>
      </c>
      <c r="P883" s="359">
        <v>267</v>
      </c>
      <c r="Q883" s="37">
        <f t="shared" si="39"/>
        <v>492</v>
      </c>
      <c r="R883" s="359">
        <v>615</v>
      </c>
      <c r="S883" s="378">
        <v>5051771974781</v>
      </c>
      <c r="T883"/>
      <c r="U883"/>
      <c r="V883"/>
      <c r="W883" s="359">
        <v>0.35</v>
      </c>
      <c r="X883" s="326">
        <v>5</v>
      </c>
      <c r="Y883" s="326">
        <v>60</v>
      </c>
      <c r="Z883" s="326">
        <v>10</v>
      </c>
      <c r="AA883"/>
      <c r="AB883"/>
      <c r="AC883"/>
      <c r="AD883"/>
      <c r="AE883"/>
      <c r="AF883"/>
      <c r="AG883"/>
      <c r="AH883"/>
      <c r="AI883"/>
      <c r="AJ883"/>
      <c r="AK883"/>
      <c r="AL883"/>
      <c r="AM883"/>
      <c r="AN883"/>
      <c r="AO883"/>
      <c r="AP883"/>
      <c r="AQ883"/>
      <c r="AR883"/>
      <c r="AS883"/>
      <c r="AT883"/>
      <c r="AU883"/>
      <c r="AV883"/>
      <c r="AW883"/>
      <c r="AX883" s="374" t="s">
        <v>5448</v>
      </c>
      <c r="AY883"/>
      <c r="AZ883" t="s">
        <v>4282</v>
      </c>
      <c r="BA883" s="278" t="s">
        <v>4267</v>
      </c>
      <c r="BB883" s="280" t="s">
        <v>4268</v>
      </c>
      <c r="BC883"/>
    </row>
    <row r="884" spans="1:55" s="27" customFormat="1" ht="15.75">
      <c r="A884" t="s">
        <v>428</v>
      </c>
      <c r="B884" s="24" t="s">
        <v>1808</v>
      </c>
      <c r="C884"/>
      <c r="D884" t="s">
        <v>5462</v>
      </c>
      <c r="E884" s="369" t="s">
        <v>5381</v>
      </c>
      <c r="F884" s="371" t="s">
        <v>5425</v>
      </c>
      <c r="G884" s="305" t="s">
        <v>4294</v>
      </c>
      <c r="H884" s="373" t="s">
        <v>1493</v>
      </c>
      <c r="I884" s="33">
        <v>4201000090</v>
      </c>
      <c r="J884" s="1" t="s">
        <v>1804</v>
      </c>
      <c r="K884" s="1" t="s">
        <v>1804</v>
      </c>
      <c r="L884"/>
      <c r="M884" s="376" t="s">
        <v>5436</v>
      </c>
      <c r="N884"/>
      <c r="O884" t="s">
        <v>1791</v>
      </c>
      <c r="P884" s="359">
        <v>267</v>
      </c>
      <c r="Q884" s="37">
        <f t="shared" si="39"/>
        <v>492</v>
      </c>
      <c r="R884" s="359">
        <v>615</v>
      </c>
      <c r="S884" s="378">
        <v>5051771974798</v>
      </c>
      <c r="T884"/>
      <c r="U884"/>
      <c r="V884"/>
      <c r="W884" s="359">
        <v>0.35</v>
      </c>
      <c r="X884" s="326">
        <v>5</v>
      </c>
      <c r="Y884" s="326">
        <v>60</v>
      </c>
      <c r="Z884" s="326">
        <v>10</v>
      </c>
      <c r="AA884"/>
      <c r="AB884"/>
      <c r="AC884"/>
      <c r="AD884"/>
      <c r="AE884"/>
      <c r="AF884"/>
      <c r="AG884"/>
      <c r="AH884"/>
      <c r="AI884"/>
      <c r="AJ884"/>
      <c r="AK884"/>
      <c r="AL884"/>
      <c r="AM884"/>
      <c r="AN884"/>
      <c r="AO884"/>
      <c r="AP884"/>
      <c r="AQ884"/>
      <c r="AR884"/>
      <c r="AS884"/>
      <c r="AT884"/>
      <c r="AU884"/>
      <c r="AV884"/>
      <c r="AW884"/>
      <c r="AX884" s="374" t="s">
        <v>5448</v>
      </c>
      <c r="AY884"/>
      <c r="AZ884" t="s">
        <v>4282</v>
      </c>
      <c r="BA884" s="278" t="s">
        <v>4267</v>
      </c>
      <c r="BB884" s="280" t="s">
        <v>4268</v>
      </c>
      <c r="BC884"/>
    </row>
    <row r="885" spans="1:55" s="27" customFormat="1" ht="15.75">
      <c r="A885" t="s">
        <v>428</v>
      </c>
      <c r="B885" s="24" t="s">
        <v>1808</v>
      </c>
      <c r="C885"/>
      <c r="D885" t="s">
        <v>5463</v>
      </c>
      <c r="E885" s="369" t="s">
        <v>5382</v>
      </c>
      <c r="F885" s="371" t="s">
        <v>5426</v>
      </c>
      <c r="G885" s="305" t="s">
        <v>4294</v>
      </c>
      <c r="H885" s="373" t="s">
        <v>1453</v>
      </c>
      <c r="I885" s="33">
        <v>4201000090</v>
      </c>
      <c r="J885" s="1" t="s">
        <v>1804</v>
      </c>
      <c r="K885" s="1" t="s">
        <v>1804</v>
      </c>
      <c r="L885"/>
      <c r="M885" s="376" t="s">
        <v>430</v>
      </c>
      <c r="N885"/>
      <c r="O885" t="s">
        <v>1791</v>
      </c>
      <c r="P885" s="359">
        <v>512</v>
      </c>
      <c r="Q885" s="37">
        <f t="shared" si="39"/>
        <v>940</v>
      </c>
      <c r="R885" s="359">
        <v>1175</v>
      </c>
      <c r="S885" s="378">
        <v>5051771948904</v>
      </c>
      <c r="T885"/>
      <c r="U885"/>
      <c r="V885"/>
      <c r="W885" s="359">
        <v>0.7</v>
      </c>
      <c r="X885" s="326"/>
      <c r="Y885" s="326"/>
      <c r="Z885" s="326"/>
      <c r="AA885"/>
      <c r="AB885"/>
      <c r="AC885"/>
      <c r="AD885"/>
      <c r="AE885"/>
      <c r="AF885"/>
      <c r="AG885"/>
      <c r="AH885"/>
      <c r="AI885"/>
      <c r="AJ885"/>
      <c r="AK885"/>
      <c r="AL885"/>
      <c r="AM885"/>
      <c r="AN885"/>
      <c r="AO885"/>
      <c r="AP885"/>
      <c r="AQ885"/>
      <c r="AR885"/>
      <c r="AS885"/>
      <c r="AT885"/>
      <c r="AU885"/>
      <c r="AV885"/>
      <c r="AW885"/>
      <c r="AX885" s="374" t="s">
        <v>5449</v>
      </c>
      <c r="AY885"/>
      <c r="AZ885" t="s">
        <v>4282</v>
      </c>
      <c r="BA885" s="278" t="s">
        <v>4267</v>
      </c>
      <c r="BB885" s="280" t="s">
        <v>4268</v>
      </c>
      <c r="BC885"/>
    </row>
    <row r="886" spans="1:55" s="27" customFormat="1" ht="15.75">
      <c r="A886" t="s">
        <v>428</v>
      </c>
      <c r="B886" s="24" t="s">
        <v>1808</v>
      </c>
      <c r="C886"/>
      <c r="D886" t="s">
        <v>5463</v>
      </c>
      <c r="E886" s="369" t="s">
        <v>5383</v>
      </c>
      <c r="F886" s="371" t="s">
        <v>5426</v>
      </c>
      <c r="G886" s="305" t="s">
        <v>4294</v>
      </c>
      <c r="H886" s="373" t="s">
        <v>1453</v>
      </c>
      <c r="I886" s="33">
        <v>4201000090</v>
      </c>
      <c r="J886" s="1" t="s">
        <v>1804</v>
      </c>
      <c r="K886" s="1" t="s">
        <v>1804</v>
      </c>
      <c r="L886"/>
      <c r="M886" s="376" t="s">
        <v>431</v>
      </c>
      <c r="N886"/>
      <c r="O886" t="s">
        <v>1791</v>
      </c>
      <c r="P886" s="359">
        <v>512</v>
      </c>
      <c r="Q886" s="37">
        <f t="shared" si="39"/>
        <v>940</v>
      </c>
      <c r="R886" s="359">
        <v>1175</v>
      </c>
      <c r="S886" s="378">
        <v>5051771948911</v>
      </c>
      <c r="T886"/>
      <c r="U886"/>
      <c r="V886"/>
      <c r="W886" s="359">
        <v>0.7</v>
      </c>
      <c r="X886" s="326"/>
      <c r="Y886" s="326"/>
      <c r="Z886" s="326"/>
      <c r="AA886"/>
      <c r="AB886"/>
      <c r="AC886"/>
      <c r="AD886"/>
      <c r="AE886"/>
      <c r="AF886"/>
      <c r="AG886"/>
      <c r="AH886"/>
      <c r="AI886"/>
      <c r="AJ886"/>
      <c r="AK886"/>
      <c r="AL886"/>
      <c r="AM886"/>
      <c r="AN886"/>
      <c r="AO886"/>
      <c r="AP886"/>
      <c r="AQ886"/>
      <c r="AR886"/>
      <c r="AS886"/>
      <c r="AT886"/>
      <c r="AU886"/>
      <c r="AV886"/>
      <c r="AW886"/>
      <c r="AX886" s="374" t="s">
        <v>5449</v>
      </c>
      <c r="AY886"/>
      <c r="AZ886" t="s">
        <v>4282</v>
      </c>
      <c r="BA886" s="278" t="s">
        <v>4267</v>
      </c>
      <c r="BB886" s="280" t="s">
        <v>4268</v>
      </c>
      <c r="BC886"/>
    </row>
    <row r="887" spans="1:55" s="27" customFormat="1" ht="15.75">
      <c r="A887" t="s">
        <v>428</v>
      </c>
      <c r="B887" s="24" t="s">
        <v>1808</v>
      </c>
      <c r="C887"/>
      <c r="D887" t="s">
        <v>5463</v>
      </c>
      <c r="E887" s="369" t="s">
        <v>5384</v>
      </c>
      <c r="F887" s="371" t="s">
        <v>5426</v>
      </c>
      <c r="G887" s="305" t="s">
        <v>4294</v>
      </c>
      <c r="H887" s="373" t="s">
        <v>1493</v>
      </c>
      <c r="I887" s="33">
        <v>4201000090</v>
      </c>
      <c r="J887" s="1" t="s">
        <v>1804</v>
      </c>
      <c r="K887" s="1" t="s">
        <v>1804</v>
      </c>
      <c r="L887"/>
      <c r="M887" s="376" t="s">
        <v>430</v>
      </c>
      <c r="N887"/>
      <c r="O887" t="s">
        <v>1791</v>
      </c>
      <c r="P887" s="359">
        <v>512</v>
      </c>
      <c r="Q887" s="37">
        <f t="shared" si="39"/>
        <v>940</v>
      </c>
      <c r="R887" s="359">
        <v>1175</v>
      </c>
      <c r="S887" s="378">
        <v>5051771948942</v>
      </c>
      <c r="T887"/>
      <c r="U887"/>
      <c r="V887"/>
      <c r="W887" s="359">
        <v>0.7</v>
      </c>
      <c r="X887" s="326"/>
      <c r="Y887" s="326"/>
      <c r="Z887" s="326"/>
      <c r="AA887"/>
      <c r="AB887"/>
      <c r="AC887"/>
      <c r="AD887"/>
      <c r="AE887"/>
      <c r="AF887"/>
      <c r="AG887"/>
      <c r="AH887"/>
      <c r="AI887"/>
      <c r="AJ887"/>
      <c r="AK887"/>
      <c r="AL887"/>
      <c r="AM887"/>
      <c r="AN887"/>
      <c r="AO887"/>
      <c r="AP887"/>
      <c r="AQ887"/>
      <c r="AR887"/>
      <c r="AS887"/>
      <c r="AT887"/>
      <c r="AU887"/>
      <c r="AV887"/>
      <c r="AW887"/>
      <c r="AX887" s="374" t="s">
        <v>5449</v>
      </c>
      <c r="AY887"/>
      <c r="AZ887" t="s">
        <v>4282</v>
      </c>
      <c r="BA887" s="278" t="s">
        <v>4267</v>
      </c>
      <c r="BB887" s="280" t="s">
        <v>4268</v>
      </c>
      <c r="BC887"/>
    </row>
    <row r="888" spans="1:55" s="27" customFormat="1" ht="15.75">
      <c r="A888" t="s">
        <v>428</v>
      </c>
      <c r="B888" s="24" t="s">
        <v>1808</v>
      </c>
      <c r="C888"/>
      <c r="D888" t="s">
        <v>5463</v>
      </c>
      <c r="E888" s="369" t="s">
        <v>5385</v>
      </c>
      <c r="F888" s="371" t="s">
        <v>5426</v>
      </c>
      <c r="G888" s="305" t="s">
        <v>4294</v>
      </c>
      <c r="H888" s="373" t="s">
        <v>1493</v>
      </c>
      <c r="I888" s="33">
        <v>4201000090</v>
      </c>
      <c r="J888" s="1" t="s">
        <v>1804</v>
      </c>
      <c r="K888" s="1" t="s">
        <v>1804</v>
      </c>
      <c r="L888"/>
      <c r="M888" s="376" t="s">
        <v>431</v>
      </c>
      <c r="N888"/>
      <c r="O888" t="s">
        <v>1791</v>
      </c>
      <c r="P888" s="359">
        <v>512</v>
      </c>
      <c r="Q888" s="37">
        <f t="shared" si="39"/>
        <v>940</v>
      </c>
      <c r="R888" s="359">
        <v>1175</v>
      </c>
      <c r="S888" s="378">
        <v>5051771948959</v>
      </c>
      <c r="T888"/>
      <c r="U888"/>
      <c r="V888"/>
      <c r="W888" s="359">
        <v>0.7</v>
      </c>
      <c r="X888" s="326"/>
      <c r="Y888" s="326"/>
      <c r="Z888" s="326"/>
      <c r="AA888"/>
      <c r="AB888"/>
      <c r="AC888"/>
      <c r="AD888"/>
      <c r="AE888"/>
      <c r="AF888"/>
      <c r="AG888"/>
      <c r="AH888"/>
      <c r="AI888"/>
      <c r="AJ888"/>
      <c r="AK888"/>
      <c r="AL888"/>
      <c r="AM888"/>
      <c r="AN888"/>
      <c r="AO888"/>
      <c r="AP888"/>
      <c r="AQ888"/>
      <c r="AR888"/>
      <c r="AS888"/>
      <c r="AT888"/>
      <c r="AU888"/>
      <c r="AV888"/>
      <c r="AW888"/>
      <c r="AX888" s="374" t="s">
        <v>5449</v>
      </c>
      <c r="AY888"/>
      <c r="AZ888" t="s">
        <v>4282</v>
      </c>
      <c r="BA888" s="278" t="s">
        <v>4267</v>
      </c>
      <c r="BB888" s="280" t="s">
        <v>4268</v>
      </c>
      <c r="BC888"/>
    </row>
    <row r="889" spans="1:55" s="27" customFormat="1" ht="15.75">
      <c r="A889" t="s">
        <v>428</v>
      </c>
      <c r="B889" s="24" t="s">
        <v>1808</v>
      </c>
      <c r="C889"/>
      <c r="D889" t="s">
        <v>5464</v>
      </c>
      <c r="E889" s="369" t="s">
        <v>5386</v>
      </c>
      <c r="F889" s="371" t="s">
        <v>5427</v>
      </c>
      <c r="G889" s="305" t="s">
        <v>4294</v>
      </c>
      <c r="H889" s="373" t="s">
        <v>1453</v>
      </c>
      <c r="I889" s="33">
        <v>4201000090</v>
      </c>
      <c r="J889" s="1" t="s">
        <v>1804</v>
      </c>
      <c r="K889" s="1" t="s">
        <v>1804</v>
      </c>
      <c r="L889"/>
      <c r="M889" s="376" t="s">
        <v>5437</v>
      </c>
      <c r="N889"/>
      <c r="O889" t="s">
        <v>1791</v>
      </c>
      <c r="P889" s="359">
        <v>406</v>
      </c>
      <c r="Q889" s="37">
        <f t="shared" si="39"/>
        <v>748</v>
      </c>
      <c r="R889" s="359">
        <v>935</v>
      </c>
      <c r="S889" s="378">
        <v>5051771976150</v>
      </c>
      <c r="T889"/>
      <c r="U889"/>
      <c r="V889"/>
      <c r="W889" s="359">
        <v>0.35</v>
      </c>
      <c r="X889" s="326">
        <v>5</v>
      </c>
      <c r="Y889" s="326">
        <v>60</v>
      </c>
      <c r="Z889" s="326">
        <v>10</v>
      </c>
      <c r="AA889"/>
      <c r="AB889"/>
      <c r="AC889"/>
      <c r="AD889"/>
      <c r="AE889"/>
      <c r="AF889"/>
      <c r="AG889"/>
      <c r="AH889"/>
      <c r="AI889"/>
      <c r="AJ889"/>
      <c r="AK889"/>
      <c r="AL889"/>
      <c r="AM889"/>
      <c r="AN889"/>
      <c r="AO889"/>
      <c r="AP889"/>
      <c r="AQ889"/>
      <c r="AR889"/>
      <c r="AS889"/>
      <c r="AT889"/>
      <c r="AU889"/>
      <c r="AV889"/>
      <c r="AW889"/>
      <c r="AX889" s="374" t="s">
        <v>5450</v>
      </c>
      <c r="AY889"/>
      <c r="AZ889" t="s">
        <v>4282</v>
      </c>
      <c r="BA889" s="278" t="s">
        <v>4267</v>
      </c>
      <c r="BB889" s="280" t="s">
        <v>4268</v>
      </c>
      <c r="BC889"/>
    </row>
    <row r="890" spans="1:55" s="27" customFormat="1" ht="15.75">
      <c r="A890" t="s">
        <v>428</v>
      </c>
      <c r="B890" s="24" t="s">
        <v>1808</v>
      </c>
      <c r="C890"/>
      <c r="D890" t="s">
        <v>5464</v>
      </c>
      <c r="E890" s="369" t="s">
        <v>5387</v>
      </c>
      <c r="F890" s="371" t="s">
        <v>5427</v>
      </c>
      <c r="G890" s="305" t="s">
        <v>4294</v>
      </c>
      <c r="H890" s="373" t="s">
        <v>1453</v>
      </c>
      <c r="I890" s="33">
        <v>4201000090</v>
      </c>
      <c r="J890" s="1" t="s">
        <v>1804</v>
      </c>
      <c r="K890" s="1" t="s">
        <v>1804</v>
      </c>
      <c r="L890"/>
      <c r="M890" s="376" t="s">
        <v>5438</v>
      </c>
      <c r="N890"/>
      <c r="O890" t="s">
        <v>1791</v>
      </c>
      <c r="P890" s="359">
        <v>406</v>
      </c>
      <c r="Q890" s="37">
        <f t="shared" si="39"/>
        <v>748</v>
      </c>
      <c r="R890" s="359">
        <v>935</v>
      </c>
      <c r="S890" s="378">
        <v>5051771976167</v>
      </c>
      <c r="T890"/>
      <c r="U890"/>
      <c r="V890"/>
      <c r="W890" s="359">
        <v>0.35</v>
      </c>
      <c r="X890" s="326">
        <v>5</v>
      </c>
      <c r="Y890" s="326">
        <v>60</v>
      </c>
      <c r="Z890" s="326">
        <v>10</v>
      </c>
      <c r="AA890"/>
      <c r="AB890"/>
      <c r="AC890"/>
      <c r="AD890"/>
      <c r="AE890"/>
      <c r="AF890"/>
      <c r="AG890"/>
      <c r="AH890"/>
      <c r="AI890"/>
      <c r="AJ890"/>
      <c r="AK890"/>
      <c r="AL890"/>
      <c r="AM890"/>
      <c r="AN890"/>
      <c r="AO890"/>
      <c r="AP890"/>
      <c r="AQ890"/>
      <c r="AR890"/>
      <c r="AS890"/>
      <c r="AT890"/>
      <c r="AU890"/>
      <c r="AV890"/>
      <c r="AW890"/>
      <c r="AX890" s="374" t="s">
        <v>5450</v>
      </c>
      <c r="AY890"/>
      <c r="AZ890" t="s">
        <v>4282</v>
      </c>
      <c r="BA890" s="278" t="s">
        <v>4267</v>
      </c>
      <c r="BB890" s="280" t="s">
        <v>4268</v>
      </c>
      <c r="BC890"/>
    </row>
    <row r="891" spans="1:55" s="27" customFormat="1" ht="15.75">
      <c r="A891" t="s">
        <v>428</v>
      </c>
      <c r="B891" s="24" t="s">
        <v>1808</v>
      </c>
      <c r="C891"/>
      <c r="D891" t="s">
        <v>5464</v>
      </c>
      <c r="E891" s="369" t="s">
        <v>5388</v>
      </c>
      <c r="F891" s="371" t="s">
        <v>5427</v>
      </c>
      <c r="G891" s="305" t="s">
        <v>4294</v>
      </c>
      <c r="H891" s="373" t="s">
        <v>1493</v>
      </c>
      <c r="I891" s="33">
        <v>4201000090</v>
      </c>
      <c r="J891" s="1" t="s">
        <v>1804</v>
      </c>
      <c r="K891" s="1" t="s">
        <v>1804</v>
      </c>
      <c r="L891"/>
      <c r="M891" s="376" t="s">
        <v>5437</v>
      </c>
      <c r="N891"/>
      <c r="O891" t="s">
        <v>1791</v>
      </c>
      <c r="P891" s="359">
        <v>406</v>
      </c>
      <c r="Q891" s="37">
        <f t="shared" ref="Q891:Q922" si="40">R891*0.8</f>
        <v>748</v>
      </c>
      <c r="R891" s="359">
        <v>935</v>
      </c>
      <c r="S891" s="378">
        <v>5051771976181</v>
      </c>
      <c r="T891"/>
      <c r="U891"/>
      <c r="V891"/>
      <c r="W891" s="359">
        <v>0.35</v>
      </c>
      <c r="X891" s="326">
        <v>5</v>
      </c>
      <c r="Y891" s="326">
        <v>60</v>
      </c>
      <c r="Z891" s="326">
        <v>10</v>
      </c>
      <c r="AA891"/>
      <c r="AB891"/>
      <c r="AC891"/>
      <c r="AD891"/>
      <c r="AE891"/>
      <c r="AF891"/>
      <c r="AG891"/>
      <c r="AH891"/>
      <c r="AI891"/>
      <c r="AJ891"/>
      <c r="AK891"/>
      <c r="AL891"/>
      <c r="AM891"/>
      <c r="AN891"/>
      <c r="AO891"/>
      <c r="AP891"/>
      <c r="AQ891"/>
      <c r="AR891"/>
      <c r="AS891"/>
      <c r="AT891"/>
      <c r="AU891"/>
      <c r="AV891"/>
      <c r="AW891"/>
      <c r="AX891" s="374" t="s">
        <v>5450</v>
      </c>
      <c r="AY891"/>
      <c r="AZ891" t="s">
        <v>4282</v>
      </c>
      <c r="BA891" s="278" t="s">
        <v>4267</v>
      </c>
      <c r="BB891" s="280" t="s">
        <v>4268</v>
      </c>
      <c r="BC891"/>
    </row>
    <row r="892" spans="1:55" s="27" customFormat="1" ht="15.75">
      <c r="A892" t="s">
        <v>428</v>
      </c>
      <c r="B892" s="24" t="s">
        <v>1808</v>
      </c>
      <c r="C892"/>
      <c r="D892" t="s">
        <v>5464</v>
      </c>
      <c r="E892" s="369" t="s">
        <v>5389</v>
      </c>
      <c r="F892" s="371" t="s">
        <v>5427</v>
      </c>
      <c r="G892" s="305" t="s">
        <v>4294</v>
      </c>
      <c r="H892" s="373" t="s">
        <v>1493</v>
      </c>
      <c r="I892" s="33">
        <v>4201000090</v>
      </c>
      <c r="J892" s="1" t="s">
        <v>1804</v>
      </c>
      <c r="K892" s="1" t="s">
        <v>1804</v>
      </c>
      <c r="L892"/>
      <c r="M892" s="376" t="s">
        <v>5438</v>
      </c>
      <c r="N892"/>
      <c r="O892" t="s">
        <v>1791</v>
      </c>
      <c r="P892" s="359">
        <v>406</v>
      </c>
      <c r="Q892" s="37">
        <f t="shared" si="40"/>
        <v>748</v>
      </c>
      <c r="R892" s="359">
        <v>935</v>
      </c>
      <c r="S892" s="378">
        <v>5051771976198</v>
      </c>
      <c r="T892"/>
      <c r="U892"/>
      <c r="V892"/>
      <c r="W892" s="359">
        <v>0.35</v>
      </c>
      <c r="X892" s="326">
        <v>5</v>
      </c>
      <c r="Y892" s="326">
        <v>60</v>
      </c>
      <c r="Z892" s="326">
        <v>10</v>
      </c>
      <c r="AA892"/>
      <c r="AB892"/>
      <c r="AC892"/>
      <c r="AD892"/>
      <c r="AE892"/>
      <c r="AF892"/>
      <c r="AG892"/>
      <c r="AH892"/>
      <c r="AI892"/>
      <c r="AJ892"/>
      <c r="AK892"/>
      <c r="AL892"/>
      <c r="AM892"/>
      <c r="AN892"/>
      <c r="AO892"/>
      <c r="AP892"/>
      <c r="AQ892"/>
      <c r="AR892"/>
      <c r="AS892"/>
      <c r="AT892"/>
      <c r="AU892"/>
      <c r="AV892"/>
      <c r="AW892"/>
      <c r="AX892" s="374" t="s">
        <v>5450</v>
      </c>
      <c r="AY892"/>
      <c r="AZ892" t="s">
        <v>4282</v>
      </c>
      <c r="BA892" s="278" t="s">
        <v>4267</v>
      </c>
      <c r="BB892" s="280" t="s">
        <v>4268</v>
      </c>
      <c r="BC892"/>
    </row>
    <row r="893" spans="1:55" s="27" customFormat="1" ht="15.75">
      <c r="A893" t="s">
        <v>428</v>
      </c>
      <c r="B893" s="24" t="s">
        <v>1808</v>
      </c>
      <c r="C893"/>
      <c r="D893" t="s">
        <v>5465</v>
      </c>
      <c r="E893" s="369" t="s">
        <v>5390</v>
      </c>
      <c r="F893" s="371" t="s">
        <v>5428</v>
      </c>
      <c r="G893" s="305" t="s">
        <v>4294</v>
      </c>
      <c r="H893" s="373" t="s">
        <v>1453</v>
      </c>
      <c r="I893" s="33">
        <v>4201000090</v>
      </c>
      <c r="J893" s="1" t="s">
        <v>1804</v>
      </c>
      <c r="K893" s="1" t="s">
        <v>1804</v>
      </c>
      <c r="L893"/>
      <c r="M893" s="376" t="s">
        <v>5439</v>
      </c>
      <c r="N893"/>
      <c r="O893" t="s">
        <v>1791</v>
      </c>
      <c r="P893" s="359">
        <v>214</v>
      </c>
      <c r="Q893" s="37">
        <f t="shared" si="40"/>
        <v>396</v>
      </c>
      <c r="R893" s="359">
        <v>495</v>
      </c>
      <c r="S893" s="378">
        <v>5051771937281</v>
      </c>
      <c r="T893"/>
      <c r="U893"/>
      <c r="V893"/>
      <c r="W893" s="359">
        <v>0.35</v>
      </c>
      <c r="X893" s="326">
        <v>5</v>
      </c>
      <c r="Y893" s="326">
        <v>60</v>
      </c>
      <c r="Z893" s="326">
        <v>10</v>
      </c>
      <c r="AA893"/>
      <c r="AB893"/>
      <c r="AC893"/>
      <c r="AD893"/>
      <c r="AE893"/>
      <c r="AF893"/>
      <c r="AG893"/>
      <c r="AH893"/>
      <c r="AI893"/>
      <c r="AJ893"/>
      <c r="AK893"/>
      <c r="AL893"/>
      <c r="AM893"/>
      <c r="AN893"/>
      <c r="AO893"/>
      <c r="AP893"/>
      <c r="AQ893"/>
      <c r="AR893"/>
      <c r="AS893"/>
      <c r="AT893"/>
      <c r="AU893"/>
      <c r="AV893"/>
      <c r="AW893"/>
      <c r="AX893" s="374" t="s">
        <v>5451</v>
      </c>
      <c r="AY893"/>
      <c r="AZ893" t="s">
        <v>4282</v>
      </c>
      <c r="BA893" s="278" t="s">
        <v>4267</v>
      </c>
      <c r="BB893" s="280" t="s">
        <v>4268</v>
      </c>
      <c r="BC893"/>
    </row>
    <row r="894" spans="1:55" s="27" customFormat="1" ht="15.75">
      <c r="A894" t="s">
        <v>428</v>
      </c>
      <c r="B894" s="24" t="s">
        <v>1808</v>
      </c>
      <c r="C894"/>
      <c r="D894" t="s">
        <v>5465</v>
      </c>
      <c r="E894" s="369" t="s">
        <v>5391</v>
      </c>
      <c r="F894" s="371" t="s">
        <v>5428</v>
      </c>
      <c r="G894" s="305" t="s">
        <v>4294</v>
      </c>
      <c r="H894" s="373" t="s">
        <v>1453</v>
      </c>
      <c r="I894" s="33">
        <v>4201000090</v>
      </c>
      <c r="J894" s="1" t="s">
        <v>1804</v>
      </c>
      <c r="K894" s="1" t="s">
        <v>1804</v>
      </c>
      <c r="L894"/>
      <c r="M894" s="376" t="s">
        <v>5437</v>
      </c>
      <c r="N894"/>
      <c r="O894" t="s">
        <v>1791</v>
      </c>
      <c r="P894" s="359">
        <v>214</v>
      </c>
      <c r="Q894" s="37">
        <f t="shared" si="40"/>
        <v>396</v>
      </c>
      <c r="R894" s="359">
        <v>495</v>
      </c>
      <c r="S894" s="378">
        <v>5051771937298</v>
      </c>
      <c r="T894"/>
      <c r="U894"/>
      <c r="V894"/>
      <c r="W894" s="359">
        <v>0.35</v>
      </c>
      <c r="X894" s="326">
        <v>5</v>
      </c>
      <c r="Y894" s="326">
        <v>60</v>
      </c>
      <c r="Z894" s="326">
        <v>10</v>
      </c>
      <c r="AA894"/>
      <c r="AB894"/>
      <c r="AC894"/>
      <c r="AD894"/>
      <c r="AE894"/>
      <c r="AF894"/>
      <c r="AG894"/>
      <c r="AH894"/>
      <c r="AI894"/>
      <c r="AJ894"/>
      <c r="AK894"/>
      <c r="AL894"/>
      <c r="AM894"/>
      <c r="AN894"/>
      <c r="AO894"/>
      <c r="AP894"/>
      <c r="AQ894"/>
      <c r="AR894"/>
      <c r="AS894"/>
      <c r="AT894"/>
      <c r="AU894"/>
      <c r="AV894"/>
      <c r="AW894"/>
      <c r="AX894" s="374" t="s">
        <v>5451</v>
      </c>
      <c r="AY894"/>
      <c r="AZ894" t="s">
        <v>4282</v>
      </c>
      <c r="BA894" s="278" t="s">
        <v>4267</v>
      </c>
      <c r="BB894" s="280" t="s">
        <v>4268</v>
      </c>
      <c r="BC894"/>
    </row>
    <row r="895" spans="1:55" s="27" customFormat="1" ht="15.75">
      <c r="A895" t="s">
        <v>428</v>
      </c>
      <c r="B895" s="24" t="s">
        <v>1808</v>
      </c>
      <c r="C895"/>
      <c r="D895" t="s">
        <v>5465</v>
      </c>
      <c r="E895" s="369" t="s">
        <v>5392</v>
      </c>
      <c r="F895" s="371" t="s">
        <v>5428</v>
      </c>
      <c r="G895" s="305" t="s">
        <v>4294</v>
      </c>
      <c r="H895" s="373" t="s">
        <v>1453</v>
      </c>
      <c r="I895" s="33">
        <v>4201000090</v>
      </c>
      <c r="J895" s="1" t="s">
        <v>1804</v>
      </c>
      <c r="K895" s="1" t="s">
        <v>1804</v>
      </c>
      <c r="L895"/>
      <c r="M895" s="376" t="s">
        <v>5438</v>
      </c>
      <c r="N895"/>
      <c r="O895" t="s">
        <v>1791</v>
      </c>
      <c r="P895" s="359">
        <v>214</v>
      </c>
      <c r="Q895" s="37">
        <f t="shared" si="40"/>
        <v>396</v>
      </c>
      <c r="R895" s="359">
        <v>495</v>
      </c>
      <c r="S895" s="378">
        <v>5051771937304</v>
      </c>
      <c r="T895"/>
      <c r="U895"/>
      <c r="V895"/>
      <c r="W895" s="359">
        <v>0.35</v>
      </c>
      <c r="X895" s="326">
        <v>5</v>
      </c>
      <c r="Y895" s="326">
        <v>60</v>
      </c>
      <c r="Z895" s="326">
        <v>10</v>
      </c>
      <c r="AA895"/>
      <c r="AB895"/>
      <c r="AC895"/>
      <c r="AD895"/>
      <c r="AE895"/>
      <c r="AF895"/>
      <c r="AG895"/>
      <c r="AH895"/>
      <c r="AI895"/>
      <c r="AJ895"/>
      <c r="AK895"/>
      <c r="AL895"/>
      <c r="AM895"/>
      <c r="AN895"/>
      <c r="AO895"/>
      <c r="AP895"/>
      <c r="AQ895"/>
      <c r="AR895"/>
      <c r="AS895"/>
      <c r="AT895"/>
      <c r="AU895"/>
      <c r="AV895"/>
      <c r="AW895"/>
      <c r="AX895" s="374" t="s">
        <v>5451</v>
      </c>
      <c r="AY895"/>
      <c r="AZ895" t="s">
        <v>4282</v>
      </c>
      <c r="BA895" s="278" t="s">
        <v>4267</v>
      </c>
      <c r="BB895" s="280" t="s">
        <v>4268</v>
      </c>
      <c r="BC895"/>
    </row>
    <row r="896" spans="1:55" s="27" customFormat="1" ht="15.75">
      <c r="A896" t="s">
        <v>428</v>
      </c>
      <c r="B896" s="24" t="s">
        <v>1808</v>
      </c>
      <c r="C896"/>
      <c r="D896" t="s">
        <v>5465</v>
      </c>
      <c r="E896" s="369" t="s">
        <v>5393</v>
      </c>
      <c r="F896" s="371" t="s">
        <v>5428</v>
      </c>
      <c r="G896" s="305" t="s">
        <v>4294</v>
      </c>
      <c r="H896" s="373" t="s">
        <v>1493</v>
      </c>
      <c r="I896" s="33">
        <v>4201000090</v>
      </c>
      <c r="J896" s="1" t="s">
        <v>1804</v>
      </c>
      <c r="K896" s="1" t="s">
        <v>1804</v>
      </c>
      <c r="L896"/>
      <c r="M896" s="376" t="s">
        <v>5439</v>
      </c>
      <c r="N896"/>
      <c r="O896" t="s">
        <v>1791</v>
      </c>
      <c r="P896" s="359">
        <v>214</v>
      </c>
      <c r="Q896" s="37">
        <f t="shared" si="40"/>
        <v>396</v>
      </c>
      <c r="R896" s="359">
        <v>495</v>
      </c>
      <c r="S896" s="378">
        <v>5051771937311</v>
      </c>
      <c r="T896"/>
      <c r="U896"/>
      <c r="V896"/>
      <c r="W896" s="359">
        <v>0.35</v>
      </c>
      <c r="X896" s="326">
        <v>5</v>
      </c>
      <c r="Y896" s="326">
        <v>60</v>
      </c>
      <c r="Z896" s="326">
        <v>10</v>
      </c>
      <c r="AA896"/>
      <c r="AB896"/>
      <c r="AC896"/>
      <c r="AD896"/>
      <c r="AE896"/>
      <c r="AF896"/>
      <c r="AG896"/>
      <c r="AH896"/>
      <c r="AI896"/>
      <c r="AJ896"/>
      <c r="AK896"/>
      <c r="AL896"/>
      <c r="AM896"/>
      <c r="AN896"/>
      <c r="AO896"/>
      <c r="AP896"/>
      <c r="AQ896"/>
      <c r="AR896"/>
      <c r="AS896"/>
      <c r="AT896"/>
      <c r="AU896"/>
      <c r="AV896"/>
      <c r="AW896"/>
      <c r="AX896" s="374" t="s">
        <v>5451</v>
      </c>
      <c r="AY896"/>
      <c r="AZ896" t="s">
        <v>4282</v>
      </c>
      <c r="BA896" s="278" t="s">
        <v>4267</v>
      </c>
      <c r="BB896" s="280" t="s">
        <v>4268</v>
      </c>
      <c r="BC896"/>
    </row>
    <row r="897" spans="1:55" s="27" customFormat="1" ht="15.75">
      <c r="A897" t="s">
        <v>428</v>
      </c>
      <c r="B897" s="24" t="s">
        <v>1808</v>
      </c>
      <c r="C897"/>
      <c r="D897" t="s">
        <v>5465</v>
      </c>
      <c r="E897" s="369" t="s">
        <v>5394</v>
      </c>
      <c r="F897" s="371" t="s">
        <v>5428</v>
      </c>
      <c r="G897" s="305" t="s">
        <v>4294</v>
      </c>
      <c r="H897" s="373" t="s">
        <v>1493</v>
      </c>
      <c r="I897" s="33">
        <v>4201000090</v>
      </c>
      <c r="J897" s="1" t="s">
        <v>1804</v>
      </c>
      <c r="K897" s="1" t="s">
        <v>1804</v>
      </c>
      <c r="L897"/>
      <c r="M897" s="376" t="s">
        <v>5437</v>
      </c>
      <c r="N897"/>
      <c r="O897" t="s">
        <v>1791</v>
      </c>
      <c r="P897" s="359">
        <v>214</v>
      </c>
      <c r="Q897" s="37">
        <f t="shared" si="40"/>
        <v>396</v>
      </c>
      <c r="R897" s="359">
        <v>495</v>
      </c>
      <c r="S897" s="378">
        <v>5051771937328</v>
      </c>
      <c r="T897"/>
      <c r="U897"/>
      <c r="V897"/>
      <c r="W897" s="359">
        <v>0.35</v>
      </c>
      <c r="X897" s="326">
        <v>5</v>
      </c>
      <c r="Y897" s="326">
        <v>60</v>
      </c>
      <c r="Z897" s="326">
        <v>10</v>
      </c>
      <c r="AA897"/>
      <c r="AB897"/>
      <c r="AC897"/>
      <c r="AD897"/>
      <c r="AE897"/>
      <c r="AF897"/>
      <c r="AG897"/>
      <c r="AH897"/>
      <c r="AI897"/>
      <c r="AJ897"/>
      <c r="AK897"/>
      <c r="AL897"/>
      <c r="AM897"/>
      <c r="AN897"/>
      <c r="AO897"/>
      <c r="AP897"/>
      <c r="AQ897"/>
      <c r="AR897"/>
      <c r="AS897"/>
      <c r="AT897"/>
      <c r="AU897"/>
      <c r="AV897"/>
      <c r="AW897"/>
      <c r="AX897" s="374" t="s">
        <v>5451</v>
      </c>
      <c r="AY897"/>
      <c r="AZ897" t="s">
        <v>4282</v>
      </c>
      <c r="BA897" s="278" t="s">
        <v>4267</v>
      </c>
      <c r="BB897" s="280" t="s">
        <v>4268</v>
      </c>
      <c r="BC897"/>
    </row>
    <row r="898" spans="1:55" s="27" customFormat="1" ht="15.75">
      <c r="A898" t="s">
        <v>428</v>
      </c>
      <c r="B898" s="24" t="s">
        <v>1808</v>
      </c>
      <c r="C898"/>
      <c r="D898" t="s">
        <v>5465</v>
      </c>
      <c r="E898" s="369" t="s">
        <v>5395</v>
      </c>
      <c r="F898" s="371" t="s">
        <v>5428</v>
      </c>
      <c r="G898" s="305" t="s">
        <v>4294</v>
      </c>
      <c r="H898" s="373" t="s">
        <v>1493</v>
      </c>
      <c r="I898" s="33">
        <v>4201000090</v>
      </c>
      <c r="J898" s="1" t="s">
        <v>1804</v>
      </c>
      <c r="K898" s="1" t="s">
        <v>1804</v>
      </c>
      <c r="L898"/>
      <c r="M898" s="376" t="s">
        <v>5438</v>
      </c>
      <c r="N898"/>
      <c r="O898" t="s">
        <v>1791</v>
      </c>
      <c r="P898" s="359">
        <v>214</v>
      </c>
      <c r="Q898" s="37">
        <f t="shared" si="40"/>
        <v>396</v>
      </c>
      <c r="R898" s="359">
        <v>495</v>
      </c>
      <c r="S898" s="378">
        <v>5051771937335</v>
      </c>
      <c r="T898"/>
      <c r="U898"/>
      <c r="V898"/>
      <c r="W898" s="359">
        <v>0.35</v>
      </c>
      <c r="X898" s="326">
        <v>5</v>
      </c>
      <c r="Y898" s="326">
        <v>60</v>
      </c>
      <c r="Z898" s="326">
        <v>10</v>
      </c>
      <c r="AA898"/>
      <c r="AB898"/>
      <c r="AC898"/>
      <c r="AD898"/>
      <c r="AE898"/>
      <c r="AF898"/>
      <c r="AG898"/>
      <c r="AH898"/>
      <c r="AI898"/>
      <c r="AJ898"/>
      <c r="AK898"/>
      <c r="AL898"/>
      <c r="AM898"/>
      <c r="AN898"/>
      <c r="AO898"/>
      <c r="AP898"/>
      <c r="AQ898"/>
      <c r="AR898"/>
      <c r="AS898"/>
      <c r="AT898"/>
      <c r="AU898"/>
      <c r="AV898"/>
      <c r="AW898"/>
      <c r="AX898" s="374" t="s">
        <v>5451</v>
      </c>
      <c r="AY898"/>
      <c r="AZ898" t="s">
        <v>4282</v>
      </c>
      <c r="BA898" s="278" t="s">
        <v>4267</v>
      </c>
      <c r="BB898" s="280" t="s">
        <v>4268</v>
      </c>
      <c r="BC898"/>
    </row>
    <row r="899" spans="1:55" s="27" customFormat="1" ht="15.75">
      <c r="A899" t="s">
        <v>428</v>
      </c>
      <c r="B899" s="24" t="s">
        <v>1808</v>
      </c>
      <c r="C899"/>
      <c r="D899" t="s">
        <v>5466</v>
      </c>
      <c r="E899" s="369" t="s">
        <v>5396</v>
      </c>
      <c r="F899" s="371" t="s">
        <v>5429</v>
      </c>
      <c r="G899" s="305" t="s">
        <v>4294</v>
      </c>
      <c r="H899" s="373" t="s">
        <v>1453</v>
      </c>
      <c r="I899" s="33">
        <v>4201000090</v>
      </c>
      <c r="J899" s="1" t="s">
        <v>1804</v>
      </c>
      <c r="K899" s="1" t="s">
        <v>1804</v>
      </c>
      <c r="L899"/>
      <c r="M899" s="376" t="s">
        <v>5440</v>
      </c>
      <c r="N899"/>
      <c r="O899" t="s">
        <v>1791</v>
      </c>
      <c r="P899" s="359">
        <v>189</v>
      </c>
      <c r="Q899" s="37">
        <f t="shared" si="40"/>
        <v>348</v>
      </c>
      <c r="R899" s="359">
        <v>435</v>
      </c>
      <c r="S899" s="378">
        <v>5051771434858</v>
      </c>
      <c r="T899"/>
      <c r="U899"/>
      <c r="V899"/>
      <c r="W899" s="359">
        <v>0.3</v>
      </c>
      <c r="X899" s="326">
        <v>5</v>
      </c>
      <c r="Y899" s="326">
        <v>60</v>
      </c>
      <c r="Z899" s="326">
        <v>10</v>
      </c>
      <c r="AA899"/>
      <c r="AB899"/>
      <c r="AC899"/>
      <c r="AD899"/>
      <c r="AE899"/>
      <c r="AF899"/>
      <c r="AG899"/>
      <c r="AH899"/>
      <c r="AI899"/>
      <c r="AJ899"/>
      <c r="AK899"/>
      <c r="AL899"/>
      <c r="AM899"/>
      <c r="AN899"/>
      <c r="AO899"/>
      <c r="AP899"/>
      <c r="AQ899"/>
      <c r="AR899"/>
      <c r="AS899"/>
      <c r="AT899"/>
      <c r="AU899"/>
      <c r="AV899"/>
      <c r="AW899"/>
      <c r="AX899" s="374" t="s">
        <v>5452</v>
      </c>
      <c r="AY899"/>
      <c r="AZ899" t="s">
        <v>4282</v>
      </c>
      <c r="BA899" s="278" t="s">
        <v>4267</v>
      </c>
      <c r="BB899" s="280" t="s">
        <v>4268</v>
      </c>
      <c r="BC899"/>
    </row>
    <row r="900" spans="1:55" s="27" customFormat="1" ht="15.75">
      <c r="A900" t="s">
        <v>428</v>
      </c>
      <c r="B900" s="24" t="s">
        <v>1808</v>
      </c>
      <c r="C900"/>
      <c r="D900" t="s">
        <v>5466</v>
      </c>
      <c r="E900" s="369" t="s">
        <v>5397</v>
      </c>
      <c r="F900" s="371" t="s">
        <v>5429</v>
      </c>
      <c r="G900" s="305" t="s">
        <v>4294</v>
      </c>
      <c r="H900" s="373" t="s">
        <v>1493</v>
      </c>
      <c r="I900" s="33">
        <v>4201000090</v>
      </c>
      <c r="J900" s="1" t="s">
        <v>1804</v>
      </c>
      <c r="K900" s="1" t="s">
        <v>1804</v>
      </c>
      <c r="L900"/>
      <c r="M900" s="376" t="s">
        <v>5440</v>
      </c>
      <c r="N900"/>
      <c r="O900" t="s">
        <v>1791</v>
      </c>
      <c r="P900" s="359">
        <v>189</v>
      </c>
      <c r="Q900" s="37">
        <f t="shared" si="40"/>
        <v>348</v>
      </c>
      <c r="R900" s="359">
        <v>435</v>
      </c>
      <c r="S900" s="378">
        <v>5051771434872</v>
      </c>
      <c r="T900"/>
      <c r="U900"/>
      <c r="V900"/>
      <c r="W900" s="359">
        <v>0.3</v>
      </c>
      <c r="X900" s="326">
        <v>5</v>
      </c>
      <c r="Y900" s="326">
        <v>60</v>
      </c>
      <c r="Z900" s="326">
        <v>10</v>
      </c>
      <c r="AA900"/>
      <c r="AB900"/>
      <c r="AC900"/>
      <c r="AD900"/>
      <c r="AE900"/>
      <c r="AF900"/>
      <c r="AG900"/>
      <c r="AH900"/>
      <c r="AI900"/>
      <c r="AJ900"/>
      <c r="AK900"/>
      <c r="AL900"/>
      <c r="AM900"/>
      <c r="AN900"/>
      <c r="AO900"/>
      <c r="AP900"/>
      <c r="AQ900"/>
      <c r="AR900"/>
      <c r="AS900"/>
      <c r="AT900"/>
      <c r="AU900"/>
      <c r="AV900"/>
      <c r="AW900"/>
      <c r="AX900" s="374" t="s">
        <v>5452</v>
      </c>
      <c r="AY900"/>
      <c r="AZ900" t="s">
        <v>4282</v>
      </c>
      <c r="BA900" s="278" t="s">
        <v>4267</v>
      </c>
      <c r="BB900" s="280" t="s">
        <v>4268</v>
      </c>
      <c r="BC900"/>
    </row>
    <row r="901" spans="1:55" s="27" customFormat="1" ht="15.75">
      <c r="A901" t="s">
        <v>428</v>
      </c>
      <c r="B901" s="24" t="s">
        <v>1808</v>
      </c>
      <c r="C901"/>
      <c r="D901" t="s">
        <v>5467</v>
      </c>
      <c r="E901" s="369" t="s">
        <v>5398</v>
      </c>
      <c r="F901" s="371" t="s">
        <v>5429</v>
      </c>
      <c r="G901" s="305" t="s">
        <v>4294</v>
      </c>
      <c r="H901" s="373" t="s">
        <v>1453</v>
      </c>
      <c r="I901" s="33">
        <v>4201000090</v>
      </c>
      <c r="J901" s="1" t="s">
        <v>1804</v>
      </c>
      <c r="K901" s="1" t="s">
        <v>1804</v>
      </c>
      <c r="L901"/>
      <c r="M901" s="376" t="s">
        <v>5437</v>
      </c>
      <c r="N901"/>
      <c r="O901" t="s">
        <v>1791</v>
      </c>
      <c r="P901" s="359">
        <v>189</v>
      </c>
      <c r="Q901" s="37">
        <f t="shared" si="40"/>
        <v>348</v>
      </c>
      <c r="R901" s="359">
        <v>435</v>
      </c>
      <c r="S901" s="378">
        <v>5051771470832</v>
      </c>
      <c r="T901"/>
      <c r="U901"/>
      <c r="V901"/>
      <c r="W901" s="359">
        <v>0.35</v>
      </c>
      <c r="X901" s="326">
        <v>5</v>
      </c>
      <c r="Y901" s="326">
        <v>60</v>
      </c>
      <c r="Z901" s="326">
        <v>10</v>
      </c>
      <c r="AA901"/>
      <c r="AB901"/>
      <c r="AC901"/>
      <c r="AD901"/>
      <c r="AE901"/>
      <c r="AF901"/>
      <c r="AG901"/>
      <c r="AH901"/>
      <c r="AI901"/>
      <c r="AJ901"/>
      <c r="AK901"/>
      <c r="AL901"/>
      <c r="AM901"/>
      <c r="AN901"/>
      <c r="AO901"/>
      <c r="AP901"/>
      <c r="AQ901"/>
      <c r="AR901"/>
      <c r="AS901"/>
      <c r="AT901"/>
      <c r="AU901"/>
      <c r="AV901"/>
      <c r="AW901"/>
      <c r="AX901" s="374" t="s">
        <v>5452</v>
      </c>
      <c r="AY901"/>
      <c r="AZ901" t="s">
        <v>4282</v>
      </c>
      <c r="BA901" s="278" t="s">
        <v>4267</v>
      </c>
      <c r="BB901" s="280" t="s">
        <v>4268</v>
      </c>
      <c r="BC901"/>
    </row>
    <row r="902" spans="1:55" s="27" customFormat="1" ht="15.75">
      <c r="A902" t="s">
        <v>428</v>
      </c>
      <c r="B902" s="24" t="s">
        <v>1808</v>
      </c>
      <c r="C902"/>
      <c r="D902" t="s">
        <v>5467</v>
      </c>
      <c r="E902" s="369" t="s">
        <v>5399</v>
      </c>
      <c r="F902" s="371" t="s">
        <v>5429</v>
      </c>
      <c r="G902" s="305" t="s">
        <v>4294</v>
      </c>
      <c r="H902" s="373" t="s">
        <v>1493</v>
      </c>
      <c r="I902" s="33">
        <v>4201000090</v>
      </c>
      <c r="J902" s="1" t="s">
        <v>1804</v>
      </c>
      <c r="K902" s="1" t="s">
        <v>1804</v>
      </c>
      <c r="L902"/>
      <c r="M902" s="376" t="s">
        <v>5437</v>
      </c>
      <c r="N902"/>
      <c r="O902" t="s">
        <v>1791</v>
      </c>
      <c r="P902" s="359">
        <v>189</v>
      </c>
      <c r="Q902" s="37">
        <f t="shared" si="40"/>
        <v>348</v>
      </c>
      <c r="R902" s="359">
        <v>435</v>
      </c>
      <c r="S902" s="378">
        <v>5051771470856</v>
      </c>
      <c r="T902"/>
      <c r="U902"/>
      <c r="V902"/>
      <c r="W902" s="359">
        <v>0.35</v>
      </c>
      <c r="X902" s="326">
        <v>5</v>
      </c>
      <c r="Y902" s="326">
        <v>60</v>
      </c>
      <c r="Z902" s="326">
        <v>10</v>
      </c>
      <c r="AA902"/>
      <c r="AB902"/>
      <c r="AC902"/>
      <c r="AD902"/>
      <c r="AE902"/>
      <c r="AF902"/>
      <c r="AG902"/>
      <c r="AH902"/>
      <c r="AI902"/>
      <c r="AJ902"/>
      <c r="AK902"/>
      <c r="AL902"/>
      <c r="AM902"/>
      <c r="AN902"/>
      <c r="AO902"/>
      <c r="AP902"/>
      <c r="AQ902"/>
      <c r="AR902"/>
      <c r="AS902"/>
      <c r="AT902"/>
      <c r="AU902"/>
      <c r="AV902"/>
      <c r="AW902"/>
      <c r="AX902" s="374" t="s">
        <v>5452</v>
      </c>
      <c r="AY902"/>
      <c r="AZ902" t="s">
        <v>4282</v>
      </c>
      <c r="BA902" s="278" t="s">
        <v>4267</v>
      </c>
      <c r="BB902" s="280" t="s">
        <v>4268</v>
      </c>
      <c r="BC902"/>
    </row>
    <row r="903" spans="1:55" s="27" customFormat="1" ht="15.75">
      <c r="A903" t="s">
        <v>428</v>
      </c>
      <c r="B903" s="24" t="s">
        <v>1808</v>
      </c>
      <c r="C903"/>
      <c r="D903" t="s">
        <v>5468</v>
      </c>
      <c r="E903" s="369" t="s">
        <v>5400</v>
      </c>
      <c r="F903" s="371" t="s">
        <v>5429</v>
      </c>
      <c r="G903" s="305" t="s">
        <v>4294</v>
      </c>
      <c r="H903" s="373" t="s">
        <v>1453</v>
      </c>
      <c r="I903" s="33">
        <v>4201000090</v>
      </c>
      <c r="J903" s="1" t="s">
        <v>1804</v>
      </c>
      <c r="K903" s="1" t="s">
        <v>1804</v>
      </c>
      <c r="L903"/>
      <c r="M903" s="376" t="s">
        <v>5438</v>
      </c>
      <c r="N903"/>
      <c r="O903" t="s">
        <v>1791</v>
      </c>
      <c r="P903" s="359">
        <v>189</v>
      </c>
      <c r="Q903" s="37">
        <f t="shared" si="40"/>
        <v>348</v>
      </c>
      <c r="R903" s="359">
        <v>435</v>
      </c>
      <c r="S903" s="378">
        <v>5051771492704</v>
      </c>
      <c r="T903"/>
      <c r="U903"/>
      <c r="V903"/>
      <c r="W903" s="359">
        <v>0.35</v>
      </c>
      <c r="X903" s="326">
        <v>5</v>
      </c>
      <c r="Y903" s="326">
        <v>60</v>
      </c>
      <c r="Z903" s="326">
        <v>10</v>
      </c>
      <c r="AA903"/>
      <c r="AB903"/>
      <c r="AC903"/>
      <c r="AD903"/>
      <c r="AE903"/>
      <c r="AF903"/>
      <c r="AG903"/>
      <c r="AH903"/>
      <c r="AI903"/>
      <c r="AJ903"/>
      <c r="AK903"/>
      <c r="AL903"/>
      <c r="AM903"/>
      <c r="AN903"/>
      <c r="AO903"/>
      <c r="AP903"/>
      <c r="AQ903"/>
      <c r="AR903"/>
      <c r="AS903"/>
      <c r="AT903"/>
      <c r="AU903"/>
      <c r="AV903"/>
      <c r="AW903"/>
      <c r="AX903" s="374" t="s">
        <v>5452</v>
      </c>
      <c r="AY903"/>
      <c r="AZ903" t="s">
        <v>4282</v>
      </c>
      <c r="BA903" s="278" t="s">
        <v>4267</v>
      </c>
      <c r="BB903" s="280" t="s">
        <v>4268</v>
      </c>
      <c r="BC903"/>
    </row>
    <row r="904" spans="1:55" s="27" customFormat="1" ht="15.75">
      <c r="A904" t="s">
        <v>428</v>
      </c>
      <c r="B904" s="24" t="s">
        <v>1808</v>
      </c>
      <c r="C904"/>
      <c r="D904" t="s">
        <v>5468</v>
      </c>
      <c r="E904" s="369" t="s">
        <v>5401</v>
      </c>
      <c r="F904" s="371" t="s">
        <v>5429</v>
      </c>
      <c r="G904" s="305" t="s">
        <v>4294</v>
      </c>
      <c r="H904" s="373" t="s">
        <v>1493</v>
      </c>
      <c r="I904" s="33">
        <v>4201000090</v>
      </c>
      <c r="J904" s="1" t="s">
        <v>1804</v>
      </c>
      <c r="K904" s="1" t="s">
        <v>1804</v>
      </c>
      <c r="L904"/>
      <c r="M904" s="376" t="s">
        <v>5438</v>
      </c>
      <c r="N904"/>
      <c r="O904" t="s">
        <v>1791</v>
      </c>
      <c r="P904" s="359">
        <v>189</v>
      </c>
      <c r="Q904" s="37">
        <f t="shared" si="40"/>
        <v>348</v>
      </c>
      <c r="R904" s="359">
        <v>435</v>
      </c>
      <c r="S904" s="378">
        <v>5051771492728</v>
      </c>
      <c r="T904"/>
      <c r="U904"/>
      <c r="V904"/>
      <c r="W904" s="359">
        <v>0.35</v>
      </c>
      <c r="X904" s="326">
        <v>5</v>
      </c>
      <c r="Y904" s="326">
        <v>60</v>
      </c>
      <c r="Z904" s="326">
        <v>10</v>
      </c>
      <c r="AA904"/>
      <c r="AB904"/>
      <c r="AC904"/>
      <c r="AD904"/>
      <c r="AE904"/>
      <c r="AF904"/>
      <c r="AG904"/>
      <c r="AH904"/>
      <c r="AI904"/>
      <c r="AJ904"/>
      <c r="AK904"/>
      <c r="AL904"/>
      <c r="AM904"/>
      <c r="AN904"/>
      <c r="AO904"/>
      <c r="AP904"/>
      <c r="AQ904"/>
      <c r="AR904"/>
      <c r="AS904"/>
      <c r="AT904"/>
      <c r="AU904"/>
      <c r="AV904"/>
      <c r="AW904"/>
      <c r="AX904" s="374" t="s">
        <v>5452</v>
      </c>
      <c r="AY904"/>
      <c r="AZ904" t="s">
        <v>4282</v>
      </c>
      <c r="BA904" s="278" t="s">
        <v>4267</v>
      </c>
      <c r="BB904" s="280" t="s">
        <v>4268</v>
      </c>
      <c r="BC904"/>
    </row>
    <row r="905" spans="1:55" s="27" customFormat="1" ht="15.75">
      <c r="A905" t="s">
        <v>428</v>
      </c>
      <c r="B905" s="24" t="s">
        <v>1808</v>
      </c>
      <c r="C905"/>
      <c r="D905" t="s">
        <v>5469</v>
      </c>
      <c r="E905" s="369" t="s">
        <v>5402</v>
      </c>
      <c r="F905" s="371" t="s">
        <v>5430</v>
      </c>
      <c r="G905" s="305" t="s">
        <v>4294</v>
      </c>
      <c r="H905" s="373" t="s">
        <v>1453</v>
      </c>
      <c r="I905" s="33">
        <v>4201000090</v>
      </c>
      <c r="J905" s="1" t="s">
        <v>1804</v>
      </c>
      <c r="K905" s="1" t="s">
        <v>1804</v>
      </c>
      <c r="L905"/>
      <c r="M905" s="376" t="s">
        <v>5441</v>
      </c>
      <c r="N905"/>
      <c r="O905" t="s">
        <v>1791</v>
      </c>
      <c r="P905" s="359">
        <v>166</v>
      </c>
      <c r="Q905" s="37">
        <f t="shared" si="40"/>
        <v>304</v>
      </c>
      <c r="R905" s="359">
        <v>380</v>
      </c>
      <c r="S905" s="378">
        <v>5051771589046</v>
      </c>
      <c r="T905"/>
      <c r="U905"/>
      <c r="V905"/>
      <c r="W905" s="359">
        <v>0.35</v>
      </c>
      <c r="X905" s="326">
        <v>5</v>
      </c>
      <c r="Y905" s="326">
        <v>60</v>
      </c>
      <c r="Z905" s="326">
        <v>10</v>
      </c>
      <c r="AA905"/>
      <c r="AB905"/>
      <c r="AC905"/>
      <c r="AD905"/>
      <c r="AE905"/>
      <c r="AF905"/>
      <c r="AG905"/>
      <c r="AH905"/>
      <c r="AI905"/>
      <c r="AJ905"/>
      <c r="AK905"/>
      <c r="AL905"/>
      <c r="AM905"/>
      <c r="AN905"/>
      <c r="AO905"/>
      <c r="AP905"/>
      <c r="AQ905"/>
      <c r="AR905"/>
      <c r="AS905"/>
      <c r="AT905"/>
      <c r="AU905"/>
      <c r="AV905"/>
      <c r="AW905"/>
      <c r="AX905" s="374" t="s">
        <v>5453</v>
      </c>
      <c r="AY905"/>
      <c r="AZ905" t="s">
        <v>4282</v>
      </c>
      <c r="BA905" s="278" t="s">
        <v>4267</v>
      </c>
      <c r="BB905" s="280" t="s">
        <v>4268</v>
      </c>
      <c r="BC905"/>
    </row>
    <row r="906" spans="1:55" s="27" customFormat="1" ht="15.75">
      <c r="A906" t="s">
        <v>428</v>
      </c>
      <c r="B906" s="24" t="s">
        <v>1808</v>
      </c>
      <c r="C906"/>
      <c r="D906" t="s">
        <v>5469</v>
      </c>
      <c r="E906" s="369" t="s">
        <v>5403</v>
      </c>
      <c r="F906" s="371" t="s">
        <v>5430</v>
      </c>
      <c r="G906" s="305" t="s">
        <v>4294</v>
      </c>
      <c r="H906" s="373" t="s">
        <v>1453</v>
      </c>
      <c r="I906" s="33">
        <v>4201000090</v>
      </c>
      <c r="J906" s="1" t="s">
        <v>1804</v>
      </c>
      <c r="K906" s="1" t="s">
        <v>1804</v>
      </c>
      <c r="L906"/>
      <c r="M906" s="376" t="s">
        <v>5442</v>
      </c>
      <c r="N906"/>
      <c r="O906" t="s">
        <v>1791</v>
      </c>
      <c r="P906" s="359">
        <v>166</v>
      </c>
      <c r="Q906" s="37">
        <f t="shared" si="40"/>
        <v>304</v>
      </c>
      <c r="R906" s="359">
        <v>380</v>
      </c>
      <c r="S906" s="378">
        <v>5051771589053</v>
      </c>
      <c r="T906"/>
      <c r="U906"/>
      <c r="V906"/>
      <c r="W906" s="359">
        <v>0.35</v>
      </c>
      <c r="X906" s="326">
        <v>5</v>
      </c>
      <c r="Y906" s="326">
        <v>60</v>
      </c>
      <c r="Z906" s="326">
        <v>10</v>
      </c>
      <c r="AA906"/>
      <c r="AB906"/>
      <c r="AC906"/>
      <c r="AD906"/>
      <c r="AE906"/>
      <c r="AF906"/>
      <c r="AG906"/>
      <c r="AH906"/>
      <c r="AI906"/>
      <c r="AJ906"/>
      <c r="AK906"/>
      <c r="AL906"/>
      <c r="AM906"/>
      <c r="AN906"/>
      <c r="AO906"/>
      <c r="AP906"/>
      <c r="AQ906"/>
      <c r="AR906"/>
      <c r="AS906"/>
      <c r="AT906"/>
      <c r="AU906"/>
      <c r="AV906"/>
      <c r="AW906"/>
      <c r="AX906" s="374" t="s">
        <v>5453</v>
      </c>
      <c r="AY906"/>
      <c r="AZ906" t="s">
        <v>4282</v>
      </c>
      <c r="BA906" s="278" t="s">
        <v>4267</v>
      </c>
      <c r="BB906" s="280" t="s">
        <v>4268</v>
      </c>
      <c r="BC906"/>
    </row>
    <row r="907" spans="1:55" s="27" customFormat="1" ht="15.75">
      <c r="A907" t="s">
        <v>428</v>
      </c>
      <c r="B907" s="24" t="s">
        <v>1808</v>
      </c>
      <c r="C907"/>
      <c r="D907" t="s">
        <v>5469</v>
      </c>
      <c r="E907" s="369" t="s">
        <v>5404</v>
      </c>
      <c r="F907" s="371" t="s">
        <v>5430</v>
      </c>
      <c r="G907" s="305" t="s">
        <v>4294</v>
      </c>
      <c r="H907" s="373" t="s">
        <v>1453</v>
      </c>
      <c r="I907" s="33">
        <v>4201000090</v>
      </c>
      <c r="J907" s="1" t="s">
        <v>1804</v>
      </c>
      <c r="K907" s="1" t="s">
        <v>1804</v>
      </c>
      <c r="L907"/>
      <c r="M907" s="376" t="s">
        <v>5437</v>
      </c>
      <c r="N907"/>
      <c r="O907" t="s">
        <v>1791</v>
      </c>
      <c r="P907" s="359">
        <v>166</v>
      </c>
      <c r="Q907" s="37">
        <f t="shared" si="40"/>
        <v>304</v>
      </c>
      <c r="R907" s="359">
        <v>380</v>
      </c>
      <c r="S907" s="378">
        <v>5051771589121</v>
      </c>
      <c r="T907"/>
      <c r="U907"/>
      <c r="V907"/>
      <c r="W907" s="359">
        <v>0.35</v>
      </c>
      <c r="X907" s="326">
        <v>5</v>
      </c>
      <c r="Y907" s="326">
        <v>60</v>
      </c>
      <c r="Z907" s="326">
        <v>10</v>
      </c>
      <c r="AA907"/>
      <c r="AB907"/>
      <c r="AC907"/>
      <c r="AD907"/>
      <c r="AE907"/>
      <c r="AF907"/>
      <c r="AG907"/>
      <c r="AH907"/>
      <c r="AI907"/>
      <c r="AJ907"/>
      <c r="AK907"/>
      <c r="AL907"/>
      <c r="AM907"/>
      <c r="AN907"/>
      <c r="AO907"/>
      <c r="AP907"/>
      <c r="AQ907"/>
      <c r="AR907"/>
      <c r="AS907"/>
      <c r="AT907"/>
      <c r="AU907"/>
      <c r="AV907"/>
      <c r="AW907"/>
      <c r="AX907" s="374" t="s">
        <v>5453</v>
      </c>
      <c r="AY907"/>
      <c r="AZ907" t="s">
        <v>4282</v>
      </c>
      <c r="BA907" s="278" t="s">
        <v>4267</v>
      </c>
      <c r="BB907" s="280" t="s">
        <v>4268</v>
      </c>
      <c r="BC907"/>
    </row>
    <row r="908" spans="1:55" s="27" customFormat="1" ht="15.75">
      <c r="A908" t="s">
        <v>428</v>
      </c>
      <c r="B908" s="24" t="s">
        <v>1808</v>
      </c>
      <c r="C908"/>
      <c r="D908" t="s">
        <v>5469</v>
      </c>
      <c r="E908" s="369" t="s">
        <v>5405</v>
      </c>
      <c r="F908" s="371" t="s">
        <v>5430</v>
      </c>
      <c r="G908" s="305" t="s">
        <v>4294</v>
      </c>
      <c r="H908" s="373" t="s">
        <v>1493</v>
      </c>
      <c r="I908" s="33">
        <v>4201000090</v>
      </c>
      <c r="J908" s="1" t="s">
        <v>1804</v>
      </c>
      <c r="K908" s="1" t="s">
        <v>1804</v>
      </c>
      <c r="L908"/>
      <c r="M908" s="376" t="s">
        <v>5441</v>
      </c>
      <c r="N908"/>
      <c r="O908" t="s">
        <v>1791</v>
      </c>
      <c r="P908" s="359">
        <v>166</v>
      </c>
      <c r="Q908" s="37">
        <f t="shared" si="40"/>
        <v>304</v>
      </c>
      <c r="R908" s="359">
        <v>380</v>
      </c>
      <c r="S908" s="378">
        <v>5051771589077</v>
      </c>
      <c r="T908"/>
      <c r="U908"/>
      <c r="V908"/>
      <c r="W908" s="359">
        <v>0.35</v>
      </c>
      <c r="X908" s="326">
        <v>5</v>
      </c>
      <c r="Y908" s="326">
        <v>60</v>
      </c>
      <c r="Z908" s="326">
        <v>10</v>
      </c>
      <c r="AA908"/>
      <c r="AB908"/>
      <c r="AC908"/>
      <c r="AD908"/>
      <c r="AE908"/>
      <c r="AF908"/>
      <c r="AG908"/>
      <c r="AH908"/>
      <c r="AI908"/>
      <c r="AJ908"/>
      <c r="AK908"/>
      <c r="AL908"/>
      <c r="AM908"/>
      <c r="AN908"/>
      <c r="AO908"/>
      <c r="AP908"/>
      <c r="AQ908"/>
      <c r="AR908"/>
      <c r="AS908"/>
      <c r="AT908"/>
      <c r="AU908"/>
      <c r="AV908"/>
      <c r="AW908"/>
      <c r="AX908" s="374" t="s">
        <v>5453</v>
      </c>
      <c r="AY908"/>
      <c r="AZ908" t="s">
        <v>4282</v>
      </c>
      <c r="BA908" s="278" t="s">
        <v>4267</v>
      </c>
      <c r="BB908" s="280" t="s">
        <v>4268</v>
      </c>
      <c r="BC908"/>
    </row>
    <row r="909" spans="1:55" s="27" customFormat="1" ht="15.75">
      <c r="A909" t="s">
        <v>428</v>
      </c>
      <c r="B909" s="24" t="s">
        <v>1808</v>
      </c>
      <c r="C909"/>
      <c r="D909" t="s">
        <v>5469</v>
      </c>
      <c r="E909" s="369" t="s">
        <v>5406</v>
      </c>
      <c r="F909" s="371" t="s">
        <v>5430</v>
      </c>
      <c r="G909" s="305" t="s">
        <v>4294</v>
      </c>
      <c r="H909" s="373" t="s">
        <v>1493</v>
      </c>
      <c r="I909" s="33">
        <v>4201000090</v>
      </c>
      <c r="J909" s="1" t="s">
        <v>1804</v>
      </c>
      <c r="K909" s="1" t="s">
        <v>1804</v>
      </c>
      <c r="L909"/>
      <c r="M909" s="376" t="s">
        <v>5442</v>
      </c>
      <c r="N909"/>
      <c r="O909" t="s">
        <v>1791</v>
      </c>
      <c r="P909" s="359">
        <v>166</v>
      </c>
      <c r="Q909" s="37">
        <f t="shared" si="40"/>
        <v>304</v>
      </c>
      <c r="R909" s="359">
        <v>380</v>
      </c>
      <c r="S909" s="378">
        <v>5051771589084</v>
      </c>
      <c r="T909"/>
      <c r="U909"/>
      <c r="V909"/>
      <c r="W909" s="359">
        <v>0.35</v>
      </c>
      <c r="X909" s="326">
        <v>5</v>
      </c>
      <c r="Y909" s="326">
        <v>60</v>
      </c>
      <c r="Z909" s="326">
        <v>10</v>
      </c>
      <c r="AA909"/>
      <c r="AB909"/>
      <c r="AC909"/>
      <c r="AD909"/>
      <c r="AE909"/>
      <c r="AF909"/>
      <c r="AG909"/>
      <c r="AH909"/>
      <c r="AI909"/>
      <c r="AJ909"/>
      <c r="AK909"/>
      <c r="AL909"/>
      <c r="AM909"/>
      <c r="AN909"/>
      <c r="AO909"/>
      <c r="AP909"/>
      <c r="AQ909"/>
      <c r="AR909"/>
      <c r="AS909"/>
      <c r="AT909"/>
      <c r="AU909"/>
      <c r="AV909"/>
      <c r="AW909"/>
      <c r="AX909" s="374" t="s">
        <v>5453</v>
      </c>
      <c r="AY909"/>
      <c r="AZ909" t="s">
        <v>4282</v>
      </c>
      <c r="BA909" s="278" t="s">
        <v>4267</v>
      </c>
      <c r="BB909" s="280" t="s">
        <v>4268</v>
      </c>
      <c r="BC909"/>
    </row>
    <row r="910" spans="1:55" s="27" customFormat="1" ht="15.75">
      <c r="A910" t="s">
        <v>428</v>
      </c>
      <c r="B910" s="24" t="s">
        <v>1808</v>
      </c>
      <c r="C910"/>
      <c r="D910" t="s">
        <v>5469</v>
      </c>
      <c r="E910" s="369" t="s">
        <v>5407</v>
      </c>
      <c r="F910" s="371" t="s">
        <v>5430</v>
      </c>
      <c r="G910" s="305" t="s">
        <v>4294</v>
      </c>
      <c r="H910" s="373" t="s">
        <v>1493</v>
      </c>
      <c r="I910" s="33">
        <v>4201000090</v>
      </c>
      <c r="J910" s="1" t="s">
        <v>1804</v>
      </c>
      <c r="K910" s="1" t="s">
        <v>1804</v>
      </c>
      <c r="L910"/>
      <c r="M910" s="376" t="s">
        <v>5437</v>
      </c>
      <c r="N910"/>
      <c r="O910" t="s">
        <v>1791</v>
      </c>
      <c r="P910" s="359">
        <v>166</v>
      </c>
      <c r="Q910" s="37">
        <f t="shared" si="40"/>
        <v>304</v>
      </c>
      <c r="R910" s="359">
        <v>380</v>
      </c>
      <c r="S910" s="378">
        <v>5051771589169</v>
      </c>
      <c r="T910"/>
      <c r="U910"/>
      <c r="V910"/>
      <c r="W910" s="359">
        <v>0.35</v>
      </c>
      <c r="X910" s="326">
        <v>5</v>
      </c>
      <c r="Y910" s="326">
        <v>60</v>
      </c>
      <c r="Z910" s="326">
        <v>10</v>
      </c>
      <c r="AA910"/>
      <c r="AB910"/>
      <c r="AC910"/>
      <c r="AD910"/>
      <c r="AE910"/>
      <c r="AF910"/>
      <c r="AG910"/>
      <c r="AH910"/>
      <c r="AI910"/>
      <c r="AJ910"/>
      <c r="AK910"/>
      <c r="AL910"/>
      <c r="AM910"/>
      <c r="AN910"/>
      <c r="AO910"/>
      <c r="AP910"/>
      <c r="AQ910"/>
      <c r="AR910"/>
      <c r="AS910"/>
      <c r="AT910"/>
      <c r="AU910"/>
      <c r="AV910"/>
      <c r="AW910"/>
      <c r="AX910" s="374" t="s">
        <v>5453</v>
      </c>
      <c r="AY910"/>
      <c r="AZ910" t="s">
        <v>4282</v>
      </c>
      <c r="BA910" s="278" t="s">
        <v>4267</v>
      </c>
      <c r="BB910" s="280" t="s">
        <v>4268</v>
      </c>
      <c r="BC910"/>
    </row>
    <row r="911" spans="1:55" s="27" customFormat="1" ht="15.75">
      <c r="A911" t="s">
        <v>428</v>
      </c>
      <c r="B911" s="24" t="s">
        <v>1808</v>
      </c>
      <c r="C911"/>
      <c r="D911" t="s">
        <v>5470</v>
      </c>
      <c r="E911" s="369" t="s">
        <v>5408</v>
      </c>
      <c r="F911" s="371" t="s">
        <v>5431</v>
      </c>
      <c r="G911" s="305" t="s">
        <v>4294</v>
      </c>
      <c r="H911" s="373" t="s">
        <v>1453</v>
      </c>
      <c r="I911" s="33">
        <v>4201000090</v>
      </c>
      <c r="J911" s="1" t="s">
        <v>1804</v>
      </c>
      <c r="K911" s="1" t="s">
        <v>1804</v>
      </c>
      <c r="L911"/>
      <c r="M911" s="376" t="s">
        <v>5439</v>
      </c>
      <c r="N911"/>
      <c r="O911" t="s">
        <v>1791</v>
      </c>
      <c r="P911" s="359">
        <v>168</v>
      </c>
      <c r="Q911" s="37">
        <f t="shared" si="40"/>
        <v>308</v>
      </c>
      <c r="R911" s="359">
        <v>385</v>
      </c>
      <c r="S911" s="378">
        <v>5051771848433</v>
      </c>
      <c r="T911"/>
      <c r="U911"/>
      <c r="V911"/>
      <c r="W911" s="359">
        <v>0.35</v>
      </c>
      <c r="X911" s="326">
        <v>5</v>
      </c>
      <c r="Y911" s="326">
        <v>60</v>
      </c>
      <c r="Z911" s="326">
        <v>10</v>
      </c>
      <c r="AA911"/>
      <c r="AB911"/>
      <c r="AC911"/>
      <c r="AD911"/>
      <c r="AE911"/>
      <c r="AF911"/>
      <c r="AG911"/>
      <c r="AH911"/>
      <c r="AI911"/>
      <c r="AJ911"/>
      <c r="AK911"/>
      <c r="AL911"/>
      <c r="AM911"/>
      <c r="AN911"/>
      <c r="AO911"/>
      <c r="AP911"/>
      <c r="AQ911"/>
      <c r="AR911"/>
      <c r="AS911"/>
      <c r="AT911"/>
      <c r="AU911"/>
      <c r="AV911"/>
      <c r="AW911"/>
      <c r="AX911" s="374" t="s">
        <v>5454</v>
      </c>
      <c r="AY911"/>
      <c r="AZ911" t="s">
        <v>4282</v>
      </c>
      <c r="BA911" s="278" t="s">
        <v>4267</v>
      </c>
      <c r="BB911" s="280" t="s">
        <v>4268</v>
      </c>
      <c r="BC911"/>
    </row>
    <row r="912" spans="1:55" s="27" customFormat="1" ht="15.75">
      <c r="A912" t="s">
        <v>428</v>
      </c>
      <c r="B912" s="24" t="s">
        <v>1808</v>
      </c>
      <c r="C912"/>
      <c r="D912" t="s">
        <v>5470</v>
      </c>
      <c r="E912" s="369" t="s">
        <v>5409</v>
      </c>
      <c r="F912" s="371" t="s">
        <v>5431</v>
      </c>
      <c r="G912" s="305" t="s">
        <v>4294</v>
      </c>
      <c r="H912" s="373" t="s">
        <v>1453</v>
      </c>
      <c r="I912" s="33">
        <v>4201000090</v>
      </c>
      <c r="J912" s="1" t="s">
        <v>1804</v>
      </c>
      <c r="K912" s="1" t="s">
        <v>1804</v>
      </c>
      <c r="L912"/>
      <c r="M912" s="376" t="s">
        <v>5437</v>
      </c>
      <c r="N912"/>
      <c r="O912" t="s">
        <v>1791</v>
      </c>
      <c r="P912" s="359">
        <v>168</v>
      </c>
      <c r="Q912" s="37">
        <f t="shared" si="40"/>
        <v>308</v>
      </c>
      <c r="R912" s="359">
        <v>385</v>
      </c>
      <c r="S912" s="378">
        <v>5051771848440</v>
      </c>
      <c r="T912"/>
      <c r="U912"/>
      <c r="V912"/>
      <c r="W912" s="359">
        <v>0.35</v>
      </c>
      <c r="X912" s="326">
        <v>5</v>
      </c>
      <c r="Y912" s="326">
        <v>60</v>
      </c>
      <c r="Z912" s="326">
        <v>10</v>
      </c>
      <c r="AA912"/>
      <c r="AB912"/>
      <c r="AC912"/>
      <c r="AD912"/>
      <c r="AE912"/>
      <c r="AF912"/>
      <c r="AG912"/>
      <c r="AH912"/>
      <c r="AI912"/>
      <c r="AJ912"/>
      <c r="AK912"/>
      <c r="AL912"/>
      <c r="AM912"/>
      <c r="AN912"/>
      <c r="AO912"/>
      <c r="AP912"/>
      <c r="AQ912"/>
      <c r="AR912"/>
      <c r="AS912"/>
      <c r="AT912"/>
      <c r="AU912"/>
      <c r="AV912"/>
      <c r="AW912"/>
      <c r="AX912" s="374" t="s">
        <v>5454</v>
      </c>
      <c r="AY912"/>
      <c r="AZ912" t="s">
        <v>4282</v>
      </c>
      <c r="BA912" s="278" t="s">
        <v>4267</v>
      </c>
      <c r="BB912" s="280" t="s">
        <v>4268</v>
      </c>
      <c r="BC912"/>
    </row>
    <row r="913" spans="1:55" s="27" customFormat="1" ht="15.75">
      <c r="A913" t="s">
        <v>428</v>
      </c>
      <c r="B913" s="24" t="s">
        <v>1808</v>
      </c>
      <c r="C913"/>
      <c r="D913" t="s">
        <v>5470</v>
      </c>
      <c r="E913" s="369" t="s">
        <v>5410</v>
      </c>
      <c r="F913" s="371" t="s">
        <v>5431</v>
      </c>
      <c r="G913" s="305" t="s">
        <v>4294</v>
      </c>
      <c r="H913" s="373" t="s">
        <v>1453</v>
      </c>
      <c r="I913" s="33">
        <v>4201000090</v>
      </c>
      <c r="J913" s="1" t="s">
        <v>1804</v>
      </c>
      <c r="K913" s="1" t="s">
        <v>1804</v>
      </c>
      <c r="L913"/>
      <c r="M913" s="376" t="s">
        <v>5438</v>
      </c>
      <c r="N913"/>
      <c r="O913" t="s">
        <v>1791</v>
      </c>
      <c r="P913" s="359">
        <v>168</v>
      </c>
      <c r="Q913" s="37">
        <f t="shared" si="40"/>
        <v>308</v>
      </c>
      <c r="R913" s="359">
        <v>385</v>
      </c>
      <c r="S913" s="40" t="s">
        <v>5473</v>
      </c>
      <c r="T913"/>
      <c r="U913"/>
      <c r="V913"/>
      <c r="W913" s="359">
        <v>0.35</v>
      </c>
      <c r="X913" s="326">
        <v>5</v>
      </c>
      <c r="Y913" s="326">
        <v>60</v>
      </c>
      <c r="Z913" s="326">
        <v>10</v>
      </c>
      <c r="AA913"/>
      <c r="AB913"/>
      <c r="AC913"/>
      <c r="AD913"/>
      <c r="AE913"/>
      <c r="AF913"/>
      <c r="AG913"/>
      <c r="AH913"/>
      <c r="AI913"/>
      <c r="AJ913"/>
      <c r="AK913"/>
      <c r="AL913"/>
      <c r="AM913"/>
      <c r="AN913"/>
      <c r="AO913"/>
      <c r="AP913"/>
      <c r="AQ913"/>
      <c r="AR913"/>
      <c r="AS913"/>
      <c r="AT913"/>
      <c r="AU913"/>
      <c r="AV913"/>
      <c r="AW913"/>
      <c r="AX913" s="374" t="s">
        <v>5454</v>
      </c>
      <c r="AY913"/>
      <c r="AZ913" t="s">
        <v>4282</v>
      </c>
      <c r="BA913" s="278" t="s">
        <v>4267</v>
      </c>
      <c r="BB913" s="280" t="s">
        <v>4268</v>
      </c>
      <c r="BC913"/>
    </row>
    <row r="914" spans="1:55" s="27" customFormat="1" ht="15.75">
      <c r="A914" t="s">
        <v>428</v>
      </c>
      <c r="B914" s="24" t="s">
        <v>1808</v>
      </c>
      <c r="C914"/>
      <c r="D914" t="s">
        <v>5470</v>
      </c>
      <c r="E914" s="369" t="s">
        <v>5411</v>
      </c>
      <c r="F914" s="371" t="s">
        <v>5431</v>
      </c>
      <c r="G914" s="305" t="s">
        <v>4294</v>
      </c>
      <c r="H914" s="373" t="s">
        <v>1493</v>
      </c>
      <c r="I914" s="33">
        <v>4201000090</v>
      </c>
      <c r="J914" s="1" t="s">
        <v>1804</v>
      </c>
      <c r="K914" s="1" t="s">
        <v>1804</v>
      </c>
      <c r="L914"/>
      <c r="M914" s="376" t="s">
        <v>5439</v>
      </c>
      <c r="N914"/>
      <c r="O914" t="s">
        <v>1791</v>
      </c>
      <c r="P914" s="359">
        <v>168</v>
      </c>
      <c r="Q914" s="37">
        <f t="shared" si="40"/>
        <v>308</v>
      </c>
      <c r="R914" s="359">
        <v>385</v>
      </c>
      <c r="S914" s="378">
        <v>5051771848464</v>
      </c>
      <c r="T914"/>
      <c r="U914"/>
      <c r="V914"/>
      <c r="W914" s="359">
        <v>0.35</v>
      </c>
      <c r="X914" s="326">
        <v>5</v>
      </c>
      <c r="Y914" s="326">
        <v>60</v>
      </c>
      <c r="Z914" s="326">
        <v>10</v>
      </c>
      <c r="AA914"/>
      <c r="AB914"/>
      <c r="AC914"/>
      <c r="AD914"/>
      <c r="AE914"/>
      <c r="AF914"/>
      <c r="AG914"/>
      <c r="AH914"/>
      <c r="AI914"/>
      <c r="AJ914"/>
      <c r="AK914"/>
      <c r="AL914"/>
      <c r="AM914"/>
      <c r="AN914"/>
      <c r="AO914"/>
      <c r="AP914"/>
      <c r="AQ914"/>
      <c r="AR914"/>
      <c r="AS914"/>
      <c r="AT914"/>
      <c r="AU914"/>
      <c r="AV914"/>
      <c r="AW914"/>
      <c r="AX914" s="374" t="s">
        <v>5454</v>
      </c>
      <c r="AY914"/>
      <c r="AZ914" t="s">
        <v>4282</v>
      </c>
      <c r="BA914" s="278" t="s">
        <v>4267</v>
      </c>
      <c r="BB914" s="280" t="s">
        <v>4268</v>
      </c>
      <c r="BC914"/>
    </row>
    <row r="915" spans="1:55" s="27" customFormat="1" ht="15.75">
      <c r="A915" t="s">
        <v>428</v>
      </c>
      <c r="B915" s="24" t="s">
        <v>1808</v>
      </c>
      <c r="C915"/>
      <c r="D915" t="s">
        <v>5470</v>
      </c>
      <c r="E915" s="369" t="s">
        <v>5412</v>
      </c>
      <c r="F915" s="371" t="s">
        <v>5431</v>
      </c>
      <c r="G915" s="305" t="s">
        <v>4294</v>
      </c>
      <c r="H915" s="373" t="s">
        <v>1493</v>
      </c>
      <c r="I915" s="33">
        <v>4201000090</v>
      </c>
      <c r="J915" s="1" t="s">
        <v>1804</v>
      </c>
      <c r="K915" s="1" t="s">
        <v>1804</v>
      </c>
      <c r="L915"/>
      <c r="M915" s="376" t="s">
        <v>5437</v>
      </c>
      <c r="N915"/>
      <c r="O915" t="s">
        <v>1791</v>
      </c>
      <c r="P915" s="359">
        <v>168</v>
      </c>
      <c r="Q915" s="37">
        <f t="shared" si="40"/>
        <v>308</v>
      </c>
      <c r="R915" s="359">
        <v>385</v>
      </c>
      <c r="S915" s="378">
        <v>5051771848471</v>
      </c>
      <c r="T915"/>
      <c r="U915"/>
      <c r="V915"/>
      <c r="W915" s="359">
        <v>0.35</v>
      </c>
      <c r="X915" s="326">
        <v>5</v>
      </c>
      <c r="Y915" s="326">
        <v>60</v>
      </c>
      <c r="Z915" s="326">
        <v>10</v>
      </c>
      <c r="AA915"/>
      <c r="AB915"/>
      <c r="AC915"/>
      <c r="AD915"/>
      <c r="AE915"/>
      <c r="AF915"/>
      <c r="AG915"/>
      <c r="AH915"/>
      <c r="AI915"/>
      <c r="AJ915"/>
      <c r="AK915"/>
      <c r="AL915"/>
      <c r="AM915"/>
      <c r="AN915"/>
      <c r="AO915"/>
      <c r="AP915"/>
      <c r="AQ915"/>
      <c r="AR915"/>
      <c r="AS915"/>
      <c r="AT915"/>
      <c r="AU915"/>
      <c r="AV915"/>
      <c r="AW915"/>
      <c r="AX915" s="374" t="s">
        <v>5454</v>
      </c>
      <c r="AY915"/>
      <c r="AZ915" t="s">
        <v>4282</v>
      </c>
      <c r="BA915" s="278" t="s">
        <v>4267</v>
      </c>
      <c r="BB915" s="280" t="s">
        <v>4268</v>
      </c>
      <c r="BC915"/>
    </row>
    <row r="916" spans="1:55" s="27" customFormat="1" ht="15.75">
      <c r="A916" t="s">
        <v>428</v>
      </c>
      <c r="B916" s="24" t="s">
        <v>1808</v>
      </c>
      <c r="C916"/>
      <c r="D916" t="s">
        <v>5470</v>
      </c>
      <c r="E916" s="369" t="s">
        <v>5413</v>
      </c>
      <c r="F916" s="371" t="s">
        <v>5431</v>
      </c>
      <c r="G916" s="305" t="s">
        <v>4294</v>
      </c>
      <c r="H916" s="373" t="s">
        <v>1493</v>
      </c>
      <c r="I916" s="33">
        <v>4201000090</v>
      </c>
      <c r="J916" s="1" t="s">
        <v>1804</v>
      </c>
      <c r="K916" s="1" t="s">
        <v>1804</v>
      </c>
      <c r="L916"/>
      <c r="M916" s="376" t="s">
        <v>5438</v>
      </c>
      <c r="N916"/>
      <c r="O916" t="s">
        <v>1791</v>
      </c>
      <c r="P916" s="359">
        <v>168</v>
      </c>
      <c r="Q916" s="37">
        <f t="shared" si="40"/>
        <v>308</v>
      </c>
      <c r="R916" s="359">
        <v>385</v>
      </c>
      <c r="S916" s="378">
        <v>5051771848488</v>
      </c>
      <c r="T916"/>
      <c r="U916"/>
      <c r="V916"/>
      <c r="W916" s="359">
        <v>0.35</v>
      </c>
      <c r="X916" s="326">
        <v>5</v>
      </c>
      <c r="Y916" s="326">
        <v>60</v>
      </c>
      <c r="Z916" s="326">
        <v>10</v>
      </c>
      <c r="AA916"/>
      <c r="AB916"/>
      <c r="AC916"/>
      <c r="AD916"/>
      <c r="AE916"/>
      <c r="AF916"/>
      <c r="AG916"/>
      <c r="AH916"/>
      <c r="AI916"/>
      <c r="AJ916"/>
      <c r="AK916"/>
      <c r="AL916"/>
      <c r="AM916"/>
      <c r="AN916"/>
      <c r="AO916"/>
      <c r="AP916"/>
      <c r="AQ916"/>
      <c r="AR916"/>
      <c r="AS916"/>
      <c r="AT916"/>
      <c r="AU916"/>
      <c r="AV916"/>
      <c r="AW916"/>
      <c r="AX916" s="374" t="s">
        <v>5454</v>
      </c>
      <c r="AY916"/>
      <c r="AZ916" t="s">
        <v>4282</v>
      </c>
      <c r="BA916" s="278" t="s">
        <v>4267</v>
      </c>
      <c r="BB916" s="280" t="s">
        <v>4268</v>
      </c>
      <c r="BC916"/>
    </row>
    <row r="917" spans="1:55" s="27" customFormat="1" ht="15.75">
      <c r="A917" t="s">
        <v>428</v>
      </c>
      <c r="B917" s="24" t="s">
        <v>1808</v>
      </c>
      <c r="C917"/>
      <c r="D917" t="s">
        <v>5471</v>
      </c>
      <c r="E917" s="369" t="s">
        <v>5414</v>
      </c>
      <c r="F917" s="371" t="s">
        <v>5432</v>
      </c>
      <c r="G917" s="305" t="s">
        <v>4294</v>
      </c>
      <c r="H917" s="373" t="s">
        <v>1453</v>
      </c>
      <c r="I917" s="33">
        <v>4201000090</v>
      </c>
      <c r="J917" s="1" t="s">
        <v>1804</v>
      </c>
      <c r="K917" s="1" t="s">
        <v>1804</v>
      </c>
      <c r="L917"/>
      <c r="M917" s="376" t="s">
        <v>5437</v>
      </c>
      <c r="N917"/>
      <c r="O917" t="s">
        <v>1791</v>
      </c>
      <c r="P917" s="359">
        <v>169</v>
      </c>
      <c r="Q917" s="37">
        <f t="shared" si="40"/>
        <v>311.20000000000005</v>
      </c>
      <c r="R917" s="359">
        <v>389</v>
      </c>
      <c r="S917" s="378">
        <v>5051771435220</v>
      </c>
      <c r="T917"/>
      <c r="U917"/>
      <c r="V917"/>
      <c r="W917" s="359">
        <v>0.35</v>
      </c>
      <c r="X917" s="326">
        <v>5</v>
      </c>
      <c r="Y917" s="326">
        <v>60</v>
      </c>
      <c r="Z917" s="326">
        <v>10</v>
      </c>
      <c r="AA917"/>
      <c r="AB917"/>
      <c r="AC917"/>
      <c r="AD917"/>
      <c r="AE917"/>
      <c r="AF917"/>
      <c r="AG917"/>
      <c r="AH917"/>
      <c r="AI917"/>
      <c r="AJ917"/>
      <c r="AK917"/>
      <c r="AL917"/>
      <c r="AM917"/>
      <c r="AN917"/>
      <c r="AO917"/>
      <c r="AP917"/>
      <c r="AQ917"/>
      <c r="AR917"/>
      <c r="AS917"/>
      <c r="AT917"/>
      <c r="AU917"/>
      <c r="AV917"/>
      <c r="AW917"/>
      <c r="AX917" s="374" t="s">
        <v>5455</v>
      </c>
      <c r="AY917"/>
      <c r="AZ917" t="s">
        <v>4282</v>
      </c>
      <c r="BA917" s="278" t="s">
        <v>4267</v>
      </c>
      <c r="BB917" s="280" t="s">
        <v>4268</v>
      </c>
      <c r="BC917"/>
    </row>
    <row r="918" spans="1:55" s="27" customFormat="1" ht="15.75">
      <c r="A918" t="s">
        <v>428</v>
      </c>
      <c r="B918" s="24" t="s">
        <v>1808</v>
      </c>
      <c r="C918"/>
      <c r="D918" t="s">
        <v>5471</v>
      </c>
      <c r="E918" s="369" t="s">
        <v>5415</v>
      </c>
      <c r="F918" s="371" t="s">
        <v>5432</v>
      </c>
      <c r="G918" s="305" t="s">
        <v>4294</v>
      </c>
      <c r="H918" s="373" t="s">
        <v>1493</v>
      </c>
      <c r="I918" s="33">
        <v>4201000090</v>
      </c>
      <c r="J918" s="1" t="s">
        <v>1804</v>
      </c>
      <c r="K918" s="1" t="s">
        <v>1804</v>
      </c>
      <c r="L918"/>
      <c r="M918" s="376" t="s">
        <v>5437</v>
      </c>
      <c r="N918"/>
      <c r="O918" t="s">
        <v>1791</v>
      </c>
      <c r="P918" s="359">
        <v>169</v>
      </c>
      <c r="Q918" s="37">
        <f t="shared" si="40"/>
        <v>311.20000000000005</v>
      </c>
      <c r="R918" s="359">
        <v>389</v>
      </c>
      <c r="S918" s="378">
        <v>5051771435244</v>
      </c>
      <c r="T918"/>
      <c r="U918"/>
      <c r="V918"/>
      <c r="W918" s="359">
        <v>0.35</v>
      </c>
      <c r="X918" s="326">
        <v>5</v>
      </c>
      <c r="Y918" s="326">
        <v>60</v>
      </c>
      <c r="Z918" s="326">
        <v>10</v>
      </c>
      <c r="AA918"/>
      <c r="AB918"/>
      <c r="AC918"/>
      <c r="AD918"/>
      <c r="AE918"/>
      <c r="AF918"/>
      <c r="AG918"/>
      <c r="AH918"/>
      <c r="AI918"/>
      <c r="AJ918"/>
      <c r="AK918"/>
      <c r="AL918"/>
      <c r="AM918"/>
      <c r="AN918"/>
      <c r="AO918"/>
      <c r="AP918"/>
      <c r="AQ918"/>
      <c r="AR918"/>
      <c r="AS918"/>
      <c r="AT918"/>
      <c r="AU918"/>
      <c r="AV918"/>
      <c r="AW918"/>
      <c r="AX918" s="374" t="s">
        <v>5455</v>
      </c>
      <c r="AY918"/>
      <c r="AZ918" t="s">
        <v>4282</v>
      </c>
      <c r="BA918" s="278" t="s">
        <v>4267</v>
      </c>
      <c r="BB918" s="280" t="s">
        <v>4268</v>
      </c>
      <c r="BC918"/>
    </row>
    <row r="919" spans="1:55" s="27" customFormat="1" ht="15.75">
      <c r="A919" t="s">
        <v>428</v>
      </c>
      <c r="B919" s="24" t="s">
        <v>1808</v>
      </c>
      <c r="C919"/>
      <c r="D919" t="s">
        <v>5472</v>
      </c>
      <c r="E919" s="369" t="s">
        <v>5416</v>
      </c>
      <c r="F919" s="371" t="s">
        <v>5433</v>
      </c>
      <c r="G919" s="305" t="s">
        <v>4294</v>
      </c>
      <c r="H919" s="373" t="s">
        <v>1453</v>
      </c>
      <c r="I919" s="33">
        <v>4201000090</v>
      </c>
      <c r="J919" s="1" t="s">
        <v>1804</v>
      </c>
      <c r="K919" s="1" t="s">
        <v>1804</v>
      </c>
      <c r="L919"/>
      <c r="M919" s="376" t="s">
        <v>5439</v>
      </c>
      <c r="N919"/>
      <c r="O919" t="s">
        <v>1791</v>
      </c>
      <c r="P919" s="359">
        <v>256</v>
      </c>
      <c r="Q919" s="37">
        <f t="shared" si="40"/>
        <v>471.20000000000005</v>
      </c>
      <c r="R919" s="359">
        <v>589</v>
      </c>
      <c r="S919" s="378">
        <v>5051771665337</v>
      </c>
      <c r="T919"/>
      <c r="U919"/>
      <c r="V919"/>
      <c r="W919" s="359">
        <v>0.35</v>
      </c>
      <c r="X919" s="326">
        <v>5</v>
      </c>
      <c r="Y919" s="326">
        <v>60</v>
      </c>
      <c r="Z919" s="326">
        <v>10</v>
      </c>
      <c r="AA919"/>
      <c r="AB919"/>
      <c r="AC919"/>
      <c r="AD919"/>
      <c r="AE919"/>
      <c r="AF919"/>
      <c r="AG919"/>
      <c r="AH919"/>
      <c r="AI919"/>
      <c r="AJ919"/>
      <c r="AK919"/>
      <c r="AL919"/>
      <c r="AM919"/>
      <c r="AN919"/>
      <c r="AO919"/>
      <c r="AP919"/>
      <c r="AQ919"/>
      <c r="AR919"/>
      <c r="AS919"/>
      <c r="AT919"/>
      <c r="AU919"/>
      <c r="AV919"/>
      <c r="AW919"/>
      <c r="AX919" s="374" t="s">
        <v>5456</v>
      </c>
      <c r="AY919"/>
      <c r="AZ919" t="s">
        <v>4282</v>
      </c>
      <c r="BA919" s="278" t="s">
        <v>4267</v>
      </c>
      <c r="BB919" s="280" t="s">
        <v>4268</v>
      </c>
      <c r="BC919"/>
    </row>
    <row r="920" spans="1:55" s="27" customFormat="1" ht="15.75">
      <c r="A920" t="s">
        <v>428</v>
      </c>
      <c r="B920" s="24" t="s">
        <v>1808</v>
      </c>
      <c r="C920"/>
      <c r="D920" t="s">
        <v>5472</v>
      </c>
      <c r="E920" s="369" t="s">
        <v>5417</v>
      </c>
      <c r="F920" s="371" t="s">
        <v>5433</v>
      </c>
      <c r="G920" s="305" t="s">
        <v>4294</v>
      </c>
      <c r="H920" s="373" t="s">
        <v>1453</v>
      </c>
      <c r="I920" s="33">
        <v>4201000090</v>
      </c>
      <c r="J920" s="1" t="s">
        <v>1804</v>
      </c>
      <c r="K920" s="1" t="s">
        <v>1804</v>
      </c>
      <c r="L920"/>
      <c r="M920" s="376" t="s">
        <v>5437</v>
      </c>
      <c r="N920"/>
      <c r="O920" t="s">
        <v>1791</v>
      </c>
      <c r="P920" s="359">
        <v>256</v>
      </c>
      <c r="Q920" s="37">
        <f t="shared" si="40"/>
        <v>471.20000000000005</v>
      </c>
      <c r="R920" s="359">
        <v>589</v>
      </c>
      <c r="S920" s="378">
        <v>5051771665344</v>
      </c>
      <c r="T920"/>
      <c r="U920"/>
      <c r="V920"/>
      <c r="W920" s="359">
        <v>0.35</v>
      </c>
      <c r="X920" s="326">
        <v>5</v>
      </c>
      <c r="Y920" s="326">
        <v>60</v>
      </c>
      <c r="Z920" s="326">
        <v>10</v>
      </c>
      <c r="AA920"/>
      <c r="AB920"/>
      <c r="AC920"/>
      <c r="AD920"/>
      <c r="AE920"/>
      <c r="AF920"/>
      <c r="AG920"/>
      <c r="AH920"/>
      <c r="AI920"/>
      <c r="AJ920"/>
      <c r="AK920"/>
      <c r="AL920"/>
      <c r="AM920"/>
      <c r="AN920"/>
      <c r="AO920"/>
      <c r="AP920"/>
      <c r="AQ920"/>
      <c r="AR920"/>
      <c r="AS920"/>
      <c r="AT920"/>
      <c r="AU920"/>
      <c r="AV920"/>
      <c r="AW920"/>
      <c r="AX920" s="374" t="s">
        <v>5456</v>
      </c>
      <c r="AY920"/>
      <c r="AZ920" t="s">
        <v>4282</v>
      </c>
      <c r="BA920" s="278" t="s">
        <v>4267</v>
      </c>
      <c r="BB920" s="280" t="s">
        <v>4268</v>
      </c>
      <c r="BC920"/>
    </row>
    <row r="921" spans="1:55" s="27" customFormat="1" ht="15.75">
      <c r="A921" t="s">
        <v>428</v>
      </c>
      <c r="B921" s="24" t="s">
        <v>1808</v>
      </c>
      <c r="C921"/>
      <c r="D921" t="s">
        <v>5472</v>
      </c>
      <c r="E921" s="369" t="s">
        <v>5418</v>
      </c>
      <c r="F921" s="371" t="s">
        <v>5433</v>
      </c>
      <c r="G921" s="305" t="s">
        <v>4294</v>
      </c>
      <c r="H921" s="373" t="s">
        <v>1493</v>
      </c>
      <c r="I921" s="33">
        <v>4201000090</v>
      </c>
      <c r="J921" s="1" t="s">
        <v>1804</v>
      </c>
      <c r="K921" s="1" t="s">
        <v>1804</v>
      </c>
      <c r="L921"/>
      <c r="M921" s="376" t="s">
        <v>5439</v>
      </c>
      <c r="N921"/>
      <c r="O921" t="s">
        <v>1791</v>
      </c>
      <c r="P921" s="359">
        <v>256</v>
      </c>
      <c r="Q921" s="37">
        <f t="shared" si="40"/>
        <v>471.20000000000005</v>
      </c>
      <c r="R921" s="359">
        <v>589</v>
      </c>
      <c r="S921" s="378">
        <v>5051771665368</v>
      </c>
      <c r="T921"/>
      <c r="U921"/>
      <c r="V921"/>
      <c r="W921" s="359">
        <v>0.35</v>
      </c>
      <c r="X921" s="326">
        <v>5</v>
      </c>
      <c r="Y921" s="326">
        <v>60</v>
      </c>
      <c r="Z921" s="326">
        <v>10</v>
      </c>
      <c r="AA921"/>
      <c r="AB921"/>
      <c r="AC921"/>
      <c r="AD921"/>
      <c r="AE921"/>
      <c r="AF921"/>
      <c r="AG921"/>
      <c r="AH921"/>
      <c r="AI921"/>
      <c r="AJ921"/>
      <c r="AK921"/>
      <c r="AL921"/>
      <c r="AM921"/>
      <c r="AN921"/>
      <c r="AO921"/>
      <c r="AP921"/>
      <c r="AQ921"/>
      <c r="AR921"/>
      <c r="AS921"/>
      <c r="AT921"/>
      <c r="AU921"/>
      <c r="AV921"/>
      <c r="AW921"/>
      <c r="AX921" s="374" t="s">
        <v>5456</v>
      </c>
      <c r="AY921"/>
      <c r="AZ921" t="s">
        <v>4282</v>
      </c>
      <c r="BA921" s="278" t="s">
        <v>4267</v>
      </c>
      <c r="BB921" s="280" t="s">
        <v>4268</v>
      </c>
      <c r="BC921"/>
    </row>
    <row r="922" spans="1:55" s="27" customFormat="1" ht="15.75">
      <c r="A922" t="s">
        <v>428</v>
      </c>
      <c r="B922" s="24" t="s">
        <v>1808</v>
      </c>
      <c r="C922"/>
      <c r="D922" t="s">
        <v>5472</v>
      </c>
      <c r="E922" s="369" t="s">
        <v>5419</v>
      </c>
      <c r="F922" s="371" t="s">
        <v>5433</v>
      </c>
      <c r="G922" s="305" t="s">
        <v>4294</v>
      </c>
      <c r="H922" s="373" t="s">
        <v>1493</v>
      </c>
      <c r="I922" s="33">
        <v>4201000090</v>
      </c>
      <c r="J922" s="1" t="s">
        <v>1804</v>
      </c>
      <c r="K922" s="1" t="s">
        <v>1804</v>
      </c>
      <c r="L922"/>
      <c r="M922" s="376" t="s">
        <v>5437</v>
      </c>
      <c r="N922"/>
      <c r="O922" t="s">
        <v>1791</v>
      </c>
      <c r="P922" s="359">
        <v>256</v>
      </c>
      <c r="Q922" s="37">
        <f t="shared" si="40"/>
        <v>471.20000000000005</v>
      </c>
      <c r="R922" s="359">
        <v>589</v>
      </c>
      <c r="S922" s="378">
        <v>5051771665375</v>
      </c>
      <c r="T922"/>
      <c r="U922"/>
      <c r="V922"/>
      <c r="W922" s="359">
        <v>0.35</v>
      </c>
      <c r="X922" s="326">
        <v>5</v>
      </c>
      <c r="Y922" s="326">
        <v>60</v>
      </c>
      <c r="Z922" s="326">
        <v>10</v>
      </c>
      <c r="AA922"/>
      <c r="AB922"/>
      <c r="AC922"/>
      <c r="AD922"/>
      <c r="AE922"/>
      <c r="AF922"/>
      <c r="AG922"/>
      <c r="AH922"/>
      <c r="AI922"/>
      <c r="AJ922"/>
      <c r="AK922"/>
      <c r="AL922"/>
      <c r="AM922"/>
      <c r="AN922"/>
      <c r="AO922"/>
      <c r="AP922"/>
      <c r="AQ922"/>
      <c r="AR922"/>
      <c r="AS922"/>
      <c r="AT922"/>
      <c r="AU922"/>
      <c r="AV922"/>
      <c r="AW922"/>
      <c r="AX922" s="374" t="s">
        <v>5456</v>
      </c>
      <c r="AY922"/>
      <c r="AZ922" t="s">
        <v>4282</v>
      </c>
      <c r="BA922" s="278" t="s">
        <v>4267</v>
      </c>
      <c r="BB922" s="280" t="s">
        <v>4268</v>
      </c>
      <c r="BC922"/>
    </row>
    <row r="923" spans="1:55" s="27" customFormat="1" ht="15.75">
      <c r="A923" t="s">
        <v>428</v>
      </c>
      <c r="B923" s="24" t="s">
        <v>1808</v>
      </c>
      <c r="C923"/>
      <c r="D923" t="s">
        <v>3874</v>
      </c>
      <c r="E923" s="20" t="s">
        <v>3784</v>
      </c>
      <c r="F923" t="s">
        <v>3785</v>
      </c>
      <c r="G923"/>
      <c r="H923" t="s">
        <v>1453</v>
      </c>
      <c r="I923" s="33">
        <v>42010000</v>
      </c>
      <c r="J923" s="1" t="s">
        <v>1804</v>
      </c>
      <c r="K923" s="1" t="s">
        <v>1804</v>
      </c>
      <c r="L923"/>
      <c r="M923" s="13" t="s">
        <v>437</v>
      </c>
      <c r="N923"/>
      <c r="O923" t="s">
        <v>1791</v>
      </c>
      <c r="P923" s="37">
        <v>376</v>
      </c>
      <c r="Q923" s="37">
        <f t="shared" ref="Q923:Q926" si="41">R923*0.8</f>
        <v>692</v>
      </c>
      <c r="R923" s="166">
        <v>865</v>
      </c>
      <c r="S923" s="143">
        <v>5051771683454</v>
      </c>
      <c r="T923"/>
      <c r="U923"/>
      <c r="V923"/>
      <c r="W923"/>
      <c r="X923"/>
      <c r="Y923"/>
      <c r="Z923"/>
      <c r="AA923"/>
      <c r="AB923"/>
      <c r="AC923"/>
      <c r="AD923"/>
      <c r="AE923"/>
      <c r="AF923"/>
      <c r="AG923"/>
      <c r="AH923"/>
      <c r="AI923"/>
      <c r="AJ923"/>
      <c r="AK923"/>
      <c r="AL923"/>
      <c r="AM923"/>
      <c r="AN923"/>
      <c r="AO923"/>
      <c r="AP923"/>
      <c r="AQ923"/>
      <c r="AR923"/>
      <c r="AS923"/>
      <c r="AT923"/>
      <c r="AU923"/>
      <c r="AV923"/>
      <c r="AW923"/>
      <c r="AX923" s="289" t="s">
        <v>3786</v>
      </c>
      <c r="AY923"/>
      <c r="AZ923" t="s">
        <v>4282</v>
      </c>
      <c r="BA923" s="278" t="s">
        <v>4267</v>
      </c>
      <c r="BB923" s="280" t="s">
        <v>4268</v>
      </c>
      <c r="BC923"/>
    </row>
    <row r="924" spans="1:55" s="27" customFormat="1" ht="15.75">
      <c r="A924" t="s">
        <v>428</v>
      </c>
      <c r="B924" s="24" t="s">
        <v>1808</v>
      </c>
      <c r="C924"/>
      <c r="D924" t="s">
        <v>3874</v>
      </c>
      <c r="E924" s="20" t="s">
        <v>3787</v>
      </c>
      <c r="F924" t="s">
        <v>3785</v>
      </c>
      <c r="G924"/>
      <c r="H924" t="s">
        <v>1453</v>
      </c>
      <c r="I924" s="33">
        <v>42010000</v>
      </c>
      <c r="J924" s="1" t="s">
        <v>1804</v>
      </c>
      <c r="K924" s="1" t="s">
        <v>1804</v>
      </c>
      <c r="L924"/>
      <c r="M924" s="13" t="s">
        <v>439</v>
      </c>
      <c r="N924"/>
      <c r="O924" t="s">
        <v>1791</v>
      </c>
      <c r="P924" s="37">
        <v>376</v>
      </c>
      <c r="Q924" s="37">
        <f t="shared" si="41"/>
        <v>692</v>
      </c>
      <c r="R924" s="166">
        <v>865</v>
      </c>
      <c r="S924" s="143">
        <v>5051771683461</v>
      </c>
      <c r="T924"/>
      <c r="U924"/>
      <c r="V924"/>
      <c r="W924"/>
      <c r="X924"/>
      <c r="Y924"/>
      <c r="Z924"/>
      <c r="AA924"/>
      <c r="AB924"/>
      <c r="AC924"/>
      <c r="AD924"/>
      <c r="AE924"/>
      <c r="AF924"/>
      <c r="AG924"/>
      <c r="AH924"/>
      <c r="AI924"/>
      <c r="AJ924"/>
      <c r="AK924"/>
      <c r="AL924"/>
      <c r="AM924"/>
      <c r="AN924"/>
      <c r="AO924"/>
      <c r="AP924"/>
      <c r="AQ924"/>
      <c r="AR924"/>
      <c r="AS924"/>
      <c r="AT924"/>
      <c r="AU924"/>
      <c r="AV924"/>
      <c r="AW924"/>
      <c r="AX924" s="289" t="s">
        <v>3786</v>
      </c>
      <c r="AY924"/>
      <c r="AZ924" t="s">
        <v>4282</v>
      </c>
      <c r="BA924" s="278" t="s">
        <v>4267</v>
      </c>
      <c r="BB924" s="280" t="s">
        <v>4268</v>
      </c>
      <c r="BC924"/>
    </row>
    <row r="925" spans="1:55" s="27" customFormat="1" ht="15.75">
      <c r="A925" t="s">
        <v>428</v>
      </c>
      <c r="B925" s="24" t="s">
        <v>1808</v>
      </c>
      <c r="C925"/>
      <c r="D925" t="s">
        <v>3874</v>
      </c>
      <c r="E925" s="20" t="s">
        <v>3788</v>
      </c>
      <c r="F925" t="s">
        <v>3785</v>
      </c>
      <c r="G925"/>
      <c r="H925" t="s">
        <v>1493</v>
      </c>
      <c r="I925" s="33">
        <v>42010000</v>
      </c>
      <c r="J925" s="1" t="s">
        <v>1804</v>
      </c>
      <c r="K925" s="1" t="s">
        <v>1804</v>
      </c>
      <c r="L925"/>
      <c r="M925" s="13" t="s">
        <v>437</v>
      </c>
      <c r="N925"/>
      <c r="O925" t="s">
        <v>1791</v>
      </c>
      <c r="P925" s="37">
        <v>376</v>
      </c>
      <c r="Q925" s="37">
        <f t="shared" si="41"/>
        <v>692</v>
      </c>
      <c r="R925" s="166">
        <v>865</v>
      </c>
      <c r="S925" s="143">
        <v>5051771683492</v>
      </c>
      <c r="T925"/>
      <c r="U925"/>
      <c r="V925"/>
      <c r="W925"/>
      <c r="X925"/>
      <c r="Y925"/>
      <c r="Z925"/>
      <c r="AA925"/>
      <c r="AB925"/>
      <c r="AC925"/>
      <c r="AD925"/>
      <c r="AE925"/>
      <c r="AF925"/>
      <c r="AG925"/>
      <c r="AH925"/>
      <c r="AI925"/>
      <c r="AJ925"/>
      <c r="AK925"/>
      <c r="AL925"/>
      <c r="AM925"/>
      <c r="AN925"/>
      <c r="AO925"/>
      <c r="AP925"/>
      <c r="AQ925"/>
      <c r="AR925"/>
      <c r="AS925"/>
      <c r="AT925"/>
      <c r="AU925"/>
      <c r="AV925"/>
      <c r="AW925"/>
      <c r="AX925" s="289" t="s">
        <v>3786</v>
      </c>
      <c r="AY925"/>
      <c r="AZ925" t="s">
        <v>4282</v>
      </c>
      <c r="BA925" s="278" t="s">
        <v>4267</v>
      </c>
      <c r="BB925" s="280" t="s">
        <v>4268</v>
      </c>
      <c r="BC925"/>
    </row>
    <row r="926" spans="1:55" s="27" customFormat="1" ht="15.75">
      <c r="A926" t="s">
        <v>428</v>
      </c>
      <c r="B926" s="24" t="s">
        <v>1808</v>
      </c>
      <c r="C926"/>
      <c r="D926" t="s">
        <v>3874</v>
      </c>
      <c r="E926" s="20" t="s">
        <v>3789</v>
      </c>
      <c r="F926" t="s">
        <v>3785</v>
      </c>
      <c r="G926"/>
      <c r="H926" t="s">
        <v>1493</v>
      </c>
      <c r="I926" s="33">
        <v>42010000</v>
      </c>
      <c r="J926" s="1" t="s">
        <v>1804</v>
      </c>
      <c r="K926" s="1" t="s">
        <v>1804</v>
      </c>
      <c r="L926"/>
      <c r="M926" s="13" t="s">
        <v>439</v>
      </c>
      <c r="N926"/>
      <c r="O926" t="s">
        <v>1791</v>
      </c>
      <c r="P926" s="37">
        <v>376</v>
      </c>
      <c r="Q926" s="37">
        <f t="shared" si="41"/>
        <v>692</v>
      </c>
      <c r="R926" s="166">
        <v>865</v>
      </c>
      <c r="S926" s="143">
        <v>5051771683508</v>
      </c>
      <c r="T926"/>
      <c r="U926"/>
      <c r="V926"/>
      <c r="W926"/>
      <c r="X926"/>
      <c r="Y926"/>
      <c r="Z926"/>
      <c r="AA926"/>
      <c r="AB926"/>
      <c r="AC926"/>
      <c r="AD926"/>
      <c r="AE926"/>
      <c r="AF926"/>
      <c r="AG926"/>
      <c r="AH926"/>
      <c r="AI926"/>
      <c r="AJ926"/>
      <c r="AK926"/>
      <c r="AL926"/>
      <c r="AM926"/>
      <c r="AN926"/>
      <c r="AO926"/>
      <c r="AP926"/>
      <c r="AQ926"/>
      <c r="AR926"/>
      <c r="AS926"/>
      <c r="AT926"/>
      <c r="AU926"/>
      <c r="AV926"/>
      <c r="AW926"/>
      <c r="AX926" s="289" t="s">
        <v>3786</v>
      </c>
      <c r="AY926"/>
      <c r="AZ926" t="s">
        <v>4282</v>
      </c>
      <c r="BA926" s="278" t="s">
        <v>4267</v>
      </c>
      <c r="BB926" s="280" t="s">
        <v>4268</v>
      </c>
      <c r="BC926"/>
    </row>
    <row r="927" spans="1:55" s="27" customFormat="1" ht="15.75">
      <c r="A927" t="s">
        <v>428</v>
      </c>
      <c r="B927" s="24" t="s">
        <v>1808</v>
      </c>
      <c r="C927"/>
      <c r="D927" t="s">
        <v>3875</v>
      </c>
      <c r="E927" s="20" t="s">
        <v>3790</v>
      </c>
      <c r="F927" t="s">
        <v>3791</v>
      </c>
      <c r="G927"/>
      <c r="H927" t="s">
        <v>1453</v>
      </c>
      <c r="I927" s="33">
        <v>42010000</v>
      </c>
      <c r="J927" s="1" t="s">
        <v>1804</v>
      </c>
      <c r="K927" s="1" t="s">
        <v>1804</v>
      </c>
      <c r="L927" s="236"/>
      <c r="M927" s="13" t="s">
        <v>3792</v>
      </c>
      <c r="N927"/>
      <c r="O927" t="s">
        <v>1791</v>
      </c>
      <c r="P927" s="37">
        <v>237</v>
      </c>
      <c r="Q927" s="37">
        <f t="shared" ref="Q927:Q931" si="42">R927*0.8</f>
        <v>436</v>
      </c>
      <c r="R927" s="166">
        <v>545</v>
      </c>
      <c r="S927" s="143">
        <v>5051771918006</v>
      </c>
      <c r="T927"/>
      <c r="U927"/>
      <c r="V927"/>
      <c r="W927"/>
      <c r="X927"/>
      <c r="Y927"/>
      <c r="Z927"/>
      <c r="AA927"/>
      <c r="AB927"/>
      <c r="AC927"/>
      <c r="AD927"/>
      <c r="AE927"/>
      <c r="AF927"/>
      <c r="AG927"/>
      <c r="AH927"/>
      <c r="AI927"/>
      <c r="AJ927"/>
      <c r="AK927"/>
      <c r="AL927"/>
      <c r="AM927"/>
      <c r="AN927"/>
      <c r="AO927"/>
      <c r="AP927"/>
      <c r="AQ927"/>
      <c r="AR927"/>
      <c r="AS927"/>
      <c r="AT927"/>
      <c r="AU927"/>
      <c r="AV927"/>
      <c r="AW927"/>
      <c r="AX927" s="289" t="s">
        <v>3793</v>
      </c>
      <c r="AY927"/>
      <c r="AZ927" t="s">
        <v>4282</v>
      </c>
      <c r="BA927" s="278" t="s">
        <v>4267</v>
      </c>
      <c r="BB927" s="280" t="s">
        <v>4268</v>
      </c>
      <c r="BC927"/>
    </row>
    <row r="928" spans="1:55" s="27" customFormat="1" ht="15.75">
      <c r="A928" t="s">
        <v>428</v>
      </c>
      <c r="B928" s="24" t="s">
        <v>1808</v>
      </c>
      <c r="C928"/>
      <c r="D928" t="s">
        <v>3875</v>
      </c>
      <c r="E928" s="20" t="s">
        <v>3794</v>
      </c>
      <c r="F928" t="s">
        <v>3791</v>
      </c>
      <c r="G928"/>
      <c r="H928" t="s">
        <v>1493</v>
      </c>
      <c r="I928" s="33">
        <v>42010000</v>
      </c>
      <c r="J928" s="1" t="s">
        <v>1804</v>
      </c>
      <c r="K928" s="1" t="s">
        <v>1804</v>
      </c>
      <c r="L928" s="236"/>
      <c r="M928" s="13" t="s">
        <v>3792</v>
      </c>
      <c r="N928"/>
      <c r="O928" t="s">
        <v>1791</v>
      </c>
      <c r="P928" s="37">
        <v>237</v>
      </c>
      <c r="Q928" s="37">
        <f t="shared" si="42"/>
        <v>436</v>
      </c>
      <c r="R928" s="166">
        <v>545</v>
      </c>
      <c r="S928" s="143">
        <v>5051771918020</v>
      </c>
      <c r="T928"/>
      <c r="U928"/>
      <c r="V928"/>
      <c r="W928"/>
      <c r="X928"/>
      <c r="Y928"/>
      <c r="Z928"/>
      <c r="AA928"/>
      <c r="AB928"/>
      <c r="AC928"/>
      <c r="AD928"/>
      <c r="AE928"/>
      <c r="AF928"/>
      <c r="AG928"/>
      <c r="AH928"/>
      <c r="AI928"/>
      <c r="AJ928"/>
      <c r="AK928"/>
      <c r="AL928"/>
      <c r="AM928"/>
      <c r="AN928"/>
      <c r="AO928"/>
      <c r="AP928"/>
      <c r="AQ928"/>
      <c r="AR928"/>
      <c r="AS928"/>
      <c r="AT928"/>
      <c r="AU928"/>
      <c r="AV928"/>
      <c r="AW928"/>
      <c r="AX928" s="289" t="s">
        <v>3793</v>
      </c>
      <c r="AY928"/>
      <c r="AZ928" t="s">
        <v>4282</v>
      </c>
      <c r="BA928" s="278" t="s">
        <v>4267</v>
      </c>
      <c r="BB928" s="280" t="s">
        <v>4268</v>
      </c>
      <c r="BC928"/>
    </row>
    <row r="929" spans="1:55" ht="15.75">
      <c r="A929" t="s">
        <v>428</v>
      </c>
      <c r="B929" s="24" t="s">
        <v>1808</v>
      </c>
      <c r="D929" t="s">
        <v>3875</v>
      </c>
      <c r="E929" s="20" t="s">
        <v>3795</v>
      </c>
      <c r="F929" t="s">
        <v>3791</v>
      </c>
      <c r="H929" t="s">
        <v>1453</v>
      </c>
      <c r="I929" s="33">
        <v>42010000</v>
      </c>
      <c r="J929" s="1" t="s">
        <v>1804</v>
      </c>
      <c r="K929" s="1" t="s">
        <v>1804</v>
      </c>
      <c r="L929" s="236"/>
      <c r="M929" s="13" t="s">
        <v>1669</v>
      </c>
      <c r="N929"/>
      <c r="O929" t="s">
        <v>1791</v>
      </c>
      <c r="P929" s="37">
        <v>237</v>
      </c>
      <c r="Q929" s="37">
        <f t="shared" si="42"/>
        <v>436</v>
      </c>
      <c r="R929" s="166">
        <v>545</v>
      </c>
      <c r="S929" s="143">
        <v>5051771917993</v>
      </c>
      <c r="T929"/>
      <c r="U929"/>
      <c r="V929"/>
      <c r="W929"/>
      <c r="X929"/>
      <c r="Y929"/>
      <c r="Z929"/>
      <c r="AX929" s="289" t="s">
        <v>3793</v>
      </c>
      <c r="AZ929" t="s">
        <v>4282</v>
      </c>
      <c r="BA929" s="278" t="s">
        <v>4267</v>
      </c>
      <c r="BB929" s="280" t="s">
        <v>4268</v>
      </c>
    </row>
    <row r="930" spans="1:55" ht="15.75">
      <c r="A930" t="s">
        <v>428</v>
      </c>
      <c r="B930" s="24" t="s">
        <v>1808</v>
      </c>
      <c r="D930" t="s">
        <v>3875</v>
      </c>
      <c r="E930" s="20" t="s">
        <v>3796</v>
      </c>
      <c r="F930" t="s">
        <v>3791</v>
      </c>
      <c r="H930" t="s">
        <v>1493</v>
      </c>
      <c r="I930" s="33">
        <v>42010000</v>
      </c>
      <c r="J930" s="1" t="s">
        <v>1804</v>
      </c>
      <c r="K930" s="1" t="s">
        <v>1804</v>
      </c>
      <c r="L930" s="236"/>
      <c r="M930" s="13" t="s">
        <v>1669</v>
      </c>
      <c r="N930"/>
      <c r="O930" t="s">
        <v>1791</v>
      </c>
      <c r="P930" s="37">
        <v>237</v>
      </c>
      <c r="Q930" s="37">
        <f t="shared" si="42"/>
        <v>436</v>
      </c>
      <c r="R930" s="166">
        <v>545</v>
      </c>
      <c r="S930" s="143">
        <v>5051771918013</v>
      </c>
      <c r="T930"/>
      <c r="U930"/>
      <c r="V930"/>
      <c r="W930"/>
      <c r="X930"/>
      <c r="Y930"/>
      <c r="Z930"/>
      <c r="AX930" s="289" t="s">
        <v>3793</v>
      </c>
      <c r="AZ930" t="s">
        <v>4282</v>
      </c>
      <c r="BA930" s="278" t="s">
        <v>4267</v>
      </c>
      <c r="BB930" s="280" t="s">
        <v>4268</v>
      </c>
    </row>
    <row r="931" spans="1:55" ht="15.75">
      <c r="A931" s="23" t="s">
        <v>428</v>
      </c>
      <c r="B931" s="24" t="s">
        <v>2804</v>
      </c>
      <c r="C931" s="3"/>
      <c r="D931" s="3" t="s">
        <v>2847</v>
      </c>
      <c r="E931" s="3" t="s">
        <v>2848</v>
      </c>
      <c r="F931" s="3" t="s">
        <v>3141</v>
      </c>
      <c r="G931" s="24"/>
      <c r="H931" s="3" t="s">
        <v>1453</v>
      </c>
      <c r="I931" s="33">
        <v>42010000</v>
      </c>
      <c r="J931" s="1" t="s">
        <v>1804</v>
      </c>
      <c r="K931" s="1" t="s">
        <v>1804</v>
      </c>
      <c r="L931" s="27"/>
      <c r="M931" s="23" t="s">
        <v>437</v>
      </c>
      <c r="N931" s="23"/>
      <c r="O931" s="22" t="s">
        <v>1791</v>
      </c>
      <c r="P931" s="22">
        <v>152</v>
      </c>
      <c r="Q931" s="37">
        <f t="shared" si="42"/>
        <v>279.2</v>
      </c>
      <c r="R931" s="166">
        <v>349</v>
      </c>
      <c r="S931" s="264" t="s">
        <v>3017</v>
      </c>
      <c r="T931" s="238"/>
      <c r="U931" s="3">
        <v>0.183</v>
      </c>
      <c r="V931" s="3">
        <v>5.0000000000000001E-3</v>
      </c>
      <c r="W931" s="3">
        <v>0.183</v>
      </c>
      <c r="X931" s="3">
        <v>30</v>
      </c>
      <c r="Y931" s="3">
        <v>370</v>
      </c>
      <c r="Z931" s="3">
        <v>310</v>
      </c>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289" t="s">
        <v>3142</v>
      </c>
      <c r="AY931" s="27"/>
      <c r="AZ931" t="s">
        <v>4282</v>
      </c>
      <c r="BA931" s="278" t="s">
        <v>4267</v>
      </c>
      <c r="BB931" s="280" t="s">
        <v>4268</v>
      </c>
      <c r="BC931" s="27"/>
    </row>
    <row r="932" spans="1:55" ht="15.75">
      <c r="A932" s="23" t="s">
        <v>428</v>
      </c>
      <c r="B932" s="24" t="s">
        <v>2804</v>
      </c>
      <c r="C932" s="3"/>
      <c r="D932" s="3" t="s">
        <v>2847</v>
      </c>
      <c r="E932" s="3" t="s">
        <v>2849</v>
      </c>
      <c r="F932" s="3" t="s">
        <v>3141</v>
      </c>
      <c r="G932" s="24"/>
      <c r="H932" s="3" t="s">
        <v>1453</v>
      </c>
      <c r="I932" s="33">
        <v>42010000</v>
      </c>
      <c r="J932" s="1" t="s">
        <v>1804</v>
      </c>
      <c r="K932" s="1" t="s">
        <v>1804</v>
      </c>
      <c r="L932" s="27"/>
      <c r="M932" s="23" t="s">
        <v>439</v>
      </c>
      <c r="N932" s="23"/>
      <c r="O932" s="22" t="s">
        <v>1791</v>
      </c>
      <c r="P932" s="22">
        <v>152</v>
      </c>
      <c r="Q932" s="37">
        <f t="shared" ref="Q932:Q936" si="43">R932*0.8</f>
        <v>279.2</v>
      </c>
      <c r="R932" s="166">
        <v>349</v>
      </c>
      <c r="S932" s="264" t="s">
        <v>3018</v>
      </c>
      <c r="T932" s="238"/>
      <c r="U932" s="3">
        <v>0.2</v>
      </c>
      <c r="V932" s="3">
        <v>5.0000000000000001E-3</v>
      </c>
      <c r="W932" s="3">
        <v>0.2</v>
      </c>
      <c r="X932" s="3">
        <v>30</v>
      </c>
      <c r="Y932" s="3">
        <v>400</v>
      </c>
      <c r="Z932" s="3">
        <v>320</v>
      </c>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289" t="s">
        <v>3142</v>
      </c>
      <c r="AY932" s="27"/>
      <c r="AZ932" t="s">
        <v>4282</v>
      </c>
      <c r="BA932" s="278" t="s">
        <v>4267</v>
      </c>
      <c r="BB932" s="280" t="s">
        <v>4268</v>
      </c>
      <c r="BC932" s="27"/>
    </row>
    <row r="933" spans="1:55" ht="15.75">
      <c r="A933" s="23" t="s">
        <v>428</v>
      </c>
      <c r="B933" s="24" t="s">
        <v>2804</v>
      </c>
      <c r="C933" s="3"/>
      <c r="D933" s="3" t="s">
        <v>2847</v>
      </c>
      <c r="E933" s="3" t="s">
        <v>2850</v>
      </c>
      <c r="F933" s="3" t="s">
        <v>3141</v>
      </c>
      <c r="G933" s="24"/>
      <c r="H933" s="3" t="s">
        <v>1454</v>
      </c>
      <c r="I933" s="33">
        <v>42010000</v>
      </c>
      <c r="J933" s="1" t="s">
        <v>1804</v>
      </c>
      <c r="K933" s="1" t="s">
        <v>1804</v>
      </c>
      <c r="L933" s="27"/>
      <c r="M933" s="23" t="s">
        <v>437</v>
      </c>
      <c r="N933" s="23"/>
      <c r="O933" s="22" t="s">
        <v>1791</v>
      </c>
      <c r="P933" s="22">
        <v>152</v>
      </c>
      <c r="Q933" s="37">
        <f t="shared" si="43"/>
        <v>279.2</v>
      </c>
      <c r="R933" s="166">
        <v>349</v>
      </c>
      <c r="S933" s="264" t="s">
        <v>3021</v>
      </c>
      <c r="T933" s="238"/>
      <c r="U933" s="3">
        <v>0.183</v>
      </c>
      <c r="V933" s="3">
        <v>5.0000000000000001E-3</v>
      </c>
      <c r="W933" s="3">
        <v>0.183</v>
      </c>
      <c r="X933" s="3">
        <v>30</v>
      </c>
      <c r="Y933" s="3">
        <v>370</v>
      </c>
      <c r="Z933" s="3">
        <v>310</v>
      </c>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289" t="s">
        <v>3142</v>
      </c>
      <c r="AY933" s="27"/>
      <c r="AZ933" t="s">
        <v>4282</v>
      </c>
      <c r="BA933" s="278" t="s">
        <v>4267</v>
      </c>
      <c r="BB933" s="280" t="s">
        <v>4268</v>
      </c>
      <c r="BC933" s="27"/>
    </row>
    <row r="934" spans="1:55" ht="15.75">
      <c r="A934" s="23" t="s">
        <v>428</v>
      </c>
      <c r="B934" s="24" t="s">
        <v>2804</v>
      </c>
      <c r="C934" s="3"/>
      <c r="D934" s="3" t="s">
        <v>2847</v>
      </c>
      <c r="E934" s="3" t="s">
        <v>2851</v>
      </c>
      <c r="F934" s="3" t="s">
        <v>3141</v>
      </c>
      <c r="G934" s="24"/>
      <c r="H934" s="3" t="s">
        <v>1454</v>
      </c>
      <c r="I934" s="33">
        <v>42010000</v>
      </c>
      <c r="J934" s="1" t="s">
        <v>1804</v>
      </c>
      <c r="K934" s="1" t="s">
        <v>1804</v>
      </c>
      <c r="L934" s="27"/>
      <c r="M934" s="23" t="s">
        <v>439</v>
      </c>
      <c r="N934" s="23"/>
      <c r="O934" s="22" t="s">
        <v>1791</v>
      </c>
      <c r="P934" s="22">
        <v>152</v>
      </c>
      <c r="Q934" s="37">
        <f t="shared" si="43"/>
        <v>279.2</v>
      </c>
      <c r="R934" s="166">
        <v>349</v>
      </c>
      <c r="S934" s="264" t="s">
        <v>3022</v>
      </c>
      <c r="T934" s="238"/>
      <c r="U934" s="3">
        <v>0.2</v>
      </c>
      <c r="V934" s="3">
        <v>5.0000000000000001E-3</v>
      </c>
      <c r="W934" s="3">
        <v>0.2</v>
      </c>
      <c r="X934" s="3">
        <v>30</v>
      </c>
      <c r="Y934" s="3">
        <v>400</v>
      </c>
      <c r="Z934" s="3">
        <v>320</v>
      </c>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289" t="s">
        <v>3142</v>
      </c>
      <c r="AY934" s="27"/>
      <c r="AZ934" t="s">
        <v>4282</v>
      </c>
      <c r="BA934" s="278" t="s">
        <v>4267</v>
      </c>
      <c r="BB934" s="280" t="s">
        <v>4268</v>
      </c>
      <c r="BC934" s="27"/>
    </row>
    <row r="935" spans="1:55" ht="15.75">
      <c r="A935" s="23" t="s">
        <v>428</v>
      </c>
      <c r="B935" s="24" t="s">
        <v>2804</v>
      </c>
      <c r="C935" s="3"/>
      <c r="D935" s="3" t="s">
        <v>2847</v>
      </c>
      <c r="E935" s="3" t="s">
        <v>2852</v>
      </c>
      <c r="F935" s="3" t="s">
        <v>3141</v>
      </c>
      <c r="G935" s="24"/>
      <c r="H935" s="3" t="s">
        <v>697</v>
      </c>
      <c r="I935" s="33">
        <v>42010000</v>
      </c>
      <c r="J935" s="1" t="s">
        <v>1804</v>
      </c>
      <c r="K935" s="1" t="s">
        <v>1804</v>
      </c>
      <c r="L935" s="27"/>
      <c r="M935" s="23" t="s">
        <v>437</v>
      </c>
      <c r="N935" s="23"/>
      <c r="O935" s="22" t="s">
        <v>1791</v>
      </c>
      <c r="P935" s="22">
        <v>152</v>
      </c>
      <c r="Q935" s="37">
        <f t="shared" si="43"/>
        <v>279.2</v>
      </c>
      <c r="R935" s="166">
        <v>349</v>
      </c>
      <c r="S935" s="264" t="s">
        <v>3023</v>
      </c>
      <c r="T935" s="238"/>
      <c r="U935" s="3">
        <v>0.183</v>
      </c>
      <c r="V935" s="3">
        <v>5.0000000000000001E-3</v>
      </c>
      <c r="W935" s="3">
        <v>0.183</v>
      </c>
      <c r="X935" s="3">
        <v>30</v>
      </c>
      <c r="Y935" s="3">
        <v>370</v>
      </c>
      <c r="Z935" s="3">
        <v>310</v>
      </c>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289" t="s">
        <v>3142</v>
      </c>
      <c r="AY935" s="27"/>
      <c r="AZ935" t="s">
        <v>4282</v>
      </c>
      <c r="BA935" s="278" t="s">
        <v>4267</v>
      </c>
      <c r="BB935" s="280" t="s">
        <v>4268</v>
      </c>
      <c r="BC935" s="27"/>
    </row>
    <row r="936" spans="1:55" ht="15.75">
      <c r="A936" s="23" t="s">
        <v>428</v>
      </c>
      <c r="B936" s="24" t="s">
        <v>2804</v>
      </c>
      <c r="C936" s="3"/>
      <c r="D936" s="3" t="s">
        <v>2847</v>
      </c>
      <c r="E936" s="3" t="s">
        <v>2853</v>
      </c>
      <c r="F936" s="3" t="s">
        <v>3141</v>
      </c>
      <c r="G936" s="24"/>
      <c r="H936" s="3" t="s">
        <v>697</v>
      </c>
      <c r="I936" s="33">
        <v>42010000</v>
      </c>
      <c r="J936" s="1" t="s">
        <v>1804</v>
      </c>
      <c r="K936" s="1" t="s">
        <v>1804</v>
      </c>
      <c r="L936" s="27"/>
      <c r="M936" s="23" t="s">
        <v>439</v>
      </c>
      <c r="N936" s="23"/>
      <c r="O936" s="22" t="s">
        <v>1791</v>
      </c>
      <c r="P936" s="22">
        <v>152</v>
      </c>
      <c r="Q936" s="37">
        <f t="shared" si="43"/>
        <v>279.2</v>
      </c>
      <c r="R936" s="166">
        <v>349</v>
      </c>
      <c r="S936" s="264" t="s">
        <v>3024</v>
      </c>
      <c r="T936" s="238"/>
      <c r="U936" s="3">
        <v>0.2</v>
      </c>
      <c r="V936" s="3">
        <v>5.0000000000000001E-3</v>
      </c>
      <c r="W936" s="3">
        <v>0.2</v>
      </c>
      <c r="X936" s="3">
        <v>30</v>
      </c>
      <c r="Y936" s="3">
        <v>400</v>
      </c>
      <c r="Z936" s="3">
        <v>320</v>
      </c>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289" t="s">
        <v>3142</v>
      </c>
      <c r="AY936" s="27"/>
      <c r="AZ936" t="s">
        <v>4282</v>
      </c>
      <c r="BA936" s="278" t="s">
        <v>4267</v>
      </c>
      <c r="BB936" s="280" t="s">
        <v>4268</v>
      </c>
      <c r="BC936" s="27"/>
    </row>
    <row r="937" spans="1:55" ht="15.75">
      <c r="A937" s="23" t="s">
        <v>428</v>
      </c>
      <c r="B937" s="24" t="s">
        <v>2804</v>
      </c>
      <c r="C937" s="3"/>
      <c r="D937" s="3" t="s">
        <v>2847</v>
      </c>
      <c r="E937" s="3" t="s">
        <v>2854</v>
      </c>
      <c r="F937" s="3" t="s">
        <v>3141</v>
      </c>
      <c r="G937" s="24"/>
      <c r="H937" s="3" t="s">
        <v>1498</v>
      </c>
      <c r="I937" s="33">
        <v>42010000</v>
      </c>
      <c r="J937" s="1" t="s">
        <v>1804</v>
      </c>
      <c r="K937" s="1" t="s">
        <v>1804</v>
      </c>
      <c r="L937" s="27"/>
      <c r="M937" s="23" t="s">
        <v>437</v>
      </c>
      <c r="N937" s="23"/>
      <c r="O937" s="22" t="s">
        <v>1791</v>
      </c>
      <c r="P937" s="22">
        <v>152</v>
      </c>
      <c r="Q937" s="37">
        <f t="shared" ref="Q937:Q941" si="44">R937*0.8</f>
        <v>279.2</v>
      </c>
      <c r="R937" s="166">
        <v>349</v>
      </c>
      <c r="S937" s="264" t="s">
        <v>3019</v>
      </c>
      <c r="T937" s="238"/>
      <c r="U937" s="3">
        <v>0.183</v>
      </c>
      <c r="V937" s="3">
        <v>5.0000000000000001E-3</v>
      </c>
      <c r="W937" s="3">
        <v>0.183</v>
      </c>
      <c r="X937" s="3">
        <v>30</v>
      </c>
      <c r="Y937" s="3">
        <v>370</v>
      </c>
      <c r="Z937" s="3">
        <v>310</v>
      </c>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289" t="s">
        <v>3142</v>
      </c>
      <c r="AY937" s="27"/>
      <c r="AZ937" t="s">
        <v>4282</v>
      </c>
      <c r="BA937" s="278" t="s">
        <v>4267</v>
      </c>
      <c r="BB937" s="280" t="s">
        <v>4268</v>
      </c>
      <c r="BC937" s="27"/>
    </row>
    <row r="938" spans="1:55" ht="15.75">
      <c r="A938" s="23" t="s">
        <v>428</v>
      </c>
      <c r="B938" s="24" t="s">
        <v>2804</v>
      </c>
      <c r="C938" s="3"/>
      <c r="D938" s="3" t="s">
        <v>2847</v>
      </c>
      <c r="E938" s="3" t="s">
        <v>2855</v>
      </c>
      <c r="F938" s="3" t="s">
        <v>3141</v>
      </c>
      <c r="G938" s="24"/>
      <c r="H938" s="3" t="s">
        <v>1498</v>
      </c>
      <c r="I938" s="33">
        <v>42010000</v>
      </c>
      <c r="J938" s="1" t="s">
        <v>1804</v>
      </c>
      <c r="K938" s="1" t="s">
        <v>1804</v>
      </c>
      <c r="L938" s="27"/>
      <c r="M938" s="23" t="s">
        <v>439</v>
      </c>
      <c r="N938" s="23"/>
      <c r="O938" s="22" t="s">
        <v>1791</v>
      </c>
      <c r="P938" s="22">
        <v>152</v>
      </c>
      <c r="Q938" s="37">
        <f t="shared" si="44"/>
        <v>279.2</v>
      </c>
      <c r="R938" s="166">
        <v>349</v>
      </c>
      <c r="S938" s="264" t="s">
        <v>3020</v>
      </c>
      <c r="T938" s="238"/>
      <c r="U938" s="3">
        <v>0.2</v>
      </c>
      <c r="V938" s="3">
        <v>5.0000000000000001E-3</v>
      </c>
      <c r="W938" s="3">
        <v>0.2</v>
      </c>
      <c r="X938" s="3">
        <v>30</v>
      </c>
      <c r="Y938" s="3">
        <v>400</v>
      </c>
      <c r="Z938" s="3">
        <v>320</v>
      </c>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289" t="s">
        <v>3142</v>
      </c>
      <c r="AY938" s="27"/>
      <c r="AZ938" t="s">
        <v>4282</v>
      </c>
      <c r="BA938" s="278" t="s">
        <v>4267</v>
      </c>
      <c r="BB938" s="280" t="s">
        <v>4268</v>
      </c>
      <c r="BC938" s="27"/>
    </row>
    <row r="939" spans="1:55" ht="15.75">
      <c r="A939" t="s">
        <v>428</v>
      </c>
      <c r="B939" s="24" t="s">
        <v>2804</v>
      </c>
      <c r="D939" t="s">
        <v>3876</v>
      </c>
      <c r="E939" s="20" t="s">
        <v>3683</v>
      </c>
      <c r="F939" t="s">
        <v>3684</v>
      </c>
      <c r="H939" t="s">
        <v>1453</v>
      </c>
      <c r="I939" s="33">
        <v>42010000</v>
      </c>
      <c r="J939" s="1" t="s">
        <v>1804</v>
      </c>
      <c r="K939" s="1" t="s">
        <v>1804</v>
      </c>
      <c r="L939" s="236"/>
      <c r="M939" s="13" t="s">
        <v>3550</v>
      </c>
      <c r="N939"/>
      <c r="O939" s="229" t="s">
        <v>1791</v>
      </c>
      <c r="P939" s="283">
        <v>96</v>
      </c>
      <c r="Q939" s="37">
        <f t="shared" si="44"/>
        <v>175.20000000000002</v>
      </c>
      <c r="R939" s="166">
        <v>219</v>
      </c>
      <c r="S939" s="143">
        <v>5051771909141</v>
      </c>
      <c r="T939"/>
      <c r="U939"/>
      <c r="V939"/>
      <c r="W939"/>
      <c r="X939"/>
      <c r="Y939"/>
      <c r="Z939"/>
      <c r="AX939" s="412" t="s">
        <v>3685</v>
      </c>
      <c r="AZ939" t="s">
        <v>4282</v>
      </c>
      <c r="BA939" s="278" t="s">
        <v>4267</v>
      </c>
      <c r="BB939" s="280" t="s">
        <v>4268</v>
      </c>
    </row>
    <row r="940" spans="1:55" ht="15.75">
      <c r="A940" t="s">
        <v>428</v>
      </c>
      <c r="B940" s="24" t="s">
        <v>2804</v>
      </c>
      <c r="D940" t="s">
        <v>3876</v>
      </c>
      <c r="E940" s="20" t="s">
        <v>3686</v>
      </c>
      <c r="F940" t="s">
        <v>3684</v>
      </c>
      <c r="H940" t="s">
        <v>1493</v>
      </c>
      <c r="I940" s="33">
        <v>42010000</v>
      </c>
      <c r="J940" s="1" t="s">
        <v>1804</v>
      </c>
      <c r="K940" s="1" t="s">
        <v>1804</v>
      </c>
      <c r="L940" s="236"/>
      <c r="M940" s="13" t="s">
        <v>3550</v>
      </c>
      <c r="N940"/>
      <c r="O940" s="229" t="s">
        <v>1791</v>
      </c>
      <c r="P940" s="283">
        <v>96</v>
      </c>
      <c r="Q940" s="37">
        <f t="shared" si="44"/>
        <v>175.20000000000002</v>
      </c>
      <c r="R940" s="166">
        <v>219</v>
      </c>
      <c r="S940" s="143">
        <v>5051771909158</v>
      </c>
      <c r="T940"/>
      <c r="U940"/>
      <c r="V940"/>
      <c r="W940"/>
      <c r="X940"/>
      <c r="Y940"/>
      <c r="Z940"/>
      <c r="AX940" s="412" t="s">
        <v>3685</v>
      </c>
      <c r="AZ940" t="s">
        <v>4282</v>
      </c>
      <c r="BA940" s="278" t="s">
        <v>4267</v>
      </c>
      <c r="BB940" s="280" t="s">
        <v>4268</v>
      </c>
    </row>
    <row r="941" spans="1:55" ht="15.75">
      <c r="A941" t="s">
        <v>428</v>
      </c>
      <c r="B941" s="24" t="s">
        <v>2804</v>
      </c>
      <c r="D941" t="s">
        <v>3878</v>
      </c>
      <c r="E941" s="20" t="s">
        <v>3660</v>
      </c>
      <c r="F941" t="s">
        <v>3661</v>
      </c>
      <c r="H941" t="s">
        <v>3662</v>
      </c>
      <c r="I941" s="33">
        <v>42010000</v>
      </c>
      <c r="J941" s="1" t="s">
        <v>1804</v>
      </c>
      <c r="K941" s="1" t="s">
        <v>1804</v>
      </c>
      <c r="L941" s="236"/>
      <c r="M941" s="13" t="s">
        <v>435</v>
      </c>
      <c r="N941"/>
      <c r="O941" s="229" t="s">
        <v>1791</v>
      </c>
      <c r="P941" s="283">
        <v>117</v>
      </c>
      <c r="Q941" s="37">
        <f t="shared" si="44"/>
        <v>215.20000000000002</v>
      </c>
      <c r="R941" s="166">
        <v>269</v>
      </c>
      <c r="S941" s="143">
        <v>5051771913025</v>
      </c>
      <c r="T941"/>
      <c r="U941" s="3">
        <v>0.06</v>
      </c>
      <c r="V941" s="3">
        <v>2E-3</v>
      </c>
      <c r="W941" s="3">
        <v>6.0199999999999997E-2</v>
      </c>
      <c r="X941" s="8">
        <v>10</v>
      </c>
      <c r="Y941" s="3">
        <v>20</v>
      </c>
      <c r="Z941" s="3">
        <v>400</v>
      </c>
      <c r="AX941" s="412" t="s">
        <v>3663</v>
      </c>
      <c r="AZ941" t="s">
        <v>4282</v>
      </c>
      <c r="BA941" s="278" t="s">
        <v>4267</v>
      </c>
      <c r="BB941" s="280" t="s">
        <v>4268</v>
      </c>
    </row>
    <row r="942" spans="1:55" ht="15.75">
      <c r="A942" t="s">
        <v>428</v>
      </c>
      <c r="B942" s="24" t="s">
        <v>2804</v>
      </c>
      <c r="D942" t="s">
        <v>3878</v>
      </c>
      <c r="E942" s="20" t="s">
        <v>3664</v>
      </c>
      <c r="F942" t="s">
        <v>3661</v>
      </c>
      <c r="H942" t="s">
        <v>3662</v>
      </c>
      <c r="I942" s="33">
        <v>42010000</v>
      </c>
      <c r="J942" s="1" t="s">
        <v>1804</v>
      </c>
      <c r="K942" s="1" t="s">
        <v>1804</v>
      </c>
      <c r="L942" s="236"/>
      <c r="M942" s="13" t="s">
        <v>3665</v>
      </c>
      <c r="N942"/>
      <c r="O942" s="229" t="s">
        <v>1791</v>
      </c>
      <c r="P942" s="283">
        <v>117</v>
      </c>
      <c r="Q942" s="37">
        <f t="shared" ref="Q942:Q946" si="45">R942*0.8</f>
        <v>215.20000000000002</v>
      </c>
      <c r="R942" s="166">
        <v>269</v>
      </c>
      <c r="S942" s="143">
        <v>5051771913001</v>
      </c>
      <c r="T942"/>
      <c r="U942" s="3">
        <v>0.06</v>
      </c>
      <c r="V942" s="3">
        <v>2E-3</v>
      </c>
      <c r="W942" s="3">
        <v>6.0199999999999997E-2</v>
      </c>
      <c r="X942" s="8">
        <v>10</v>
      </c>
      <c r="Y942" s="3">
        <v>20</v>
      </c>
      <c r="Z942" s="3">
        <v>400</v>
      </c>
      <c r="AX942" s="412" t="s">
        <v>3663</v>
      </c>
      <c r="AZ942" t="s">
        <v>4282</v>
      </c>
      <c r="BA942" s="278" t="s">
        <v>4267</v>
      </c>
      <c r="BB942" s="280" t="s">
        <v>4268</v>
      </c>
    </row>
    <row r="943" spans="1:55" ht="15.75">
      <c r="A943" t="s">
        <v>428</v>
      </c>
      <c r="B943" s="24" t="s">
        <v>2804</v>
      </c>
      <c r="D943" t="s">
        <v>3878</v>
      </c>
      <c r="E943" s="20" t="s">
        <v>3666</v>
      </c>
      <c r="F943" t="s">
        <v>3661</v>
      </c>
      <c r="H943" t="s">
        <v>3662</v>
      </c>
      <c r="I943" s="33">
        <v>42010000</v>
      </c>
      <c r="J943" s="1" t="s">
        <v>1804</v>
      </c>
      <c r="K943" s="1" t="s">
        <v>1804</v>
      </c>
      <c r="L943" s="236"/>
      <c r="M943" s="13" t="s">
        <v>439</v>
      </c>
      <c r="N943"/>
      <c r="O943" s="229" t="s">
        <v>1791</v>
      </c>
      <c r="P943" s="283">
        <v>117</v>
      </c>
      <c r="Q943" s="37">
        <f t="shared" si="45"/>
        <v>215.20000000000002</v>
      </c>
      <c r="R943" s="166">
        <v>269</v>
      </c>
      <c r="S943" s="143">
        <v>5051771913018</v>
      </c>
      <c r="T943"/>
      <c r="U943" s="3">
        <v>0.06</v>
      </c>
      <c r="V943" s="3">
        <v>2E-3</v>
      </c>
      <c r="W943" s="3">
        <v>6.0199999999999997E-2</v>
      </c>
      <c r="X943" s="8">
        <v>10</v>
      </c>
      <c r="Y943" s="3">
        <v>20</v>
      </c>
      <c r="Z943" s="3">
        <v>400</v>
      </c>
      <c r="AX943" s="412" t="s">
        <v>3663</v>
      </c>
      <c r="AZ943" t="s">
        <v>4282</v>
      </c>
      <c r="BA943" s="278" t="s">
        <v>4267</v>
      </c>
      <c r="BB943" s="280" t="s">
        <v>4268</v>
      </c>
    </row>
    <row r="944" spans="1:55" ht="15.75">
      <c r="A944" t="s">
        <v>428</v>
      </c>
      <c r="B944" s="24" t="s">
        <v>2804</v>
      </c>
      <c r="D944" t="s">
        <v>3878</v>
      </c>
      <c r="E944" s="20" t="s">
        <v>3667</v>
      </c>
      <c r="F944" t="s">
        <v>3661</v>
      </c>
      <c r="H944" t="s">
        <v>3662</v>
      </c>
      <c r="I944" s="33">
        <v>42010000</v>
      </c>
      <c r="J944" s="1" t="s">
        <v>1804</v>
      </c>
      <c r="K944" s="1" t="s">
        <v>1804</v>
      </c>
      <c r="L944" s="236"/>
      <c r="M944" s="13" t="s">
        <v>1486</v>
      </c>
      <c r="N944"/>
      <c r="O944" s="229" t="s">
        <v>1791</v>
      </c>
      <c r="P944" s="283">
        <v>117</v>
      </c>
      <c r="Q944" s="37">
        <f t="shared" si="45"/>
        <v>215.20000000000002</v>
      </c>
      <c r="R944" s="166">
        <v>269</v>
      </c>
      <c r="S944" s="143">
        <v>5051771913032</v>
      </c>
      <c r="T944"/>
      <c r="U944" s="3">
        <v>0.06</v>
      </c>
      <c r="V944" s="3">
        <v>2E-3</v>
      </c>
      <c r="W944" s="3">
        <v>6.0199999999999997E-2</v>
      </c>
      <c r="X944" s="8">
        <v>10</v>
      </c>
      <c r="Y944" s="3">
        <v>20</v>
      </c>
      <c r="Z944" s="3">
        <v>400</v>
      </c>
      <c r="AX944" s="412" t="s">
        <v>3663</v>
      </c>
      <c r="AZ944" t="s">
        <v>4282</v>
      </c>
      <c r="BA944" s="278" t="s">
        <v>4267</v>
      </c>
      <c r="BB944" s="280" t="s">
        <v>4268</v>
      </c>
    </row>
    <row r="945" spans="1:55" ht="15.75">
      <c r="A945" t="s">
        <v>428</v>
      </c>
      <c r="B945" s="24" t="s">
        <v>2804</v>
      </c>
      <c r="D945" t="s">
        <v>3878</v>
      </c>
      <c r="E945" s="20" t="s">
        <v>3668</v>
      </c>
      <c r="F945" t="s">
        <v>3661</v>
      </c>
      <c r="H945" t="s">
        <v>3669</v>
      </c>
      <c r="I945" s="33">
        <v>42010000</v>
      </c>
      <c r="J945" s="1" t="s">
        <v>1804</v>
      </c>
      <c r="K945" s="1" t="s">
        <v>1804</v>
      </c>
      <c r="L945" s="236"/>
      <c r="M945" s="13" t="s">
        <v>435</v>
      </c>
      <c r="N945"/>
      <c r="O945" s="229" t="s">
        <v>1791</v>
      </c>
      <c r="P945" s="283">
        <v>117</v>
      </c>
      <c r="Q945" s="37">
        <f t="shared" si="45"/>
        <v>215.20000000000002</v>
      </c>
      <c r="R945" s="166">
        <v>269</v>
      </c>
      <c r="S945" s="143">
        <v>5051771912981</v>
      </c>
      <c r="T945"/>
      <c r="U945" s="3">
        <v>0.06</v>
      </c>
      <c r="V945" s="3">
        <v>2E-3</v>
      </c>
      <c r="W945" s="3">
        <v>6.0199999999999997E-2</v>
      </c>
      <c r="X945" s="8">
        <v>10</v>
      </c>
      <c r="Y945" s="3">
        <v>20</v>
      </c>
      <c r="Z945" s="3">
        <v>400</v>
      </c>
      <c r="AX945" s="412" t="s">
        <v>3663</v>
      </c>
      <c r="AZ945" t="s">
        <v>4282</v>
      </c>
      <c r="BA945" s="278" t="s">
        <v>4267</v>
      </c>
      <c r="BB945" s="280" t="s">
        <v>4268</v>
      </c>
    </row>
    <row r="946" spans="1:55" ht="15.75">
      <c r="A946" t="s">
        <v>428</v>
      </c>
      <c r="B946" s="24" t="s">
        <v>2804</v>
      </c>
      <c r="D946" t="s">
        <v>3878</v>
      </c>
      <c r="E946" s="20" t="s">
        <v>3670</v>
      </c>
      <c r="F946" t="s">
        <v>3661</v>
      </c>
      <c r="H946" t="s">
        <v>3669</v>
      </c>
      <c r="I946" s="33">
        <v>42010000</v>
      </c>
      <c r="J946" s="1" t="s">
        <v>1804</v>
      </c>
      <c r="K946" s="1" t="s">
        <v>1804</v>
      </c>
      <c r="L946" s="236"/>
      <c r="M946" s="13" t="s">
        <v>3665</v>
      </c>
      <c r="N946"/>
      <c r="O946" s="229" t="s">
        <v>1791</v>
      </c>
      <c r="P946" s="283">
        <v>117</v>
      </c>
      <c r="Q946" s="37">
        <f t="shared" si="45"/>
        <v>215.20000000000002</v>
      </c>
      <c r="R946" s="166">
        <v>269</v>
      </c>
      <c r="S946" s="143">
        <v>5051771912967</v>
      </c>
      <c r="T946"/>
      <c r="U946" s="3">
        <v>0.06</v>
      </c>
      <c r="V946" s="3">
        <v>2E-3</v>
      </c>
      <c r="W946" s="3">
        <v>6.0199999999999997E-2</v>
      </c>
      <c r="X946" s="8">
        <v>10</v>
      </c>
      <c r="Y946" s="3">
        <v>20</v>
      </c>
      <c r="Z946" s="3">
        <v>400</v>
      </c>
      <c r="AX946" s="412" t="s">
        <v>3663</v>
      </c>
      <c r="AZ946" t="s">
        <v>4282</v>
      </c>
      <c r="BA946" s="278" t="s">
        <v>4267</v>
      </c>
      <c r="BB946" s="280" t="s">
        <v>4268</v>
      </c>
    </row>
    <row r="947" spans="1:55" ht="15.75">
      <c r="A947" t="s">
        <v>428</v>
      </c>
      <c r="B947" s="24" t="s">
        <v>2804</v>
      </c>
      <c r="D947" t="s">
        <v>3878</v>
      </c>
      <c r="E947" s="20" t="s">
        <v>3671</v>
      </c>
      <c r="F947" t="s">
        <v>3661</v>
      </c>
      <c r="H947" t="s">
        <v>3669</v>
      </c>
      <c r="I947" s="33">
        <v>42010000</v>
      </c>
      <c r="J947" s="1" t="s">
        <v>1804</v>
      </c>
      <c r="K947" s="1" t="s">
        <v>1804</v>
      </c>
      <c r="L947" s="236"/>
      <c r="M947" s="13" t="s">
        <v>439</v>
      </c>
      <c r="N947"/>
      <c r="O947" s="229" t="s">
        <v>1791</v>
      </c>
      <c r="P947" s="283">
        <v>117</v>
      </c>
      <c r="Q947" s="37">
        <f t="shared" ref="Q947:Q951" si="46">R947*0.8</f>
        <v>215.20000000000002</v>
      </c>
      <c r="R947" s="166">
        <v>269</v>
      </c>
      <c r="S947" s="143">
        <v>5051771912974</v>
      </c>
      <c r="T947"/>
      <c r="U947" s="3">
        <v>0.06</v>
      </c>
      <c r="V947" s="3">
        <v>2E-3</v>
      </c>
      <c r="W947" s="3">
        <v>6.0199999999999997E-2</v>
      </c>
      <c r="X947" s="8">
        <v>10</v>
      </c>
      <c r="Y947" s="3">
        <v>20</v>
      </c>
      <c r="Z947" s="3">
        <v>400</v>
      </c>
      <c r="AX947" s="412" t="s">
        <v>3663</v>
      </c>
      <c r="AZ947" t="s">
        <v>4282</v>
      </c>
      <c r="BA947" s="278" t="s">
        <v>4267</v>
      </c>
      <c r="BB947" s="280" t="s">
        <v>4268</v>
      </c>
    </row>
    <row r="948" spans="1:55" ht="15.75">
      <c r="A948" t="s">
        <v>428</v>
      </c>
      <c r="B948" s="24" t="s">
        <v>2804</v>
      </c>
      <c r="D948" t="s">
        <v>3878</v>
      </c>
      <c r="E948" s="20" t="s">
        <v>3879</v>
      </c>
      <c r="F948" t="s">
        <v>3661</v>
      </c>
      <c r="H948" t="s">
        <v>3669</v>
      </c>
      <c r="I948" s="33">
        <v>42010000</v>
      </c>
      <c r="J948" s="1" t="s">
        <v>1804</v>
      </c>
      <c r="K948" s="1" t="s">
        <v>1804</v>
      </c>
      <c r="L948" s="236"/>
      <c r="M948" s="13" t="s">
        <v>1486</v>
      </c>
      <c r="N948"/>
      <c r="O948" s="229" t="s">
        <v>1791</v>
      </c>
      <c r="P948" s="283">
        <v>117</v>
      </c>
      <c r="Q948" s="37">
        <f t="shared" si="46"/>
        <v>215.20000000000002</v>
      </c>
      <c r="R948" s="166">
        <v>269</v>
      </c>
      <c r="S948" s="143">
        <v>5051771912998</v>
      </c>
      <c r="T948"/>
      <c r="U948" s="3">
        <v>0.06</v>
      </c>
      <c r="V948" s="3">
        <v>2E-3</v>
      </c>
      <c r="W948" s="3">
        <v>6.0199999999999997E-2</v>
      </c>
      <c r="X948" s="8">
        <v>10</v>
      </c>
      <c r="Y948" s="3">
        <v>20</v>
      </c>
      <c r="Z948" s="3">
        <v>400</v>
      </c>
      <c r="AX948" s="412" t="s">
        <v>3663</v>
      </c>
      <c r="AZ948" t="s">
        <v>4282</v>
      </c>
      <c r="BA948" s="278" t="s">
        <v>4267</v>
      </c>
      <c r="BB948" s="280" t="s">
        <v>4268</v>
      </c>
    </row>
    <row r="949" spans="1:55" ht="15.75">
      <c r="A949" t="s">
        <v>428</v>
      </c>
      <c r="B949" s="24" t="s">
        <v>2804</v>
      </c>
      <c r="D949" t="s">
        <v>3878</v>
      </c>
      <c r="E949" s="20" t="s">
        <v>3672</v>
      </c>
      <c r="F949" t="s">
        <v>3661</v>
      </c>
      <c r="H949" t="s">
        <v>3673</v>
      </c>
      <c r="I949" s="33">
        <v>42010000</v>
      </c>
      <c r="J949" s="1" t="s">
        <v>1804</v>
      </c>
      <c r="K949" s="1" t="s">
        <v>1804</v>
      </c>
      <c r="L949" s="236"/>
      <c r="M949" s="13" t="s">
        <v>435</v>
      </c>
      <c r="N949"/>
      <c r="O949" s="229" t="s">
        <v>1791</v>
      </c>
      <c r="P949" s="283">
        <v>117</v>
      </c>
      <c r="Q949" s="37">
        <f t="shared" si="46"/>
        <v>215.20000000000002</v>
      </c>
      <c r="R949" s="166">
        <v>269</v>
      </c>
      <c r="S949" s="143">
        <v>5051771913063</v>
      </c>
      <c r="T949"/>
      <c r="U949" s="3">
        <v>0.06</v>
      </c>
      <c r="V949" s="3">
        <v>2E-3</v>
      </c>
      <c r="W949" s="3">
        <v>6.0199999999999997E-2</v>
      </c>
      <c r="X949" s="8">
        <v>10</v>
      </c>
      <c r="Y949" s="3">
        <v>20</v>
      </c>
      <c r="Z949" s="3">
        <v>400</v>
      </c>
      <c r="AX949" s="412" t="s">
        <v>3663</v>
      </c>
      <c r="AZ949" t="s">
        <v>4282</v>
      </c>
      <c r="BA949" s="278" t="s">
        <v>4267</v>
      </c>
      <c r="BB949" s="280" t="s">
        <v>4268</v>
      </c>
    </row>
    <row r="950" spans="1:55" ht="15.75">
      <c r="A950" t="s">
        <v>428</v>
      </c>
      <c r="B950" s="24" t="s">
        <v>2804</v>
      </c>
      <c r="D950" t="s">
        <v>3878</v>
      </c>
      <c r="E950" s="20" t="s">
        <v>3674</v>
      </c>
      <c r="F950" t="s">
        <v>3661</v>
      </c>
      <c r="H950" t="s">
        <v>3673</v>
      </c>
      <c r="I950" s="33">
        <v>42010000</v>
      </c>
      <c r="J950" s="1" t="s">
        <v>1804</v>
      </c>
      <c r="K950" s="1" t="s">
        <v>1804</v>
      </c>
      <c r="L950" s="236"/>
      <c r="M950" s="13" t="s">
        <v>3665</v>
      </c>
      <c r="N950"/>
      <c r="O950" s="229" t="s">
        <v>1791</v>
      </c>
      <c r="P950" s="283">
        <v>117</v>
      </c>
      <c r="Q950" s="37">
        <f t="shared" si="46"/>
        <v>215.20000000000002</v>
      </c>
      <c r="R950" s="166">
        <v>269</v>
      </c>
      <c r="S950" s="143">
        <v>5051771913049</v>
      </c>
      <c r="T950"/>
      <c r="U950" s="3">
        <v>0.06</v>
      </c>
      <c r="V950" s="3">
        <v>2E-3</v>
      </c>
      <c r="W950" s="3">
        <v>6.0199999999999997E-2</v>
      </c>
      <c r="X950" s="8">
        <v>10</v>
      </c>
      <c r="Y950" s="3">
        <v>20</v>
      </c>
      <c r="Z950" s="3">
        <v>400</v>
      </c>
      <c r="AX950" s="412" t="s">
        <v>3663</v>
      </c>
      <c r="AZ950" t="s">
        <v>4282</v>
      </c>
      <c r="BA950" s="278" t="s">
        <v>4267</v>
      </c>
      <c r="BB950" s="280" t="s">
        <v>4268</v>
      </c>
    </row>
    <row r="951" spans="1:55" ht="15.75">
      <c r="A951" t="s">
        <v>428</v>
      </c>
      <c r="B951" s="24" t="s">
        <v>2804</v>
      </c>
      <c r="D951" t="s">
        <v>3878</v>
      </c>
      <c r="E951" s="20" t="s">
        <v>3675</v>
      </c>
      <c r="F951" t="s">
        <v>3661</v>
      </c>
      <c r="H951" t="s">
        <v>3673</v>
      </c>
      <c r="I951" s="33">
        <v>42010000</v>
      </c>
      <c r="J951" s="1" t="s">
        <v>1804</v>
      </c>
      <c r="K951" s="1" t="s">
        <v>1804</v>
      </c>
      <c r="L951" s="236"/>
      <c r="M951" s="13" t="s">
        <v>439</v>
      </c>
      <c r="N951"/>
      <c r="O951" s="229" t="s">
        <v>1791</v>
      </c>
      <c r="P951" s="283">
        <v>117</v>
      </c>
      <c r="Q951" s="37">
        <f t="shared" si="46"/>
        <v>215.20000000000002</v>
      </c>
      <c r="R951" s="166">
        <v>269</v>
      </c>
      <c r="S951" s="143">
        <v>5051771913056</v>
      </c>
      <c r="T951"/>
      <c r="U951" s="3">
        <v>0.06</v>
      </c>
      <c r="V951" s="3">
        <v>2E-3</v>
      </c>
      <c r="W951" s="3">
        <v>6.0199999999999997E-2</v>
      </c>
      <c r="X951" s="8">
        <v>10</v>
      </c>
      <c r="Y951" s="3">
        <v>20</v>
      </c>
      <c r="Z951" s="3">
        <v>400</v>
      </c>
      <c r="AX951" s="412" t="s">
        <v>3663</v>
      </c>
      <c r="AZ951" t="s">
        <v>4282</v>
      </c>
      <c r="BA951" s="278" t="s">
        <v>4267</v>
      </c>
      <c r="BB951" s="280" t="s">
        <v>4268</v>
      </c>
    </row>
    <row r="952" spans="1:55" ht="15.75">
      <c r="A952" t="s">
        <v>428</v>
      </c>
      <c r="B952" s="24" t="s">
        <v>2804</v>
      </c>
      <c r="D952" t="s">
        <v>3878</v>
      </c>
      <c r="E952" s="20" t="s">
        <v>3676</v>
      </c>
      <c r="F952" t="s">
        <v>3661</v>
      </c>
      <c r="H952" t="s">
        <v>3673</v>
      </c>
      <c r="I952" s="33">
        <v>42010000</v>
      </c>
      <c r="J952" s="1" t="s">
        <v>1804</v>
      </c>
      <c r="K952" s="1" t="s">
        <v>1804</v>
      </c>
      <c r="L952" s="236"/>
      <c r="M952" s="13" t="s">
        <v>1486</v>
      </c>
      <c r="N952"/>
      <c r="O952" s="229" t="s">
        <v>1791</v>
      </c>
      <c r="P952" s="283">
        <v>117</v>
      </c>
      <c r="Q952" s="37">
        <f t="shared" ref="Q952:Q956" si="47">R952*0.8</f>
        <v>215.20000000000002</v>
      </c>
      <c r="R952" s="166">
        <v>269</v>
      </c>
      <c r="S952" s="143">
        <v>5051771913070</v>
      </c>
      <c r="T952"/>
      <c r="U952" s="3">
        <v>0.06</v>
      </c>
      <c r="V952" s="3">
        <v>2E-3</v>
      </c>
      <c r="W952" s="3">
        <v>6.0199999999999997E-2</v>
      </c>
      <c r="X952" s="8">
        <v>10</v>
      </c>
      <c r="Y952" s="3">
        <v>20</v>
      </c>
      <c r="Z952" s="3">
        <v>400</v>
      </c>
      <c r="AX952" s="412" t="s">
        <v>3663</v>
      </c>
      <c r="AZ952" t="s">
        <v>4282</v>
      </c>
      <c r="BA952" s="278" t="s">
        <v>4267</v>
      </c>
      <c r="BB952" s="280" t="s">
        <v>4268</v>
      </c>
    </row>
    <row r="953" spans="1:55" ht="15.75">
      <c r="A953" t="s">
        <v>428</v>
      </c>
      <c r="B953" s="24" t="s">
        <v>1818</v>
      </c>
      <c r="D953" t="s">
        <v>3877</v>
      </c>
      <c r="E953" s="20" t="s">
        <v>3677</v>
      </c>
      <c r="F953" t="s">
        <v>3678</v>
      </c>
      <c r="H953" t="s">
        <v>1453</v>
      </c>
      <c r="I953" s="33">
        <v>42010000</v>
      </c>
      <c r="J953" s="1" t="s">
        <v>1804</v>
      </c>
      <c r="K953" s="1" t="s">
        <v>1804</v>
      </c>
      <c r="L953" s="236"/>
      <c r="M953" s="13" t="s">
        <v>437</v>
      </c>
      <c r="N953"/>
      <c r="O953" s="229" t="s">
        <v>1791</v>
      </c>
      <c r="P953" s="283">
        <v>213</v>
      </c>
      <c r="Q953" s="37">
        <f t="shared" si="47"/>
        <v>392</v>
      </c>
      <c r="R953" s="166">
        <v>490</v>
      </c>
      <c r="S953" s="143">
        <v>5051771909103</v>
      </c>
      <c r="T953"/>
      <c r="U953"/>
      <c r="V953"/>
      <c r="W953"/>
      <c r="X953"/>
      <c r="Y953"/>
      <c r="Z953"/>
      <c r="AX953" s="412" t="s">
        <v>3679</v>
      </c>
      <c r="AZ953" t="s">
        <v>4282</v>
      </c>
      <c r="BA953" s="278" t="s">
        <v>4267</v>
      </c>
      <c r="BB953" s="280" t="s">
        <v>4268</v>
      </c>
    </row>
    <row r="954" spans="1:55" ht="15.75">
      <c r="A954" t="s">
        <v>428</v>
      </c>
      <c r="B954" s="24" t="s">
        <v>1818</v>
      </c>
      <c r="D954" t="s">
        <v>3877</v>
      </c>
      <c r="E954" s="20" t="s">
        <v>3682</v>
      </c>
      <c r="F954" t="s">
        <v>3678</v>
      </c>
      <c r="H954" t="s">
        <v>1453</v>
      </c>
      <c r="I954" s="33">
        <v>42010000</v>
      </c>
      <c r="J954" s="1" t="s">
        <v>1804</v>
      </c>
      <c r="K954" s="1" t="s">
        <v>1804</v>
      </c>
      <c r="L954" s="236"/>
      <c r="M954" s="13" t="s">
        <v>439</v>
      </c>
      <c r="N954"/>
      <c r="O954" s="229" t="s">
        <v>1791</v>
      </c>
      <c r="P954" s="283">
        <v>213</v>
      </c>
      <c r="Q954" s="37">
        <f t="shared" si="47"/>
        <v>392</v>
      </c>
      <c r="R954" s="166">
        <v>490</v>
      </c>
      <c r="S954" s="143">
        <v>5051771909110</v>
      </c>
      <c r="T954"/>
      <c r="U954"/>
      <c r="V954"/>
      <c r="W954"/>
      <c r="X954"/>
      <c r="Y954"/>
      <c r="Z954"/>
      <c r="AX954" s="412" t="s">
        <v>3679</v>
      </c>
      <c r="AZ954" t="s">
        <v>4282</v>
      </c>
      <c r="BA954" s="278" t="s">
        <v>4267</v>
      </c>
      <c r="BB954" s="280" t="s">
        <v>4268</v>
      </c>
    </row>
    <row r="955" spans="1:55" ht="15.75">
      <c r="A955" t="s">
        <v>428</v>
      </c>
      <c r="B955" s="24" t="s">
        <v>1818</v>
      </c>
      <c r="D955" t="s">
        <v>3877</v>
      </c>
      <c r="E955" s="20" t="s">
        <v>3680</v>
      </c>
      <c r="F955" t="s">
        <v>3678</v>
      </c>
      <c r="H955" t="s">
        <v>3681</v>
      </c>
      <c r="I955" s="33">
        <v>42010000</v>
      </c>
      <c r="J955" s="1" t="s">
        <v>1804</v>
      </c>
      <c r="K955" s="1" t="s">
        <v>1804</v>
      </c>
      <c r="L955" s="236"/>
      <c r="M955" s="13" t="s">
        <v>437</v>
      </c>
      <c r="N955"/>
      <c r="O955" s="229" t="s">
        <v>1791</v>
      </c>
      <c r="P955" s="283">
        <v>213</v>
      </c>
      <c r="Q955" s="37">
        <f t="shared" si="47"/>
        <v>392</v>
      </c>
      <c r="R955" s="166">
        <v>490</v>
      </c>
      <c r="S955" s="143">
        <v>5051771909127</v>
      </c>
      <c r="T955"/>
      <c r="U955"/>
      <c r="V955"/>
      <c r="W955"/>
      <c r="X955"/>
      <c r="Y955"/>
      <c r="Z955"/>
      <c r="AX955" s="412" t="s">
        <v>3679</v>
      </c>
      <c r="AZ955" t="s">
        <v>4282</v>
      </c>
      <c r="BA955" s="278" t="s">
        <v>4267</v>
      </c>
      <c r="BB955" s="280" t="s">
        <v>4268</v>
      </c>
    </row>
    <row r="956" spans="1:55" ht="15.75">
      <c r="A956" t="s">
        <v>428</v>
      </c>
      <c r="B956" s="24" t="s">
        <v>1818</v>
      </c>
      <c r="D956" t="s">
        <v>3877</v>
      </c>
      <c r="E956" s="20" t="s">
        <v>3890</v>
      </c>
      <c r="F956" t="s">
        <v>3678</v>
      </c>
      <c r="H956" t="s">
        <v>1493</v>
      </c>
      <c r="I956" s="33">
        <v>42010000</v>
      </c>
      <c r="J956" s="1" t="s">
        <v>1804</v>
      </c>
      <c r="K956" s="1" t="s">
        <v>1804</v>
      </c>
      <c r="L956" s="236"/>
      <c r="M956" s="13" t="s">
        <v>439</v>
      </c>
      <c r="N956"/>
      <c r="O956" s="229" t="s">
        <v>1791</v>
      </c>
      <c r="P956" s="283">
        <v>213</v>
      </c>
      <c r="Q956" s="37">
        <f t="shared" si="47"/>
        <v>392</v>
      </c>
      <c r="R956" s="166">
        <v>490</v>
      </c>
      <c r="S956" s="143">
        <v>5051771909134</v>
      </c>
      <c r="T956"/>
      <c r="U956"/>
      <c r="V956"/>
      <c r="W956"/>
      <c r="X956"/>
      <c r="Y956"/>
      <c r="Z956"/>
      <c r="AX956" s="412" t="s">
        <v>3679</v>
      </c>
      <c r="AZ956" t="s">
        <v>4282</v>
      </c>
      <c r="BA956" s="278" t="s">
        <v>4267</v>
      </c>
      <c r="BB956" s="280" t="s">
        <v>4268</v>
      </c>
    </row>
    <row r="957" spans="1:55" ht="15.75">
      <c r="A957" s="23" t="s">
        <v>456</v>
      </c>
      <c r="B957" s="24" t="s">
        <v>1818</v>
      </c>
      <c r="C957" s="24"/>
      <c r="D957" s="3" t="s">
        <v>1969</v>
      </c>
      <c r="E957" s="23" t="s">
        <v>1819</v>
      </c>
      <c r="F957" s="24" t="s">
        <v>2013</v>
      </c>
      <c r="G957" s="348" t="s">
        <v>5687</v>
      </c>
      <c r="H957" s="23" t="s">
        <v>1453</v>
      </c>
      <c r="I957" s="33">
        <v>42010000</v>
      </c>
      <c r="J957" s="1" t="s">
        <v>1804</v>
      </c>
      <c r="K957" s="1" t="s">
        <v>1804</v>
      </c>
      <c r="M957" s="23" t="s">
        <v>432</v>
      </c>
      <c r="N957" s="23"/>
      <c r="O957" s="22" t="s">
        <v>1791</v>
      </c>
      <c r="P957" s="22">
        <v>219</v>
      </c>
      <c r="Q957" s="37">
        <f t="shared" ref="Q957:Q961" si="48">R957*0.8</f>
        <v>399.20000000000005</v>
      </c>
      <c r="R957" s="166">
        <v>499</v>
      </c>
      <c r="S957" s="33">
        <v>5051771073231</v>
      </c>
      <c r="T957" s="33"/>
      <c r="U957" s="99">
        <v>0.35</v>
      </c>
      <c r="V957" s="99">
        <v>0.01</v>
      </c>
      <c r="W957" s="99">
        <f t="shared" ref="W957:W968" si="49">U957+V957</f>
        <v>0.36</v>
      </c>
      <c r="X957" s="8">
        <v>20</v>
      </c>
      <c r="Y957" s="8">
        <v>780</v>
      </c>
      <c r="Z957" s="8">
        <v>200</v>
      </c>
      <c r="AX957" s="412" t="s">
        <v>2127</v>
      </c>
      <c r="AY957" s="12"/>
      <c r="AZ957" t="s">
        <v>4282</v>
      </c>
      <c r="BA957" s="278" t="s">
        <v>4267</v>
      </c>
      <c r="BB957" s="280" t="s">
        <v>4268</v>
      </c>
    </row>
    <row r="958" spans="1:55" ht="15.75">
      <c r="A958" s="23" t="s">
        <v>456</v>
      </c>
      <c r="B958" s="24" t="s">
        <v>1818</v>
      </c>
      <c r="C958" s="24"/>
      <c r="D958" s="3" t="s">
        <v>1969</v>
      </c>
      <c r="E958" s="23" t="s">
        <v>1820</v>
      </c>
      <c r="F958" s="24" t="s">
        <v>2013</v>
      </c>
      <c r="G958" s="348" t="s">
        <v>5698</v>
      </c>
      <c r="H958" s="23" t="s">
        <v>1453</v>
      </c>
      <c r="I958" s="33">
        <v>42010000</v>
      </c>
      <c r="J958" s="1" t="s">
        <v>1804</v>
      </c>
      <c r="K958" s="1" t="s">
        <v>1804</v>
      </c>
      <c r="M958" s="23" t="s">
        <v>430</v>
      </c>
      <c r="N958" s="23"/>
      <c r="O958" s="22" t="s">
        <v>1791</v>
      </c>
      <c r="P958" s="22">
        <v>219</v>
      </c>
      <c r="Q958" s="37">
        <f t="shared" si="48"/>
        <v>399.20000000000005</v>
      </c>
      <c r="R958" s="166">
        <v>499</v>
      </c>
      <c r="S958" s="33">
        <v>5051771073248</v>
      </c>
      <c r="T958" s="33"/>
      <c r="U958" s="99">
        <v>0.35</v>
      </c>
      <c r="V958" s="99">
        <v>0.01</v>
      </c>
      <c r="W958" s="99">
        <f t="shared" si="49"/>
        <v>0.36</v>
      </c>
      <c r="X958" s="8">
        <v>20</v>
      </c>
      <c r="Y958" s="8">
        <v>840</v>
      </c>
      <c r="Z958" s="8">
        <v>200</v>
      </c>
      <c r="AX958" s="412" t="s">
        <v>2127</v>
      </c>
      <c r="AY958" s="12"/>
      <c r="AZ958" t="s">
        <v>4282</v>
      </c>
      <c r="BA958" s="278" t="s">
        <v>4267</v>
      </c>
      <c r="BB958" s="280" t="s">
        <v>4268</v>
      </c>
    </row>
    <row r="959" spans="1:55" s="27" customFormat="1" ht="15.75">
      <c r="A959" s="23" t="s">
        <v>456</v>
      </c>
      <c r="B959" s="24" t="s">
        <v>1818</v>
      </c>
      <c r="C959" s="24"/>
      <c r="D959" s="3" t="s">
        <v>1969</v>
      </c>
      <c r="E959" s="23" t="s">
        <v>1821</v>
      </c>
      <c r="F959" s="24" t="s">
        <v>2013</v>
      </c>
      <c r="G959" s="348" t="s">
        <v>5699</v>
      </c>
      <c r="H959" s="23" t="s">
        <v>1453</v>
      </c>
      <c r="I959" s="33">
        <v>42010000</v>
      </c>
      <c r="J959" s="1" t="s">
        <v>1804</v>
      </c>
      <c r="K959" s="1" t="s">
        <v>1804</v>
      </c>
      <c r="L959"/>
      <c r="M959" s="23" t="s">
        <v>431</v>
      </c>
      <c r="N959" s="23"/>
      <c r="O959" s="22" t="s">
        <v>1791</v>
      </c>
      <c r="P959" s="22">
        <v>219</v>
      </c>
      <c r="Q959" s="37">
        <f t="shared" si="48"/>
        <v>399.20000000000005</v>
      </c>
      <c r="R959" s="166">
        <v>499</v>
      </c>
      <c r="S959" s="33">
        <v>5051771073255</v>
      </c>
      <c r="T959" s="33"/>
      <c r="U959" s="99">
        <v>0.35</v>
      </c>
      <c r="V959" s="99">
        <v>0.01</v>
      </c>
      <c r="W959" s="99">
        <f t="shared" si="49"/>
        <v>0.36</v>
      </c>
      <c r="X959" s="8">
        <v>20</v>
      </c>
      <c r="Y959" s="8">
        <v>880</v>
      </c>
      <c r="Z959" s="8">
        <v>200</v>
      </c>
      <c r="AA959"/>
      <c r="AB959"/>
      <c r="AC959"/>
      <c r="AD959"/>
      <c r="AE959"/>
      <c r="AF959"/>
      <c r="AG959"/>
      <c r="AH959"/>
      <c r="AI959"/>
      <c r="AJ959"/>
      <c r="AK959"/>
      <c r="AL959"/>
      <c r="AM959"/>
      <c r="AN959"/>
      <c r="AO959"/>
      <c r="AP959"/>
      <c r="AQ959"/>
      <c r="AR959"/>
      <c r="AS959"/>
      <c r="AT959"/>
      <c r="AU959"/>
      <c r="AV959"/>
      <c r="AW959"/>
      <c r="AX959" s="412" t="s">
        <v>2127</v>
      </c>
      <c r="AY959" s="12"/>
      <c r="AZ959" t="s">
        <v>4282</v>
      </c>
      <c r="BA959" s="278" t="s">
        <v>4267</v>
      </c>
      <c r="BB959" s="280" t="s">
        <v>4268</v>
      </c>
      <c r="BC959"/>
    </row>
    <row r="960" spans="1:55" s="27" customFormat="1" ht="15.75">
      <c r="A960" s="23" t="s">
        <v>456</v>
      </c>
      <c r="B960" s="24" t="s">
        <v>1818</v>
      </c>
      <c r="C960" s="24"/>
      <c r="D960" s="3" t="s">
        <v>1969</v>
      </c>
      <c r="E960" s="23" t="s">
        <v>1822</v>
      </c>
      <c r="F960" s="24" t="s">
        <v>2013</v>
      </c>
      <c r="G960" s="348" t="s">
        <v>5700</v>
      </c>
      <c r="H960" s="23" t="s">
        <v>1828</v>
      </c>
      <c r="I960" s="33">
        <v>42010000</v>
      </c>
      <c r="J960" s="1" t="s">
        <v>1804</v>
      </c>
      <c r="K960" s="1" t="s">
        <v>1804</v>
      </c>
      <c r="L960"/>
      <c r="M960" s="23" t="s">
        <v>432</v>
      </c>
      <c r="N960" s="23"/>
      <c r="O960" s="22" t="s">
        <v>1791</v>
      </c>
      <c r="P960" s="22">
        <v>219</v>
      </c>
      <c r="Q960" s="37">
        <f t="shared" si="48"/>
        <v>399.20000000000005</v>
      </c>
      <c r="R960" s="166">
        <v>499</v>
      </c>
      <c r="S960" s="33">
        <v>5051771073187</v>
      </c>
      <c r="T960" s="33"/>
      <c r="U960" s="99">
        <v>0.35</v>
      </c>
      <c r="V960" s="99">
        <v>0.01</v>
      </c>
      <c r="W960" s="99">
        <f t="shared" si="49"/>
        <v>0.36</v>
      </c>
      <c r="X960" s="8">
        <v>20</v>
      </c>
      <c r="Y960" s="8">
        <v>780</v>
      </c>
      <c r="Z960" s="8">
        <v>200</v>
      </c>
      <c r="AA960"/>
      <c r="AB960"/>
      <c r="AC960"/>
      <c r="AD960"/>
      <c r="AE960"/>
      <c r="AF960"/>
      <c r="AG960"/>
      <c r="AH960"/>
      <c r="AI960"/>
      <c r="AJ960"/>
      <c r="AK960"/>
      <c r="AL960"/>
      <c r="AM960"/>
      <c r="AN960"/>
      <c r="AO960"/>
      <c r="AP960"/>
      <c r="AQ960"/>
      <c r="AR960"/>
      <c r="AS960"/>
      <c r="AT960"/>
      <c r="AU960"/>
      <c r="AV960"/>
      <c r="AW960"/>
      <c r="AX960" s="412" t="s">
        <v>2127</v>
      </c>
      <c r="AY960" s="12"/>
      <c r="AZ960" t="s">
        <v>4282</v>
      </c>
      <c r="BA960" s="278" t="s">
        <v>4267</v>
      </c>
      <c r="BB960" s="280" t="s">
        <v>4268</v>
      </c>
      <c r="BC960"/>
    </row>
    <row r="961" spans="1:55" s="27" customFormat="1" ht="15.75">
      <c r="A961" s="23" t="s">
        <v>456</v>
      </c>
      <c r="B961" s="24" t="s">
        <v>1818</v>
      </c>
      <c r="C961" s="24"/>
      <c r="D961" s="3" t="s">
        <v>1969</v>
      </c>
      <c r="E961" s="23" t="s">
        <v>1823</v>
      </c>
      <c r="F961" s="24" t="s">
        <v>2013</v>
      </c>
      <c r="G961" s="348" t="s">
        <v>5701</v>
      </c>
      <c r="H961" s="23" t="s">
        <v>1828</v>
      </c>
      <c r="I961" s="33">
        <v>42010000</v>
      </c>
      <c r="J961" s="1" t="s">
        <v>1804</v>
      </c>
      <c r="K961" s="1" t="s">
        <v>1804</v>
      </c>
      <c r="L961"/>
      <c r="M961" s="23" t="s">
        <v>430</v>
      </c>
      <c r="N961" s="23"/>
      <c r="O961" s="22" t="s">
        <v>1791</v>
      </c>
      <c r="P961" s="22">
        <v>219</v>
      </c>
      <c r="Q961" s="37">
        <f t="shared" si="48"/>
        <v>399.20000000000005</v>
      </c>
      <c r="R961" s="166">
        <v>499</v>
      </c>
      <c r="S961" s="33">
        <v>5051771073194</v>
      </c>
      <c r="T961" s="33"/>
      <c r="U961" s="99">
        <v>0.35</v>
      </c>
      <c r="V961" s="99">
        <v>0.01</v>
      </c>
      <c r="W961" s="99">
        <f t="shared" si="49"/>
        <v>0.36</v>
      </c>
      <c r="X961" s="8">
        <v>20</v>
      </c>
      <c r="Y961" s="8">
        <v>840</v>
      </c>
      <c r="Z961" s="8">
        <v>200</v>
      </c>
      <c r="AA961"/>
      <c r="AB961"/>
      <c r="AC961"/>
      <c r="AD961"/>
      <c r="AE961"/>
      <c r="AF961"/>
      <c r="AG961"/>
      <c r="AH961"/>
      <c r="AI961"/>
      <c r="AJ961"/>
      <c r="AK961"/>
      <c r="AL961"/>
      <c r="AM961"/>
      <c r="AN961"/>
      <c r="AO961"/>
      <c r="AP961"/>
      <c r="AQ961"/>
      <c r="AR961"/>
      <c r="AS961"/>
      <c r="AT961"/>
      <c r="AU961"/>
      <c r="AV961"/>
      <c r="AW961"/>
      <c r="AX961" s="412" t="s">
        <v>2127</v>
      </c>
      <c r="AY961" s="12"/>
      <c r="AZ961" t="s">
        <v>4282</v>
      </c>
      <c r="BA961" s="278" t="s">
        <v>4267</v>
      </c>
      <c r="BB961" s="280" t="s">
        <v>4268</v>
      </c>
      <c r="BC961"/>
    </row>
    <row r="962" spans="1:55" s="27" customFormat="1" ht="15.75">
      <c r="A962" s="23" t="s">
        <v>456</v>
      </c>
      <c r="B962" s="24" t="s">
        <v>1818</v>
      </c>
      <c r="C962" s="24"/>
      <c r="D962" s="3" t="s">
        <v>1969</v>
      </c>
      <c r="E962" s="23" t="s">
        <v>1824</v>
      </c>
      <c r="F962" s="24" t="s">
        <v>2013</v>
      </c>
      <c r="G962" s="348" t="s">
        <v>5702</v>
      </c>
      <c r="H962" s="23" t="s">
        <v>1828</v>
      </c>
      <c r="I962" s="33">
        <v>42010000</v>
      </c>
      <c r="J962" s="1" t="s">
        <v>1804</v>
      </c>
      <c r="K962" s="1" t="s">
        <v>1804</v>
      </c>
      <c r="L962"/>
      <c r="M962" s="23" t="s">
        <v>431</v>
      </c>
      <c r="N962" s="23"/>
      <c r="O962" s="22" t="s">
        <v>1791</v>
      </c>
      <c r="P962" s="22">
        <v>219</v>
      </c>
      <c r="Q962" s="37">
        <f t="shared" ref="Q962:Q966" si="50">R962*0.8</f>
        <v>399.20000000000005</v>
      </c>
      <c r="R962" s="166">
        <v>499</v>
      </c>
      <c r="S962" s="33">
        <v>5051771073200</v>
      </c>
      <c r="T962" s="33"/>
      <c r="U962" s="99">
        <v>0.35</v>
      </c>
      <c r="V962" s="99">
        <v>0.01</v>
      </c>
      <c r="W962" s="99">
        <f t="shared" si="49"/>
        <v>0.36</v>
      </c>
      <c r="X962" s="8">
        <v>20</v>
      </c>
      <c r="Y962" s="8">
        <v>880</v>
      </c>
      <c r="Z962" s="8">
        <v>200</v>
      </c>
      <c r="AA962"/>
      <c r="AB962"/>
      <c r="AC962"/>
      <c r="AD962"/>
      <c r="AE962"/>
      <c r="AF962"/>
      <c r="AG962"/>
      <c r="AH962"/>
      <c r="AI962"/>
      <c r="AJ962"/>
      <c r="AK962"/>
      <c r="AL962"/>
      <c r="AM962"/>
      <c r="AN962"/>
      <c r="AO962"/>
      <c r="AP962"/>
      <c r="AQ962"/>
      <c r="AR962"/>
      <c r="AS962"/>
      <c r="AT962"/>
      <c r="AU962"/>
      <c r="AV962"/>
      <c r="AW962"/>
      <c r="AX962" s="412" t="s">
        <v>2127</v>
      </c>
      <c r="AY962" s="12"/>
      <c r="AZ962" t="s">
        <v>4282</v>
      </c>
      <c r="BA962" s="278" t="s">
        <v>4267</v>
      </c>
      <c r="BB962" s="280" t="s">
        <v>4268</v>
      </c>
      <c r="BC962"/>
    </row>
    <row r="963" spans="1:55" s="27" customFormat="1" ht="15.75">
      <c r="A963" s="23" t="s">
        <v>456</v>
      </c>
      <c r="B963" s="24" t="s">
        <v>1818</v>
      </c>
      <c r="C963" s="24"/>
      <c r="D963" s="3" t="s">
        <v>1970</v>
      </c>
      <c r="E963" s="23" t="s">
        <v>1825</v>
      </c>
      <c r="F963" s="24" t="s">
        <v>2014</v>
      </c>
      <c r="G963" s="348" t="s">
        <v>5703</v>
      </c>
      <c r="H963" s="23" t="s">
        <v>1453</v>
      </c>
      <c r="I963" s="33">
        <v>42010000</v>
      </c>
      <c r="J963" s="1" t="s">
        <v>1804</v>
      </c>
      <c r="K963" s="1" t="s">
        <v>1804</v>
      </c>
      <c r="L963"/>
      <c r="M963" s="23" t="s">
        <v>432</v>
      </c>
      <c r="N963" s="23"/>
      <c r="O963" s="22" t="s">
        <v>1791</v>
      </c>
      <c r="P963" s="22">
        <v>336</v>
      </c>
      <c r="Q963" s="37">
        <f t="shared" si="50"/>
        <v>615.20000000000005</v>
      </c>
      <c r="R963" s="166">
        <v>769</v>
      </c>
      <c r="S963" s="33">
        <v>5051771060279</v>
      </c>
      <c r="T963" s="33"/>
      <c r="U963" s="99">
        <v>0.45</v>
      </c>
      <c r="V963" s="99">
        <v>0.01</v>
      </c>
      <c r="W963" s="99">
        <f t="shared" si="49"/>
        <v>0.46</v>
      </c>
      <c r="X963" s="8">
        <v>20</v>
      </c>
      <c r="Y963" s="8">
        <v>800</v>
      </c>
      <c r="Z963" s="8">
        <v>300</v>
      </c>
      <c r="AA963"/>
      <c r="AB963"/>
      <c r="AC963"/>
      <c r="AD963"/>
      <c r="AE963"/>
      <c r="AF963"/>
      <c r="AG963"/>
      <c r="AH963"/>
      <c r="AI963"/>
      <c r="AJ963"/>
      <c r="AK963"/>
      <c r="AL963"/>
      <c r="AM963"/>
      <c r="AN963"/>
      <c r="AO963"/>
      <c r="AP963"/>
      <c r="AQ963"/>
      <c r="AR963"/>
      <c r="AS963"/>
      <c r="AT963"/>
      <c r="AU963"/>
      <c r="AV963"/>
      <c r="AW963"/>
      <c r="AX963" s="412" t="s">
        <v>2128</v>
      </c>
      <c r="AY963" s="12"/>
      <c r="AZ963" t="s">
        <v>4282</v>
      </c>
      <c r="BA963" s="278" t="s">
        <v>4267</v>
      </c>
      <c r="BB963" s="280" t="s">
        <v>4268</v>
      </c>
      <c r="BC963"/>
    </row>
    <row r="964" spans="1:55" s="27" customFormat="1" ht="15.75">
      <c r="A964" s="23" t="s">
        <v>456</v>
      </c>
      <c r="B964" s="24" t="s">
        <v>1818</v>
      </c>
      <c r="C964" s="24"/>
      <c r="D964" s="3" t="s">
        <v>1970</v>
      </c>
      <c r="E964" s="23" t="s">
        <v>1826</v>
      </c>
      <c r="F964" s="24" t="s">
        <v>2014</v>
      </c>
      <c r="G964" s="348" t="s">
        <v>5704</v>
      </c>
      <c r="H964" s="23" t="s">
        <v>1453</v>
      </c>
      <c r="I964" s="33">
        <v>42010000</v>
      </c>
      <c r="J964" s="1" t="s">
        <v>1804</v>
      </c>
      <c r="K964" s="1" t="s">
        <v>1804</v>
      </c>
      <c r="L964"/>
      <c r="M964" s="23" t="s">
        <v>430</v>
      </c>
      <c r="N964" s="23"/>
      <c r="O964" s="22" t="s">
        <v>1791</v>
      </c>
      <c r="P964" s="22">
        <v>336</v>
      </c>
      <c r="Q964" s="37">
        <f t="shared" si="50"/>
        <v>615.20000000000005</v>
      </c>
      <c r="R964" s="166">
        <v>769</v>
      </c>
      <c r="S964" s="33">
        <v>5051771060286</v>
      </c>
      <c r="T964" s="33"/>
      <c r="U964" s="99">
        <v>0.45</v>
      </c>
      <c r="V964" s="99">
        <v>0.01</v>
      </c>
      <c r="W964" s="99">
        <f t="shared" si="49"/>
        <v>0.46</v>
      </c>
      <c r="X964" s="8">
        <v>20</v>
      </c>
      <c r="Y964" s="8">
        <v>800</v>
      </c>
      <c r="Z964" s="8">
        <v>300</v>
      </c>
      <c r="AA964"/>
      <c r="AB964"/>
      <c r="AC964"/>
      <c r="AD964"/>
      <c r="AE964"/>
      <c r="AF964"/>
      <c r="AG964"/>
      <c r="AH964"/>
      <c r="AI964"/>
      <c r="AJ964"/>
      <c r="AK964"/>
      <c r="AL964"/>
      <c r="AM964"/>
      <c r="AN964"/>
      <c r="AO964"/>
      <c r="AP964"/>
      <c r="AQ964"/>
      <c r="AR964"/>
      <c r="AS964"/>
      <c r="AT964"/>
      <c r="AU964"/>
      <c r="AV964"/>
      <c r="AW964"/>
      <c r="AX964" s="412" t="s">
        <v>2128</v>
      </c>
      <c r="AY964" s="12"/>
      <c r="AZ964" t="s">
        <v>4282</v>
      </c>
      <c r="BA964" s="278" t="s">
        <v>4267</v>
      </c>
      <c r="BB964" s="280" t="s">
        <v>4268</v>
      </c>
      <c r="BC964"/>
    </row>
    <row r="965" spans="1:55" ht="15.75">
      <c r="A965" s="23" t="s">
        <v>456</v>
      </c>
      <c r="B965" s="24" t="s">
        <v>1818</v>
      </c>
      <c r="C965" s="24"/>
      <c r="D965" s="3" t="s">
        <v>1970</v>
      </c>
      <c r="E965" s="23" t="s">
        <v>1827</v>
      </c>
      <c r="F965" s="24" t="s">
        <v>2014</v>
      </c>
      <c r="G965" s="348" t="s">
        <v>5705</v>
      </c>
      <c r="H965" s="23" t="s">
        <v>1453</v>
      </c>
      <c r="I965" s="33">
        <v>42010000</v>
      </c>
      <c r="J965" s="1" t="s">
        <v>1804</v>
      </c>
      <c r="K965" s="1" t="s">
        <v>1804</v>
      </c>
      <c r="M965" s="23" t="s">
        <v>431</v>
      </c>
      <c r="N965" s="23"/>
      <c r="O965" s="22" t="s">
        <v>1791</v>
      </c>
      <c r="P965" s="22">
        <v>336</v>
      </c>
      <c r="Q965" s="37">
        <f t="shared" si="50"/>
        <v>615.20000000000005</v>
      </c>
      <c r="R965" s="166">
        <v>769</v>
      </c>
      <c r="S965" s="33">
        <v>5051771060293</v>
      </c>
      <c r="T965" s="33"/>
      <c r="U965" s="99">
        <v>0.45</v>
      </c>
      <c r="V965" s="99">
        <v>0.01</v>
      </c>
      <c r="W965" s="99">
        <f t="shared" si="49"/>
        <v>0.46</v>
      </c>
      <c r="X965" s="8">
        <v>20</v>
      </c>
      <c r="Y965" s="8">
        <v>820</v>
      </c>
      <c r="Z965" s="8">
        <v>320</v>
      </c>
      <c r="AX965" s="412" t="s">
        <v>2128</v>
      </c>
      <c r="AY965" s="12"/>
      <c r="AZ965" t="s">
        <v>4282</v>
      </c>
      <c r="BA965" s="278" t="s">
        <v>4267</v>
      </c>
      <c r="BB965" s="280" t="s">
        <v>4268</v>
      </c>
    </row>
    <row r="966" spans="1:55" ht="15.75">
      <c r="A966" s="23" t="s">
        <v>456</v>
      </c>
      <c r="B966" s="24" t="s">
        <v>1818</v>
      </c>
      <c r="C966" s="24"/>
      <c r="D966" s="3" t="s">
        <v>1970</v>
      </c>
      <c r="E966" s="23" t="s">
        <v>1829</v>
      </c>
      <c r="F966" s="24" t="s">
        <v>2014</v>
      </c>
      <c r="G966" s="348" t="s">
        <v>5706</v>
      </c>
      <c r="H966" s="23" t="s">
        <v>1828</v>
      </c>
      <c r="I966" s="33">
        <v>42010000</v>
      </c>
      <c r="J966" s="1" t="s">
        <v>1804</v>
      </c>
      <c r="K966" s="1" t="s">
        <v>1804</v>
      </c>
      <c r="M966" s="23" t="s">
        <v>432</v>
      </c>
      <c r="N966" s="23"/>
      <c r="O966" s="22" t="s">
        <v>1791</v>
      </c>
      <c r="P966" s="22">
        <v>336</v>
      </c>
      <c r="Q966" s="37">
        <f t="shared" si="50"/>
        <v>615.20000000000005</v>
      </c>
      <c r="R966" s="166">
        <v>769</v>
      </c>
      <c r="S966" s="33">
        <v>5051771060248</v>
      </c>
      <c r="T966" s="33"/>
      <c r="U966" s="99">
        <v>0.45</v>
      </c>
      <c r="V966" s="99">
        <v>0.01</v>
      </c>
      <c r="W966" s="99">
        <f t="shared" si="49"/>
        <v>0.46</v>
      </c>
      <c r="X966" s="8">
        <v>20</v>
      </c>
      <c r="Y966" s="8">
        <v>800</v>
      </c>
      <c r="Z966" s="8">
        <v>300</v>
      </c>
      <c r="AX966" s="412" t="s">
        <v>2128</v>
      </c>
      <c r="AY966" s="12"/>
      <c r="AZ966" t="s">
        <v>4282</v>
      </c>
      <c r="BA966" s="278" t="s">
        <v>4267</v>
      </c>
      <c r="BB966" s="280" t="s">
        <v>4268</v>
      </c>
    </row>
    <row r="967" spans="1:55" ht="15.75">
      <c r="A967" s="23" t="s">
        <v>456</v>
      </c>
      <c r="B967" s="24" t="s">
        <v>1818</v>
      </c>
      <c r="C967" s="24"/>
      <c r="D967" s="3" t="s">
        <v>1970</v>
      </c>
      <c r="E967" s="23" t="s">
        <v>1830</v>
      </c>
      <c r="F967" s="24" t="s">
        <v>2014</v>
      </c>
      <c r="G967" s="348" t="s">
        <v>5707</v>
      </c>
      <c r="H967" s="23" t="s">
        <v>1828</v>
      </c>
      <c r="I967" s="33">
        <v>42010000</v>
      </c>
      <c r="J967" s="1" t="s">
        <v>1804</v>
      </c>
      <c r="K967" s="1" t="s">
        <v>1804</v>
      </c>
      <c r="M967" s="23" t="s">
        <v>430</v>
      </c>
      <c r="N967" s="23"/>
      <c r="O967" s="22" t="s">
        <v>1791</v>
      </c>
      <c r="P967" s="22">
        <v>336</v>
      </c>
      <c r="Q967" s="37">
        <f t="shared" ref="Q967:Q971" si="51">R967*0.8</f>
        <v>615.20000000000005</v>
      </c>
      <c r="R967" s="166">
        <v>769</v>
      </c>
      <c r="S967" s="33">
        <v>5051771060255</v>
      </c>
      <c r="T967" s="33"/>
      <c r="U967" s="99">
        <v>0.45</v>
      </c>
      <c r="V967" s="99">
        <v>0.01</v>
      </c>
      <c r="W967" s="99">
        <f t="shared" si="49"/>
        <v>0.46</v>
      </c>
      <c r="X967" s="8">
        <v>20</v>
      </c>
      <c r="Y967" s="8">
        <v>800</v>
      </c>
      <c r="Z967" s="8">
        <v>300</v>
      </c>
      <c r="AX967" s="412" t="s">
        <v>2128</v>
      </c>
      <c r="AY967" s="12"/>
      <c r="AZ967" t="s">
        <v>4282</v>
      </c>
      <c r="BA967" s="278" t="s">
        <v>4267</v>
      </c>
      <c r="BB967" s="280" t="s">
        <v>4268</v>
      </c>
    </row>
    <row r="968" spans="1:55" ht="15.75">
      <c r="A968" s="23" t="s">
        <v>456</v>
      </c>
      <c r="B968" s="24" t="s">
        <v>1818</v>
      </c>
      <c r="C968" s="24"/>
      <c r="D968" s="3" t="s">
        <v>1970</v>
      </c>
      <c r="E968" s="23" t="s">
        <v>1831</v>
      </c>
      <c r="F968" s="24" t="s">
        <v>2014</v>
      </c>
      <c r="G968" s="348" t="s">
        <v>5708</v>
      </c>
      <c r="H968" s="23" t="s">
        <v>1828</v>
      </c>
      <c r="I968" s="33">
        <v>42010000</v>
      </c>
      <c r="J968" s="1" t="s">
        <v>1804</v>
      </c>
      <c r="K968" s="1" t="s">
        <v>1804</v>
      </c>
      <c r="M968" s="23" t="s">
        <v>431</v>
      </c>
      <c r="N968" s="23"/>
      <c r="O968" s="22" t="s">
        <v>1791</v>
      </c>
      <c r="P968" s="22">
        <v>336</v>
      </c>
      <c r="Q968" s="37">
        <f t="shared" si="51"/>
        <v>615.20000000000005</v>
      </c>
      <c r="R968" s="166">
        <v>769</v>
      </c>
      <c r="S968" s="33">
        <v>5051771060262</v>
      </c>
      <c r="T968" s="33"/>
      <c r="U968" s="99">
        <v>0.45</v>
      </c>
      <c r="V968" s="99">
        <v>0.01</v>
      </c>
      <c r="W968" s="99">
        <f t="shared" si="49"/>
        <v>0.46</v>
      </c>
      <c r="X968" s="8">
        <v>20</v>
      </c>
      <c r="Y968" s="8">
        <v>820</v>
      </c>
      <c r="Z968" s="8">
        <v>320</v>
      </c>
      <c r="AX968" s="412" t="s">
        <v>2128</v>
      </c>
      <c r="AY968" s="12"/>
      <c r="AZ968" t="s">
        <v>4282</v>
      </c>
      <c r="BA968" s="278" t="s">
        <v>4267</v>
      </c>
      <c r="BB968" s="280" t="s">
        <v>4268</v>
      </c>
    </row>
    <row r="969" spans="1:55" ht="15.75">
      <c r="A969" s="23" t="s">
        <v>428</v>
      </c>
      <c r="B969" s="24" t="s">
        <v>1818</v>
      </c>
      <c r="C969" s="3"/>
      <c r="D969" s="3" t="s">
        <v>2842</v>
      </c>
      <c r="E969" s="3" t="s">
        <v>2843</v>
      </c>
      <c r="F969" s="3" t="s">
        <v>2844</v>
      </c>
      <c r="G969" s="24"/>
      <c r="H969" s="3" t="s">
        <v>1453</v>
      </c>
      <c r="I969" s="33">
        <v>42010000</v>
      </c>
      <c r="J969" s="1" t="s">
        <v>1804</v>
      </c>
      <c r="K969" s="1" t="s">
        <v>1804</v>
      </c>
      <c r="L969" s="27"/>
      <c r="M969" s="23" t="s">
        <v>2810</v>
      </c>
      <c r="N969" s="23"/>
      <c r="O969" s="22" t="s">
        <v>1791</v>
      </c>
      <c r="P969" s="22">
        <v>12</v>
      </c>
      <c r="Q969" s="37">
        <f t="shared" si="51"/>
        <v>21.6</v>
      </c>
      <c r="R969" s="166">
        <v>27</v>
      </c>
      <c r="S969" s="33">
        <v>5051771584072</v>
      </c>
      <c r="T969" s="33"/>
      <c r="U969" s="27">
        <v>0.28000000000000003</v>
      </c>
      <c r="V969" s="27">
        <v>5.0000000000000001E-3</v>
      </c>
      <c r="W969" s="27">
        <v>0.28000000000000003</v>
      </c>
      <c r="X969" s="27">
        <v>0</v>
      </c>
      <c r="Y969" s="27">
        <v>250</v>
      </c>
      <c r="Z969" s="27">
        <v>140</v>
      </c>
      <c r="AA969" s="27"/>
      <c r="AB969" s="27"/>
      <c r="AC969" s="27"/>
      <c r="AD969" s="27"/>
      <c r="AE969" s="27"/>
      <c r="AF969" s="27"/>
      <c r="AG969" s="27"/>
      <c r="AH969" s="27"/>
      <c r="AI969" s="27"/>
      <c r="AJ969" s="27"/>
      <c r="AK969" s="27"/>
      <c r="AL969" s="27"/>
      <c r="AM969" s="27"/>
      <c r="AN969" s="27"/>
      <c r="AO969" s="27"/>
      <c r="AP969" s="27"/>
      <c r="AQ969" s="27"/>
      <c r="AR969" s="27"/>
      <c r="AS969" s="27"/>
      <c r="AT969" s="27"/>
      <c r="AU969" s="27"/>
      <c r="AV969" s="27"/>
      <c r="AW969" s="27"/>
      <c r="AX969" s="289" t="s">
        <v>2845</v>
      </c>
      <c r="AY969" s="27"/>
      <c r="AZ969" t="s">
        <v>4280</v>
      </c>
      <c r="BA969" s="278" t="s">
        <v>4267</v>
      </c>
      <c r="BB969" s="280" t="s">
        <v>4268</v>
      </c>
      <c r="BC969" s="27"/>
    </row>
    <row r="970" spans="1:55" ht="15.75">
      <c r="A970" s="23" t="s">
        <v>428</v>
      </c>
      <c r="B970" s="24" t="s">
        <v>1818</v>
      </c>
      <c r="C970" s="3"/>
      <c r="D970" s="3" t="s">
        <v>2842</v>
      </c>
      <c r="E970" s="3" t="s">
        <v>2846</v>
      </c>
      <c r="F970" s="3" t="s">
        <v>2844</v>
      </c>
      <c r="G970" s="24"/>
      <c r="H970" s="3" t="s">
        <v>1498</v>
      </c>
      <c r="I970" s="33">
        <v>42010000</v>
      </c>
      <c r="J970" s="1" t="s">
        <v>1804</v>
      </c>
      <c r="K970" s="1" t="s">
        <v>1804</v>
      </c>
      <c r="L970" s="27"/>
      <c r="M970" s="23" t="s">
        <v>2810</v>
      </c>
      <c r="N970" s="23"/>
      <c r="O970" s="22" t="s">
        <v>1791</v>
      </c>
      <c r="P970" s="22">
        <v>12</v>
      </c>
      <c r="Q970" s="37">
        <f t="shared" si="51"/>
        <v>21.6</v>
      </c>
      <c r="R970" s="166">
        <v>27</v>
      </c>
      <c r="S970" s="33">
        <v>5051771584089</v>
      </c>
      <c r="T970" s="33"/>
      <c r="U970" s="27">
        <v>0.28000000000000003</v>
      </c>
      <c r="V970" s="27">
        <v>5.0000000000000001E-3</v>
      </c>
      <c r="W970" s="27">
        <v>0.28000000000000003</v>
      </c>
      <c r="X970" s="27">
        <v>0</v>
      </c>
      <c r="Y970" s="27">
        <v>250</v>
      </c>
      <c r="Z970" s="27">
        <v>140</v>
      </c>
      <c r="AA970" s="27"/>
      <c r="AB970" s="27"/>
      <c r="AC970" s="27"/>
      <c r="AD970" s="27"/>
      <c r="AE970" s="27"/>
      <c r="AF970" s="27"/>
      <c r="AG970" s="27"/>
      <c r="AH970" s="27"/>
      <c r="AI970" s="27"/>
      <c r="AJ970" s="27"/>
      <c r="AK970" s="27"/>
      <c r="AL970" s="27"/>
      <c r="AM970" s="27"/>
      <c r="AN970" s="27"/>
      <c r="AO970" s="27"/>
      <c r="AP970" s="27"/>
      <c r="AQ970" s="27"/>
      <c r="AR970" s="27"/>
      <c r="AS970" s="27"/>
      <c r="AT970" s="27"/>
      <c r="AU970" s="27"/>
      <c r="AV970" s="27"/>
      <c r="AW970" s="27"/>
      <c r="AX970" s="289" t="s">
        <v>2845</v>
      </c>
      <c r="AY970" s="27"/>
      <c r="AZ970" t="s">
        <v>4280</v>
      </c>
      <c r="BA970" s="278" t="s">
        <v>4267</v>
      </c>
      <c r="BB970" s="280" t="s">
        <v>4268</v>
      </c>
      <c r="BC970" s="27"/>
    </row>
    <row r="971" spans="1:55" ht="15.75">
      <c r="A971" s="23" t="s">
        <v>428</v>
      </c>
      <c r="B971" s="24" t="s">
        <v>1818</v>
      </c>
      <c r="C971" s="3"/>
      <c r="D971" s="3" t="s">
        <v>2835</v>
      </c>
      <c r="E971" s="3" t="s">
        <v>2836</v>
      </c>
      <c r="F971" s="3" t="s">
        <v>2837</v>
      </c>
      <c r="G971" s="24"/>
      <c r="H971" s="3" t="s">
        <v>1453</v>
      </c>
      <c r="I971" s="33">
        <v>42010000</v>
      </c>
      <c r="J971" s="1" t="s">
        <v>1804</v>
      </c>
      <c r="K971" s="1" t="s">
        <v>1804</v>
      </c>
      <c r="L971" s="27"/>
      <c r="M971" s="23" t="s">
        <v>437</v>
      </c>
      <c r="N971" s="23"/>
      <c r="O971" s="22" t="s">
        <v>1791</v>
      </c>
      <c r="P971" s="22">
        <v>175</v>
      </c>
      <c r="Q971" s="37">
        <f t="shared" si="51"/>
        <v>319.20000000000005</v>
      </c>
      <c r="R971" s="166">
        <v>399</v>
      </c>
      <c r="S971" s="33">
        <v>5051771294803</v>
      </c>
      <c r="T971" s="33"/>
      <c r="U971" s="27">
        <v>0.22500000000000001</v>
      </c>
      <c r="V971" s="27">
        <v>5.0000000000000001E-3</v>
      </c>
      <c r="W971" s="27">
        <v>0.22500000000000001</v>
      </c>
      <c r="X971" s="27">
        <v>10</v>
      </c>
      <c r="Y971" s="27">
        <v>600</v>
      </c>
      <c r="Z971" s="27">
        <v>200</v>
      </c>
      <c r="AA971" s="27"/>
      <c r="AB971" s="27"/>
      <c r="AC971" s="27"/>
      <c r="AD971" s="27"/>
      <c r="AE971" s="27"/>
      <c r="AF971" s="27"/>
      <c r="AG971" s="27"/>
      <c r="AH971" s="27"/>
      <c r="AI971" s="27"/>
      <c r="AJ971" s="27"/>
      <c r="AK971" s="27"/>
      <c r="AL971" s="27"/>
      <c r="AM971" s="27"/>
      <c r="AN971" s="27"/>
      <c r="AO971" s="27"/>
      <c r="AP971" s="27"/>
      <c r="AQ971" s="27"/>
      <c r="AR971" s="27"/>
      <c r="AS971" s="27"/>
      <c r="AT971" s="27"/>
      <c r="AU971" s="27"/>
      <c r="AV971" s="27"/>
      <c r="AW971" s="27"/>
      <c r="AX971" s="289" t="s">
        <v>2838</v>
      </c>
      <c r="AY971" s="27"/>
      <c r="AZ971" t="s">
        <v>4282</v>
      </c>
      <c r="BA971" s="278" t="s">
        <v>4267</v>
      </c>
      <c r="BB971" s="280" t="s">
        <v>4268</v>
      </c>
      <c r="BC971" s="27"/>
    </row>
    <row r="972" spans="1:55" ht="15.75">
      <c r="A972" s="23" t="s">
        <v>428</v>
      </c>
      <c r="B972" s="24" t="s">
        <v>1818</v>
      </c>
      <c r="C972" s="3"/>
      <c r="D972" s="3" t="s">
        <v>2835</v>
      </c>
      <c r="E972" s="3" t="s">
        <v>2839</v>
      </c>
      <c r="F972" s="3" t="s">
        <v>2837</v>
      </c>
      <c r="G972" s="24"/>
      <c r="H972" s="3" t="s">
        <v>1453</v>
      </c>
      <c r="I972" s="33">
        <v>42010000</v>
      </c>
      <c r="J972" s="1" t="s">
        <v>1804</v>
      </c>
      <c r="K972" s="1" t="s">
        <v>1804</v>
      </c>
      <c r="L972" s="27"/>
      <c r="M972" s="23" t="s">
        <v>439</v>
      </c>
      <c r="N972" s="23"/>
      <c r="O972" s="22" t="s">
        <v>1791</v>
      </c>
      <c r="P972" s="22">
        <v>175</v>
      </c>
      <c r="Q972" s="37">
        <f t="shared" ref="Q972:Q976" si="52">R972*0.8</f>
        <v>319.20000000000005</v>
      </c>
      <c r="R972" s="166">
        <v>399</v>
      </c>
      <c r="S972" s="33">
        <v>5051771294810</v>
      </c>
      <c r="T972" s="33"/>
      <c r="U972" s="27">
        <v>0.25800000000000001</v>
      </c>
      <c r="V972" s="27">
        <v>5.0000000000000001E-3</v>
      </c>
      <c r="W972" s="27">
        <v>0.25800000000000001</v>
      </c>
      <c r="X972" s="27">
        <v>10</v>
      </c>
      <c r="Y972" s="27">
        <v>600</v>
      </c>
      <c r="Z972" s="27">
        <v>200</v>
      </c>
      <c r="AA972" s="27"/>
      <c r="AB972" s="27"/>
      <c r="AC972" s="27"/>
      <c r="AD972" s="27"/>
      <c r="AE972" s="27"/>
      <c r="AF972" s="27"/>
      <c r="AG972" s="27"/>
      <c r="AH972" s="27"/>
      <c r="AI972" s="27"/>
      <c r="AJ972" s="27"/>
      <c r="AK972" s="27"/>
      <c r="AL972" s="27"/>
      <c r="AM972" s="27"/>
      <c r="AN972" s="27"/>
      <c r="AO972" s="27"/>
      <c r="AP972" s="27"/>
      <c r="AQ972" s="27"/>
      <c r="AR972" s="27"/>
      <c r="AS972" s="27"/>
      <c r="AT972" s="27"/>
      <c r="AU972" s="27"/>
      <c r="AV972" s="27"/>
      <c r="AW972" s="27"/>
      <c r="AX972" s="289" t="s">
        <v>2838</v>
      </c>
      <c r="AY972" s="27"/>
      <c r="AZ972" t="s">
        <v>4282</v>
      </c>
      <c r="BA972" s="278" t="s">
        <v>4267</v>
      </c>
      <c r="BB972" s="280" t="s">
        <v>4268</v>
      </c>
      <c r="BC972" s="27"/>
    </row>
    <row r="973" spans="1:55" ht="15.75">
      <c r="A973" s="23" t="s">
        <v>428</v>
      </c>
      <c r="B973" s="24" t="s">
        <v>1818</v>
      </c>
      <c r="C973" s="3"/>
      <c r="D973" s="3" t="s">
        <v>2835</v>
      </c>
      <c r="E973" s="3" t="s">
        <v>2840</v>
      </c>
      <c r="F973" s="3" t="s">
        <v>2837</v>
      </c>
      <c r="G973" s="24"/>
      <c r="H973" s="3" t="s">
        <v>1493</v>
      </c>
      <c r="I973" s="33">
        <v>42010000</v>
      </c>
      <c r="J973" s="1" t="s">
        <v>1804</v>
      </c>
      <c r="K973" s="1" t="s">
        <v>1804</v>
      </c>
      <c r="L973" s="27"/>
      <c r="M973" s="23" t="s">
        <v>437</v>
      </c>
      <c r="N973" s="23"/>
      <c r="O973" s="22" t="s">
        <v>1791</v>
      </c>
      <c r="P973" s="22">
        <v>175</v>
      </c>
      <c r="Q973" s="37">
        <f t="shared" si="52"/>
        <v>319.20000000000005</v>
      </c>
      <c r="R973" s="166">
        <v>399</v>
      </c>
      <c r="S973" s="33">
        <v>5051771294827</v>
      </c>
      <c r="T973" s="33"/>
      <c r="U973" s="27">
        <v>0.22500000000000001</v>
      </c>
      <c r="V973" s="27">
        <v>5.0000000000000001E-3</v>
      </c>
      <c r="W973" s="27">
        <v>0.22500000000000001</v>
      </c>
      <c r="X973" s="27">
        <v>10</v>
      </c>
      <c r="Y973" s="27">
        <v>600</v>
      </c>
      <c r="Z973" s="27">
        <v>200</v>
      </c>
      <c r="AA973" s="27"/>
      <c r="AB973" s="27"/>
      <c r="AC973" s="27"/>
      <c r="AD973" s="27"/>
      <c r="AE973" s="27"/>
      <c r="AF973" s="27"/>
      <c r="AG973" s="27"/>
      <c r="AH973" s="27"/>
      <c r="AI973" s="27"/>
      <c r="AJ973" s="27"/>
      <c r="AK973" s="27"/>
      <c r="AL973" s="27"/>
      <c r="AM973" s="27"/>
      <c r="AN973" s="27"/>
      <c r="AO973" s="27"/>
      <c r="AP973" s="27"/>
      <c r="AQ973" s="27"/>
      <c r="AR973" s="27"/>
      <c r="AS973" s="27"/>
      <c r="AT973" s="27"/>
      <c r="AU973" s="27"/>
      <c r="AV973" s="27"/>
      <c r="AW973" s="27"/>
      <c r="AX973" s="289" t="s">
        <v>2838</v>
      </c>
      <c r="AY973" s="27"/>
      <c r="AZ973" t="s">
        <v>4282</v>
      </c>
      <c r="BA973" s="278" t="s">
        <v>4267</v>
      </c>
      <c r="BB973" s="280" t="s">
        <v>4268</v>
      </c>
      <c r="BC973" s="27"/>
    </row>
    <row r="974" spans="1:55" ht="15.75">
      <c r="A974" s="23" t="s">
        <v>428</v>
      </c>
      <c r="B974" s="24" t="s">
        <v>1818</v>
      </c>
      <c r="C974" s="3"/>
      <c r="D974" s="3" t="s">
        <v>2835</v>
      </c>
      <c r="E974" s="3" t="s">
        <v>2841</v>
      </c>
      <c r="F974" s="3" t="s">
        <v>2837</v>
      </c>
      <c r="G974" s="24"/>
      <c r="H974" s="3" t="s">
        <v>1493</v>
      </c>
      <c r="I974" s="33">
        <v>42010000</v>
      </c>
      <c r="J974" s="1" t="s">
        <v>1804</v>
      </c>
      <c r="K974" s="1" t="s">
        <v>1804</v>
      </c>
      <c r="L974" s="27"/>
      <c r="M974" s="23" t="s">
        <v>439</v>
      </c>
      <c r="N974" s="23"/>
      <c r="O974" s="22" t="s">
        <v>1791</v>
      </c>
      <c r="P974" s="22">
        <v>175</v>
      </c>
      <c r="Q974" s="37">
        <f t="shared" si="52"/>
        <v>319.20000000000005</v>
      </c>
      <c r="R974" s="166">
        <v>399</v>
      </c>
      <c r="S974" s="33">
        <v>5051771294834</v>
      </c>
      <c r="T974" s="33"/>
      <c r="U974" s="27">
        <v>0.25800000000000001</v>
      </c>
      <c r="V974" s="27">
        <v>5.0000000000000001E-3</v>
      </c>
      <c r="W974" s="27">
        <v>0.25800000000000001</v>
      </c>
      <c r="X974" s="27">
        <v>10</v>
      </c>
      <c r="Y974" s="27">
        <v>600</v>
      </c>
      <c r="Z974" s="27">
        <v>200</v>
      </c>
      <c r="AA974" s="27"/>
      <c r="AB974" s="27"/>
      <c r="AC974" s="27"/>
      <c r="AD974" s="27"/>
      <c r="AE974" s="27"/>
      <c r="AF974" s="27"/>
      <c r="AG974" s="27"/>
      <c r="AH974" s="27"/>
      <c r="AI974" s="27"/>
      <c r="AJ974" s="27"/>
      <c r="AK974" s="27"/>
      <c r="AL974" s="27"/>
      <c r="AM974" s="27"/>
      <c r="AN974" s="27"/>
      <c r="AO974" s="27"/>
      <c r="AP974" s="27"/>
      <c r="AQ974" s="27"/>
      <c r="AR974" s="27"/>
      <c r="AS974" s="27"/>
      <c r="AT974" s="27"/>
      <c r="AU974" s="27"/>
      <c r="AV974" s="27"/>
      <c r="AW974" s="27"/>
      <c r="AX974" s="289" t="s">
        <v>2838</v>
      </c>
      <c r="AY974" s="27"/>
      <c r="AZ974" t="s">
        <v>4282</v>
      </c>
      <c r="BA974" s="278" t="s">
        <v>4267</v>
      </c>
      <c r="BB974" s="280" t="s">
        <v>4268</v>
      </c>
      <c r="BC974" s="27"/>
    </row>
    <row r="975" spans="1:55" ht="15.75">
      <c r="A975" s="23" t="s">
        <v>456</v>
      </c>
      <c r="B975" s="24" t="s">
        <v>885</v>
      </c>
      <c r="C975" s="24"/>
      <c r="D975" s="3" t="s">
        <v>1915</v>
      </c>
      <c r="E975" s="23" t="s">
        <v>886</v>
      </c>
      <c r="F975" s="24" t="s">
        <v>2805</v>
      </c>
      <c r="G975" s="3"/>
      <c r="H975" s="23" t="s">
        <v>314</v>
      </c>
      <c r="I975" s="33">
        <v>42010000</v>
      </c>
      <c r="J975" s="1" t="s">
        <v>1804</v>
      </c>
      <c r="K975" s="1" t="s">
        <v>1804</v>
      </c>
      <c r="M975" s="23" t="s">
        <v>887</v>
      </c>
      <c r="N975" s="23"/>
      <c r="O975" s="22" t="s">
        <v>1791</v>
      </c>
      <c r="P975" s="22">
        <v>107</v>
      </c>
      <c r="Q975" s="37">
        <f t="shared" si="52"/>
        <v>196</v>
      </c>
      <c r="R975" s="166">
        <v>245</v>
      </c>
      <c r="S975" s="33" t="s">
        <v>888</v>
      </c>
      <c r="T975" s="33"/>
      <c r="U975" s="99">
        <v>0.13</v>
      </c>
      <c r="V975" s="99">
        <v>0.01</v>
      </c>
      <c r="W975" s="99">
        <f>U975+V975</f>
        <v>0.14000000000000001</v>
      </c>
      <c r="X975" s="8">
        <v>20</v>
      </c>
      <c r="Y975" s="8">
        <v>620</v>
      </c>
      <c r="Z975" s="8">
        <v>100</v>
      </c>
      <c r="AX975" s="412" t="s">
        <v>3143</v>
      </c>
      <c r="AY975" s="156"/>
      <c r="AZ975" t="s">
        <v>4282</v>
      </c>
      <c r="BA975" s="278" t="s">
        <v>4267</v>
      </c>
      <c r="BB975" s="280" t="s">
        <v>4268</v>
      </c>
    </row>
    <row r="976" spans="1:55" ht="15.75">
      <c r="A976" s="23" t="s">
        <v>456</v>
      </c>
      <c r="B976" s="24" t="s">
        <v>885</v>
      </c>
      <c r="C976" s="24"/>
      <c r="D976" s="3" t="s">
        <v>1915</v>
      </c>
      <c r="E976" s="23" t="s">
        <v>2806</v>
      </c>
      <c r="F976" s="24" t="s">
        <v>2805</v>
      </c>
      <c r="G976" s="3"/>
      <c r="H976" s="23" t="s">
        <v>279</v>
      </c>
      <c r="I976" s="33">
        <v>42010000</v>
      </c>
      <c r="J976" s="1" t="s">
        <v>1804</v>
      </c>
      <c r="K976" s="1" t="s">
        <v>1804</v>
      </c>
      <c r="M976" s="23" t="s">
        <v>887</v>
      </c>
      <c r="N976" s="23"/>
      <c r="O976" s="22" t="s">
        <v>1791</v>
      </c>
      <c r="P976" s="22">
        <v>107</v>
      </c>
      <c r="Q976" s="37">
        <f t="shared" si="52"/>
        <v>196</v>
      </c>
      <c r="R976" s="166">
        <v>245</v>
      </c>
      <c r="S976" s="33">
        <v>5038083262867</v>
      </c>
      <c r="T976" s="33"/>
      <c r="U976" s="99">
        <v>0.13</v>
      </c>
      <c r="V976" s="99">
        <v>0.01</v>
      </c>
      <c r="W976" s="99">
        <f>U976+V976</f>
        <v>0.14000000000000001</v>
      </c>
      <c r="X976" s="8">
        <v>20</v>
      </c>
      <c r="Y976" s="8">
        <v>620</v>
      </c>
      <c r="Z976" s="8">
        <v>100</v>
      </c>
      <c r="AX976" s="412" t="s">
        <v>3143</v>
      </c>
      <c r="AY976" s="156"/>
      <c r="AZ976" t="s">
        <v>4282</v>
      </c>
      <c r="BA976" s="278" t="s">
        <v>4267</v>
      </c>
      <c r="BB976" s="280" t="s">
        <v>4268</v>
      </c>
    </row>
    <row r="977" spans="1:55" ht="15.75">
      <c r="A977" s="23" t="s">
        <v>428</v>
      </c>
      <c r="B977" s="24" t="s">
        <v>885</v>
      </c>
      <c r="C977" s="24"/>
      <c r="D977" s="3" t="s">
        <v>1916</v>
      </c>
      <c r="E977" s="23" t="s">
        <v>889</v>
      </c>
      <c r="F977" s="24" t="s">
        <v>2053</v>
      </c>
      <c r="G977" s="24"/>
      <c r="H977" s="23" t="s">
        <v>279</v>
      </c>
      <c r="I977" s="33">
        <v>42010000</v>
      </c>
      <c r="J977" s="1" t="s">
        <v>1804</v>
      </c>
      <c r="K977" s="1" t="s">
        <v>1804</v>
      </c>
      <c r="M977" s="23" t="s">
        <v>317</v>
      </c>
      <c r="N977" s="23"/>
      <c r="O977" s="22" t="s">
        <v>1791</v>
      </c>
      <c r="P977" s="22">
        <v>93</v>
      </c>
      <c r="Q977" s="37">
        <f t="shared" ref="Q977:Q981" si="53">R977*0.8</f>
        <v>172</v>
      </c>
      <c r="R977" s="166">
        <v>215</v>
      </c>
      <c r="S977" s="33" t="s">
        <v>891</v>
      </c>
      <c r="T977" s="33"/>
      <c r="U977" s="99">
        <v>0.192</v>
      </c>
      <c r="V977" s="99">
        <v>5.0000000000000001E-3</v>
      </c>
      <c r="W977" s="99">
        <f>U977+V977</f>
        <v>0.19700000000000001</v>
      </c>
      <c r="X977" s="8">
        <v>20</v>
      </c>
      <c r="Y977" s="8">
        <v>350</v>
      </c>
      <c r="Z977" s="8">
        <v>140</v>
      </c>
      <c r="AX977" s="412" t="s">
        <v>890</v>
      </c>
      <c r="AY977" s="32"/>
      <c r="AZ977" t="s">
        <v>4280</v>
      </c>
      <c r="BA977" s="278" t="s">
        <v>4267</v>
      </c>
      <c r="BB977" s="280" t="s">
        <v>4268</v>
      </c>
    </row>
    <row r="978" spans="1:55" s="27" customFormat="1" ht="15.75">
      <c r="A978" s="23" t="s">
        <v>428</v>
      </c>
      <c r="B978" s="24" t="s">
        <v>885</v>
      </c>
      <c r="C978" s="24"/>
      <c r="D978" s="3" t="s">
        <v>1971</v>
      </c>
      <c r="E978" s="23" t="s">
        <v>2107</v>
      </c>
      <c r="F978" s="24" t="s">
        <v>3488</v>
      </c>
      <c r="G978" s="3"/>
      <c r="H978" s="23" t="s">
        <v>279</v>
      </c>
      <c r="I978" s="33">
        <v>42010000</v>
      </c>
      <c r="J978" s="1" t="s">
        <v>1804</v>
      </c>
      <c r="K978" s="1" t="s">
        <v>1804</v>
      </c>
      <c r="L978"/>
      <c r="M978" s="23" t="s">
        <v>317</v>
      </c>
      <c r="N978" s="23"/>
      <c r="O978" s="22" t="s">
        <v>1791</v>
      </c>
      <c r="P978" s="22">
        <v>99</v>
      </c>
      <c r="Q978" s="37">
        <f t="shared" si="53"/>
        <v>180</v>
      </c>
      <c r="R978" s="166">
        <v>225</v>
      </c>
      <c r="S978" s="33">
        <v>5051771347080</v>
      </c>
      <c r="T978" s="33"/>
      <c r="U978" s="99">
        <v>0.08</v>
      </c>
      <c r="V978" s="99">
        <v>5.0000000000000001E-3</v>
      </c>
      <c r="W978" s="99">
        <f>U978+V978</f>
        <v>8.5000000000000006E-2</v>
      </c>
      <c r="X978" s="8">
        <v>10</v>
      </c>
      <c r="Y978" s="8">
        <v>390</v>
      </c>
      <c r="Z978" s="8">
        <v>100</v>
      </c>
      <c r="AA978"/>
      <c r="AB978"/>
      <c r="AC978"/>
      <c r="AD978"/>
      <c r="AE978"/>
      <c r="AF978"/>
      <c r="AG978"/>
      <c r="AH978"/>
      <c r="AI978"/>
      <c r="AJ978"/>
      <c r="AK978"/>
      <c r="AL978"/>
      <c r="AM978"/>
      <c r="AN978"/>
      <c r="AO978"/>
      <c r="AP978"/>
      <c r="AQ978"/>
      <c r="AR978"/>
      <c r="AS978"/>
      <c r="AT978"/>
      <c r="AU978"/>
      <c r="AV978"/>
      <c r="AW978"/>
      <c r="AX978" s="412" t="s">
        <v>893</v>
      </c>
      <c r="AY978" s="32"/>
      <c r="AZ978" t="s">
        <v>4282</v>
      </c>
      <c r="BA978" s="278" t="s">
        <v>4267</v>
      </c>
      <c r="BB978" s="280" t="s">
        <v>4268</v>
      </c>
      <c r="BC978"/>
    </row>
    <row r="979" spans="1:55" s="27" customFormat="1" ht="15.75">
      <c r="A979" s="23" t="s">
        <v>428</v>
      </c>
      <c r="B979" s="24" t="s">
        <v>885</v>
      </c>
      <c r="C979" s="24"/>
      <c r="D979" s="3" t="s">
        <v>1971</v>
      </c>
      <c r="E979" s="23" t="s">
        <v>892</v>
      </c>
      <c r="F979" s="24" t="s">
        <v>3488</v>
      </c>
      <c r="G979" s="3"/>
      <c r="H979" s="23" t="s">
        <v>314</v>
      </c>
      <c r="I979" s="33">
        <v>42010000</v>
      </c>
      <c r="J979" s="1" t="s">
        <v>1804</v>
      </c>
      <c r="K979" s="1" t="s">
        <v>1804</v>
      </c>
      <c r="L979"/>
      <c r="M979" s="23" t="s">
        <v>317</v>
      </c>
      <c r="N979" s="23"/>
      <c r="O979" s="22" t="s">
        <v>1791</v>
      </c>
      <c r="P979" s="22">
        <v>99</v>
      </c>
      <c r="Q979" s="37">
        <f t="shared" si="53"/>
        <v>180</v>
      </c>
      <c r="R979" s="166">
        <v>225</v>
      </c>
      <c r="S979" s="33" t="s">
        <v>894</v>
      </c>
      <c r="T979" s="33"/>
      <c r="U979" s="99">
        <v>0.08</v>
      </c>
      <c r="V979" s="99">
        <v>5.0000000000000001E-3</v>
      </c>
      <c r="W979" s="99">
        <f>U979+V979</f>
        <v>8.5000000000000006E-2</v>
      </c>
      <c r="X979" s="8">
        <v>10</v>
      </c>
      <c r="Y979" s="8">
        <v>390</v>
      </c>
      <c r="Z979" s="8">
        <v>100</v>
      </c>
      <c r="AA979"/>
      <c r="AB979"/>
      <c r="AC979"/>
      <c r="AD979"/>
      <c r="AE979"/>
      <c r="AF979"/>
      <c r="AG979"/>
      <c r="AH979"/>
      <c r="AI979"/>
      <c r="AJ979"/>
      <c r="AK979"/>
      <c r="AL979"/>
      <c r="AM979"/>
      <c r="AN979"/>
      <c r="AO979"/>
      <c r="AP979"/>
      <c r="AQ979"/>
      <c r="AR979"/>
      <c r="AS979"/>
      <c r="AT979"/>
      <c r="AU979"/>
      <c r="AV979"/>
      <c r="AW979"/>
      <c r="AX979" s="412" t="s">
        <v>893</v>
      </c>
      <c r="AY979" s="32"/>
      <c r="AZ979" t="s">
        <v>4282</v>
      </c>
      <c r="BA979" s="278" t="s">
        <v>4267</v>
      </c>
      <c r="BB979" s="280" t="s">
        <v>4268</v>
      </c>
      <c r="BC979"/>
    </row>
    <row r="980" spans="1:55" s="27" customFormat="1" ht="15.75">
      <c r="A980" s="23" t="s">
        <v>428</v>
      </c>
      <c r="B980" s="24" t="s">
        <v>2265</v>
      </c>
      <c r="C980" s="24"/>
      <c r="D980" s="3" t="s">
        <v>5143</v>
      </c>
      <c r="E980" s="3" t="s">
        <v>5145</v>
      </c>
      <c r="F980" s="24" t="s">
        <v>5149</v>
      </c>
      <c r="G980" s="3"/>
      <c r="H980" s="23" t="s">
        <v>279</v>
      </c>
      <c r="I980" s="33">
        <v>42010000</v>
      </c>
      <c r="J980" s="1" t="s">
        <v>1804</v>
      </c>
      <c r="K980" s="1" t="s">
        <v>1804</v>
      </c>
      <c r="L980"/>
      <c r="M980" s="23" t="s">
        <v>317</v>
      </c>
      <c r="N980" s="23"/>
      <c r="O980" s="22" t="s">
        <v>1791</v>
      </c>
      <c r="P980" s="22">
        <v>114</v>
      </c>
      <c r="Q980" s="37">
        <f t="shared" si="53"/>
        <v>207.20000000000002</v>
      </c>
      <c r="R980" s="166">
        <v>259</v>
      </c>
      <c r="S980" s="33">
        <v>5038083973671</v>
      </c>
      <c r="T980" s="33"/>
      <c r="U980" s="99"/>
      <c r="V980" s="99"/>
      <c r="W980" s="99"/>
      <c r="X980" s="8"/>
      <c r="Y980" s="8"/>
      <c r="Z980" s="8"/>
      <c r="AA980"/>
      <c r="AB980"/>
      <c r="AC980"/>
      <c r="AD980"/>
      <c r="AE980"/>
      <c r="AF980"/>
      <c r="AG980"/>
      <c r="AH980"/>
      <c r="AI980"/>
      <c r="AJ980"/>
      <c r="AK980"/>
      <c r="AL980"/>
      <c r="AM980"/>
      <c r="AN980"/>
      <c r="AO980"/>
      <c r="AP980"/>
      <c r="AQ980"/>
      <c r="AR980"/>
      <c r="AS980"/>
      <c r="AT980"/>
      <c r="AU980"/>
      <c r="AV980"/>
      <c r="AW980"/>
      <c r="AX980" s="290" t="s">
        <v>5253</v>
      </c>
      <c r="AY980" s="32"/>
      <c r="AZ980" t="s">
        <v>4282</v>
      </c>
      <c r="BA980" s="278" t="s">
        <v>4267</v>
      </c>
      <c r="BB980" s="280" t="s">
        <v>4268</v>
      </c>
      <c r="BC980"/>
    </row>
    <row r="981" spans="1:55" s="27" customFormat="1" ht="15.75">
      <c r="A981" s="23" t="s">
        <v>428</v>
      </c>
      <c r="B981" s="24" t="s">
        <v>2265</v>
      </c>
      <c r="C981" s="24"/>
      <c r="D981" s="3" t="s">
        <v>5143</v>
      </c>
      <c r="E981" s="3" t="s">
        <v>5146</v>
      </c>
      <c r="F981" s="24" t="s">
        <v>5149</v>
      </c>
      <c r="G981" s="3"/>
      <c r="H981" s="23" t="s">
        <v>314</v>
      </c>
      <c r="I981" s="33">
        <v>42010000</v>
      </c>
      <c r="J981" s="1" t="s">
        <v>1804</v>
      </c>
      <c r="K981" s="1" t="s">
        <v>1804</v>
      </c>
      <c r="L981"/>
      <c r="M981" s="23" t="s">
        <v>317</v>
      </c>
      <c r="N981" s="23"/>
      <c r="O981" s="22" t="s">
        <v>1791</v>
      </c>
      <c r="P981" s="22">
        <v>114</v>
      </c>
      <c r="Q981" s="37">
        <f t="shared" si="53"/>
        <v>207.20000000000002</v>
      </c>
      <c r="R981" s="166">
        <v>259</v>
      </c>
      <c r="S981" s="33">
        <v>5038083973664</v>
      </c>
      <c r="T981" s="33"/>
      <c r="U981" s="99"/>
      <c r="V981" s="99"/>
      <c r="W981" s="99"/>
      <c r="X981" s="8"/>
      <c r="Y981" s="8"/>
      <c r="Z981" s="8"/>
      <c r="AA981"/>
      <c r="AB981"/>
      <c r="AC981"/>
      <c r="AD981"/>
      <c r="AE981"/>
      <c r="AF981"/>
      <c r="AG981"/>
      <c r="AH981"/>
      <c r="AI981"/>
      <c r="AJ981"/>
      <c r="AK981"/>
      <c r="AL981"/>
      <c r="AM981"/>
      <c r="AN981"/>
      <c r="AO981"/>
      <c r="AP981"/>
      <c r="AQ981"/>
      <c r="AR981"/>
      <c r="AS981"/>
      <c r="AT981"/>
      <c r="AU981"/>
      <c r="AV981"/>
      <c r="AW981"/>
      <c r="AX981" s="290" t="s">
        <v>5253</v>
      </c>
      <c r="AY981" s="32"/>
      <c r="AZ981" t="s">
        <v>4282</v>
      </c>
      <c r="BA981" s="278" t="s">
        <v>4267</v>
      </c>
      <c r="BB981" s="280" t="s">
        <v>4268</v>
      </c>
      <c r="BC981"/>
    </row>
    <row r="982" spans="1:55" s="27" customFormat="1" ht="15.75">
      <c r="A982" s="23" t="s">
        <v>428</v>
      </c>
      <c r="B982" s="24" t="s">
        <v>2265</v>
      </c>
      <c r="C982" s="24"/>
      <c r="D982" s="3" t="s">
        <v>5144</v>
      </c>
      <c r="E982" s="3" t="s">
        <v>5147</v>
      </c>
      <c r="F982" s="24" t="s">
        <v>5150</v>
      </c>
      <c r="G982" s="3"/>
      <c r="H982" s="23" t="s">
        <v>279</v>
      </c>
      <c r="I982" s="33">
        <v>42010000</v>
      </c>
      <c r="J982" s="1" t="s">
        <v>1804</v>
      </c>
      <c r="K982" s="1" t="s">
        <v>1804</v>
      </c>
      <c r="L982"/>
      <c r="M982" s="23" t="s">
        <v>317</v>
      </c>
      <c r="N982" s="23"/>
      <c r="O982" s="22" t="s">
        <v>1791</v>
      </c>
      <c r="P982" s="22">
        <v>102</v>
      </c>
      <c r="Q982" s="37">
        <f t="shared" ref="Q982:Q986" si="54">R982*0.8</f>
        <v>188</v>
      </c>
      <c r="R982" s="166">
        <v>235</v>
      </c>
      <c r="S982" s="33">
        <v>5038083555662</v>
      </c>
      <c r="T982" s="33"/>
      <c r="U982" s="99"/>
      <c r="V982" s="99"/>
      <c r="W982" s="99"/>
      <c r="X982" s="8"/>
      <c r="Y982" s="8"/>
      <c r="Z982" s="8"/>
      <c r="AA982"/>
      <c r="AB982"/>
      <c r="AC982"/>
      <c r="AD982"/>
      <c r="AE982"/>
      <c r="AF982"/>
      <c r="AG982"/>
      <c r="AH982"/>
      <c r="AI982"/>
      <c r="AJ982"/>
      <c r="AK982"/>
      <c r="AL982"/>
      <c r="AM982"/>
      <c r="AN982"/>
      <c r="AO982"/>
      <c r="AP982"/>
      <c r="AQ982"/>
      <c r="AR982"/>
      <c r="AS982"/>
      <c r="AT982"/>
      <c r="AU982"/>
      <c r="AV982"/>
      <c r="AW982"/>
      <c r="AX982" s="408" t="s">
        <v>5252</v>
      </c>
      <c r="AY982" s="32"/>
      <c r="AZ982" t="s">
        <v>4282</v>
      </c>
      <c r="BA982" s="278" t="s">
        <v>4267</v>
      </c>
      <c r="BB982" s="280" t="s">
        <v>4268</v>
      </c>
      <c r="BC982"/>
    </row>
    <row r="983" spans="1:55" s="27" customFormat="1" ht="15.75">
      <c r="A983" s="23" t="s">
        <v>428</v>
      </c>
      <c r="B983" s="24" t="s">
        <v>2265</v>
      </c>
      <c r="C983" s="24"/>
      <c r="D983" s="3" t="s">
        <v>5144</v>
      </c>
      <c r="E983" s="3" t="s">
        <v>5148</v>
      </c>
      <c r="F983" s="24" t="s">
        <v>5150</v>
      </c>
      <c r="G983" s="3"/>
      <c r="H983" s="23" t="s">
        <v>314</v>
      </c>
      <c r="I983" s="33">
        <v>42010000</v>
      </c>
      <c r="J983" s="1" t="s">
        <v>1804</v>
      </c>
      <c r="K983" s="1" t="s">
        <v>1804</v>
      </c>
      <c r="L983"/>
      <c r="M983" s="23" t="s">
        <v>317</v>
      </c>
      <c r="N983" s="23"/>
      <c r="O983" s="22" t="s">
        <v>1791</v>
      </c>
      <c r="P983" s="22">
        <v>102</v>
      </c>
      <c r="Q983" s="37">
        <f t="shared" si="54"/>
        <v>188</v>
      </c>
      <c r="R983" s="166">
        <v>235</v>
      </c>
      <c r="S983" s="33">
        <v>5038083555655</v>
      </c>
      <c r="T983" s="33"/>
      <c r="U983" s="99"/>
      <c r="V983" s="99"/>
      <c r="W983" s="99"/>
      <c r="X983" s="8"/>
      <c r="Y983" s="8"/>
      <c r="Z983" s="8"/>
      <c r="AA983"/>
      <c r="AB983"/>
      <c r="AC983"/>
      <c r="AD983"/>
      <c r="AE983"/>
      <c r="AF983"/>
      <c r="AG983"/>
      <c r="AH983"/>
      <c r="AI983"/>
      <c r="AJ983"/>
      <c r="AK983"/>
      <c r="AL983"/>
      <c r="AM983"/>
      <c r="AN983"/>
      <c r="AO983"/>
      <c r="AP983"/>
      <c r="AQ983"/>
      <c r="AR983"/>
      <c r="AS983"/>
      <c r="AT983"/>
      <c r="AU983"/>
      <c r="AV983"/>
      <c r="AW983"/>
      <c r="AX983" s="408" t="s">
        <v>5252</v>
      </c>
      <c r="AY983" s="32"/>
      <c r="AZ983" t="s">
        <v>4282</v>
      </c>
      <c r="BA983" s="278" t="s">
        <v>4267</v>
      </c>
      <c r="BB983" s="280" t="s">
        <v>4268</v>
      </c>
      <c r="BC983"/>
    </row>
    <row r="984" spans="1:55" s="27" customFormat="1" ht="15.75">
      <c r="A984" s="23" t="s">
        <v>428</v>
      </c>
      <c r="B984" s="24" t="s">
        <v>895</v>
      </c>
      <c r="C984" s="24" t="s">
        <v>1632</v>
      </c>
      <c r="D984" s="3" t="s">
        <v>1917</v>
      </c>
      <c r="E984" s="23" t="s">
        <v>1635</v>
      </c>
      <c r="F984" s="24" t="s">
        <v>2037</v>
      </c>
      <c r="G984" s="24"/>
      <c r="H984" s="23" t="s">
        <v>1632</v>
      </c>
      <c r="I984" s="33">
        <v>40169997</v>
      </c>
      <c r="J984" s="1" t="s">
        <v>1804</v>
      </c>
      <c r="K984" s="1" t="s">
        <v>1804</v>
      </c>
      <c r="L984"/>
      <c r="M984" s="23" t="s">
        <v>2252</v>
      </c>
      <c r="N984" s="23"/>
      <c r="O984" s="22" t="s">
        <v>1791</v>
      </c>
      <c r="P984" s="22">
        <v>239</v>
      </c>
      <c r="Q984" s="37">
        <f t="shared" si="54"/>
        <v>439.20000000000005</v>
      </c>
      <c r="R984" s="166">
        <v>549</v>
      </c>
      <c r="S984" s="33" t="s">
        <v>1649</v>
      </c>
      <c r="T984" s="33"/>
      <c r="U984" s="99">
        <v>0.24</v>
      </c>
      <c r="V984" s="99">
        <v>5.0000000000000001E-3</v>
      </c>
      <c r="W984" s="99">
        <f t="shared" ref="W984:W1021" si="55">U984+V984</f>
        <v>0.245</v>
      </c>
      <c r="X984" s="8">
        <v>70</v>
      </c>
      <c r="Y984" s="8">
        <v>10</v>
      </c>
      <c r="Z984" s="8">
        <v>250</v>
      </c>
      <c r="AA984"/>
      <c r="AB984"/>
      <c r="AC984"/>
      <c r="AD984"/>
      <c r="AE984"/>
      <c r="AF984"/>
      <c r="AG984"/>
      <c r="AH984"/>
      <c r="AI984"/>
      <c r="AJ984"/>
      <c r="AK984"/>
      <c r="AL984"/>
      <c r="AM984"/>
      <c r="AN984"/>
      <c r="AO984"/>
      <c r="AP984"/>
      <c r="AQ984"/>
      <c r="AR984"/>
      <c r="AS984"/>
      <c r="AT984"/>
      <c r="AU984"/>
      <c r="AV984"/>
      <c r="AW984"/>
      <c r="AX984" s="412" t="s">
        <v>1634</v>
      </c>
      <c r="AY984" s="32"/>
      <c r="AZ984" t="s">
        <v>4280</v>
      </c>
      <c r="BA984" s="278" t="s">
        <v>4267</v>
      </c>
      <c r="BB984" s="280" t="s">
        <v>4268</v>
      </c>
      <c r="BC984"/>
    </row>
    <row r="985" spans="1:55" s="27" customFormat="1" ht="15.75">
      <c r="A985" s="23" t="s">
        <v>428</v>
      </c>
      <c r="B985" s="24" t="s">
        <v>895</v>
      </c>
      <c r="C985" s="24" t="s">
        <v>1632</v>
      </c>
      <c r="D985" s="3" t="s">
        <v>1917</v>
      </c>
      <c r="E985" s="23" t="s">
        <v>1636</v>
      </c>
      <c r="F985" s="24" t="s">
        <v>2037</v>
      </c>
      <c r="G985" s="24"/>
      <c r="H985" s="23" t="s">
        <v>1632</v>
      </c>
      <c r="I985" s="33">
        <v>40169997</v>
      </c>
      <c r="J985" s="1" t="s">
        <v>1804</v>
      </c>
      <c r="K985" s="1" t="s">
        <v>1804</v>
      </c>
      <c r="L985"/>
      <c r="M985" s="23" t="s">
        <v>2253</v>
      </c>
      <c r="N985" s="23"/>
      <c r="O985" s="22" t="s">
        <v>1791</v>
      </c>
      <c r="P985" s="22">
        <v>239</v>
      </c>
      <c r="Q985" s="37">
        <f t="shared" si="54"/>
        <v>439.20000000000005</v>
      </c>
      <c r="R985" s="166">
        <v>549</v>
      </c>
      <c r="S985" s="33" t="s">
        <v>1650</v>
      </c>
      <c r="T985" s="33"/>
      <c r="U985" s="99">
        <v>0.28999999999999998</v>
      </c>
      <c r="V985" s="99">
        <v>5.0000000000000001E-3</v>
      </c>
      <c r="W985" s="99">
        <f t="shared" si="55"/>
        <v>0.29499999999999998</v>
      </c>
      <c r="X985" s="8">
        <v>90.1</v>
      </c>
      <c r="Y985" s="8">
        <v>10</v>
      </c>
      <c r="Z985" s="8">
        <v>280</v>
      </c>
      <c r="AA985"/>
      <c r="AB985"/>
      <c r="AC985"/>
      <c r="AD985"/>
      <c r="AE985"/>
      <c r="AF985"/>
      <c r="AG985"/>
      <c r="AH985"/>
      <c r="AI985"/>
      <c r="AJ985"/>
      <c r="AK985"/>
      <c r="AL985"/>
      <c r="AM985"/>
      <c r="AN985"/>
      <c r="AO985"/>
      <c r="AP985"/>
      <c r="AQ985"/>
      <c r="AR985"/>
      <c r="AS985"/>
      <c r="AT985"/>
      <c r="AU985"/>
      <c r="AV985"/>
      <c r="AW985"/>
      <c r="AX985" s="412" t="s">
        <v>1634</v>
      </c>
      <c r="AY985" s="32"/>
      <c r="AZ985" t="s">
        <v>4280</v>
      </c>
      <c r="BA985" s="278" t="s">
        <v>4267</v>
      </c>
      <c r="BB985" s="280" t="s">
        <v>4268</v>
      </c>
      <c r="BC985"/>
    </row>
    <row r="986" spans="1:55" s="27" customFormat="1" ht="15.75">
      <c r="A986" s="23" t="s">
        <v>428</v>
      </c>
      <c r="B986" s="24" t="s">
        <v>895</v>
      </c>
      <c r="C986" s="24" t="s">
        <v>1632</v>
      </c>
      <c r="D986" s="3" t="s">
        <v>1917</v>
      </c>
      <c r="E986" s="23" t="s">
        <v>1639</v>
      </c>
      <c r="F986" s="24" t="s">
        <v>2037</v>
      </c>
      <c r="G986" s="24"/>
      <c r="H986" s="23" t="s">
        <v>1632</v>
      </c>
      <c r="I986" s="33">
        <v>40169997</v>
      </c>
      <c r="J986" s="1" t="s">
        <v>1804</v>
      </c>
      <c r="K986" s="1" t="s">
        <v>1804</v>
      </c>
      <c r="L986"/>
      <c r="M986" s="23" t="s">
        <v>2254</v>
      </c>
      <c r="N986" s="23"/>
      <c r="O986" s="22" t="s">
        <v>1791</v>
      </c>
      <c r="P986" s="22">
        <v>239</v>
      </c>
      <c r="Q986" s="37">
        <f t="shared" si="54"/>
        <v>439.20000000000005</v>
      </c>
      <c r="R986" s="166">
        <v>549</v>
      </c>
      <c r="S986" s="33" t="s">
        <v>1651</v>
      </c>
      <c r="T986" s="33"/>
      <c r="U986" s="99">
        <v>0.3</v>
      </c>
      <c r="V986" s="99">
        <v>5.0000000000000001E-3</v>
      </c>
      <c r="W986" s="99">
        <f t="shared" si="55"/>
        <v>0.30499999999999999</v>
      </c>
      <c r="X986" s="8">
        <v>90</v>
      </c>
      <c r="Y986" s="8">
        <v>10</v>
      </c>
      <c r="Z986" s="8">
        <v>290</v>
      </c>
      <c r="AA986"/>
      <c r="AB986"/>
      <c r="AC986"/>
      <c r="AD986"/>
      <c r="AE986"/>
      <c r="AF986"/>
      <c r="AG986"/>
      <c r="AH986"/>
      <c r="AI986"/>
      <c r="AJ986"/>
      <c r="AK986"/>
      <c r="AL986"/>
      <c r="AM986"/>
      <c r="AN986"/>
      <c r="AO986"/>
      <c r="AP986"/>
      <c r="AQ986"/>
      <c r="AR986"/>
      <c r="AS986"/>
      <c r="AT986"/>
      <c r="AU986"/>
      <c r="AV986"/>
      <c r="AW986"/>
      <c r="AX986" s="412" t="s">
        <v>1634</v>
      </c>
      <c r="AY986" s="32"/>
      <c r="AZ986" t="s">
        <v>4280</v>
      </c>
      <c r="BA986" s="278" t="s">
        <v>4267</v>
      </c>
      <c r="BB986" s="280" t="s">
        <v>4268</v>
      </c>
      <c r="BC986"/>
    </row>
    <row r="987" spans="1:55" s="27" customFormat="1" ht="15.75">
      <c r="A987" s="23" t="s">
        <v>428</v>
      </c>
      <c r="B987" s="24" t="s">
        <v>895</v>
      </c>
      <c r="C987" s="24" t="s">
        <v>1632</v>
      </c>
      <c r="D987" s="3" t="s">
        <v>2040</v>
      </c>
      <c r="E987" s="23" t="s">
        <v>2038</v>
      </c>
      <c r="F987" s="24" t="s">
        <v>2036</v>
      </c>
      <c r="G987" s="24"/>
      <c r="H987" s="23" t="s">
        <v>1632</v>
      </c>
      <c r="I987" s="33">
        <v>40169997</v>
      </c>
      <c r="J987" s="1" t="s">
        <v>1804</v>
      </c>
      <c r="K987" s="1" t="s">
        <v>1804</v>
      </c>
      <c r="L987"/>
      <c r="M987" s="23" t="s">
        <v>2252</v>
      </c>
      <c r="N987" s="23"/>
      <c r="O987" s="22" t="s">
        <v>1791</v>
      </c>
      <c r="P987" s="22">
        <v>226</v>
      </c>
      <c r="Q987" s="37">
        <f t="shared" ref="Q987" si="56">R987*0.8</f>
        <v>416</v>
      </c>
      <c r="R987" s="166">
        <v>520</v>
      </c>
      <c r="S987" s="33">
        <v>5051771580487</v>
      </c>
      <c r="T987" s="33"/>
      <c r="U987" s="99">
        <v>0.28999999999999998</v>
      </c>
      <c r="V987" s="99">
        <v>5.0000000000000001E-3</v>
      </c>
      <c r="W987" s="99">
        <f t="shared" si="55"/>
        <v>0.29499999999999998</v>
      </c>
      <c r="X987" s="8">
        <v>10</v>
      </c>
      <c r="Y987" s="8">
        <v>170</v>
      </c>
      <c r="Z987" s="8">
        <v>170</v>
      </c>
      <c r="AA987"/>
      <c r="AB987"/>
      <c r="AC987"/>
      <c r="AD987"/>
      <c r="AE987"/>
      <c r="AF987"/>
      <c r="AG987"/>
      <c r="AH987"/>
      <c r="AI987"/>
      <c r="AJ987"/>
      <c r="AK987"/>
      <c r="AL987"/>
      <c r="AM987"/>
      <c r="AN987"/>
      <c r="AO987"/>
      <c r="AP987"/>
      <c r="AQ987"/>
      <c r="AR987"/>
      <c r="AS987"/>
      <c r="AT987"/>
      <c r="AU987"/>
      <c r="AV987"/>
      <c r="AW987"/>
      <c r="AX987" s="412" t="s">
        <v>2129</v>
      </c>
      <c r="AY987" s="12"/>
      <c r="AZ987" t="s">
        <v>4280</v>
      </c>
      <c r="BA987" s="278" t="s">
        <v>4267</v>
      </c>
      <c r="BB987" s="280" t="s">
        <v>4268</v>
      </c>
      <c r="BC987"/>
    </row>
    <row r="988" spans="1:55" s="27" customFormat="1" ht="15.75">
      <c r="A988" s="23" t="s">
        <v>428</v>
      </c>
      <c r="B988" s="24" t="s">
        <v>895</v>
      </c>
      <c r="C988" s="24" t="s">
        <v>1632</v>
      </c>
      <c r="D988" s="3" t="s">
        <v>2040</v>
      </c>
      <c r="E988" s="23" t="s">
        <v>2039</v>
      </c>
      <c r="F988" s="24" t="s">
        <v>2036</v>
      </c>
      <c r="G988" s="24"/>
      <c r="H988" s="23" t="s">
        <v>1632</v>
      </c>
      <c r="I988" s="33">
        <v>40169997</v>
      </c>
      <c r="J988" s="1" t="s">
        <v>1804</v>
      </c>
      <c r="K988" s="1" t="s">
        <v>1804</v>
      </c>
      <c r="L988"/>
      <c r="M988" s="23" t="s">
        <v>2253</v>
      </c>
      <c r="N988" s="23"/>
      <c r="O988" s="22" t="s">
        <v>1791</v>
      </c>
      <c r="P988" s="22">
        <v>226</v>
      </c>
      <c r="Q988" s="37">
        <f t="shared" ref="Q988" si="57">R988*0.8</f>
        <v>416</v>
      </c>
      <c r="R988" s="166">
        <v>520</v>
      </c>
      <c r="S988" s="33">
        <v>5051771580494</v>
      </c>
      <c r="T988" s="33"/>
      <c r="U988" s="99">
        <v>0.3</v>
      </c>
      <c r="V988" s="99">
        <v>5.0000000000000001E-3</v>
      </c>
      <c r="W988" s="99">
        <f t="shared" si="55"/>
        <v>0.30499999999999999</v>
      </c>
      <c r="X988" s="8">
        <v>10</v>
      </c>
      <c r="Y988" s="8">
        <v>170</v>
      </c>
      <c r="Z988" s="8">
        <v>170</v>
      </c>
      <c r="AA988"/>
      <c r="AB988"/>
      <c r="AC988"/>
      <c r="AD988"/>
      <c r="AE988"/>
      <c r="AF988"/>
      <c r="AG988"/>
      <c r="AH988"/>
      <c r="AI988"/>
      <c r="AJ988"/>
      <c r="AK988"/>
      <c r="AL988"/>
      <c r="AM988"/>
      <c r="AN988"/>
      <c r="AO988"/>
      <c r="AP988"/>
      <c r="AQ988"/>
      <c r="AR988"/>
      <c r="AS988"/>
      <c r="AT988"/>
      <c r="AU988"/>
      <c r="AV988"/>
      <c r="AW988"/>
      <c r="AX988" s="412" t="s">
        <v>2129</v>
      </c>
      <c r="AY988" s="12"/>
      <c r="AZ988" t="s">
        <v>4280</v>
      </c>
      <c r="BA988" s="278" t="s">
        <v>4267</v>
      </c>
      <c r="BB988" s="280" t="s">
        <v>4268</v>
      </c>
      <c r="BC988"/>
    </row>
    <row r="989" spans="1:55" s="27" customFormat="1" ht="15.75">
      <c r="A989" s="23" t="s">
        <v>428</v>
      </c>
      <c r="B989" s="24" t="s">
        <v>895</v>
      </c>
      <c r="C989" s="24" t="s">
        <v>1632</v>
      </c>
      <c r="D989" s="3" t="s">
        <v>1918</v>
      </c>
      <c r="E989" s="23" t="s">
        <v>1637</v>
      </c>
      <c r="F989" s="24" t="s">
        <v>2041</v>
      </c>
      <c r="G989" s="24"/>
      <c r="H989" s="23" t="s">
        <v>1632</v>
      </c>
      <c r="I989" s="33">
        <v>40169997</v>
      </c>
      <c r="J989" s="1" t="s">
        <v>1804</v>
      </c>
      <c r="K989" s="1" t="s">
        <v>1804</v>
      </c>
      <c r="L989"/>
      <c r="M989" s="23" t="s">
        <v>2252</v>
      </c>
      <c r="N989" s="23"/>
      <c r="O989" s="22" t="s">
        <v>1791</v>
      </c>
      <c r="P989" s="22">
        <v>226</v>
      </c>
      <c r="Q989" s="37">
        <f t="shared" ref="Q989" si="58">R989*0.8</f>
        <v>416</v>
      </c>
      <c r="R989" s="166">
        <v>520</v>
      </c>
      <c r="S989" s="33" t="s">
        <v>1652</v>
      </c>
      <c r="T989" s="33"/>
      <c r="U989" s="99">
        <v>0.19500000000000001</v>
      </c>
      <c r="V989" s="99">
        <v>5.0000000000000001E-3</v>
      </c>
      <c r="W989" s="99">
        <f t="shared" si="55"/>
        <v>0.2</v>
      </c>
      <c r="X989" s="8">
        <v>120</v>
      </c>
      <c r="Y989" s="8">
        <v>10</v>
      </c>
      <c r="Z989" s="8">
        <v>250</v>
      </c>
      <c r="AA989"/>
      <c r="AB989"/>
      <c r="AC989"/>
      <c r="AD989"/>
      <c r="AE989"/>
      <c r="AF989"/>
      <c r="AG989"/>
      <c r="AH989"/>
      <c r="AI989"/>
      <c r="AJ989"/>
      <c r="AK989"/>
      <c r="AL989"/>
      <c r="AM989"/>
      <c r="AN989"/>
      <c r="AO989"/>
      <c r="AP989"/>
      <c r="AQ989"/>
      <c r="AR989"/>
      <c r="AS989"/>
      <c r="AT989"/>
      <c r="AU989"/>
      <c r="AV989"/>
      <c r="AW989"/>
      <c r="AX989" s="412" t="s">
        <v>1641</v>
      </c>
      <c r="AY989" s="32"/>
      <c r="AZ989" t="s">
        <v>4280</v>
      </c>
      <c r="BA989" s="278" t="s">
        <v>4267</v>
      </c>
      <c r="BB989" s="280" t="s">
        <v>4268</v>
      </c>
      <c r="BC989"/>
    </row>
    <row r="990" spans="1:55" ht="15.75">
      <c r="A990" s="23" t="s">
        <v>428</v>
      </c>
      <c r="B990" s="24" t="s">
        <v>895</v>
      </c>
      <c r="C990" s="24" t="s">
        <v>1632</v>
      </c>
      <c r="D990" s="3" t="s">
        <v>1918</v>
      </c>
      <c r="E990" s="23" t="s">
        <v>1638</v>
      </c>
      <c r="F990" s="24" t="s">
        <v>2041</v>
      </c>
      <c r="G990" s="24"/>
      <c r="H990" s="23" t="s">
        <v>1632</v>
      </c>
      <c r="I990" s="33">
        <v>40169997</v>
      </c>
      <c r="J990" s="1" t="s">
        <v>1804</v>
      </c>
      <c r="K990" s="1" t="s">
        <v>1804</v>
      </c>
      <c r="M990" s="23" t="s">
        <v>2253</v>
      </c>
      <c r="N990" s="23"/>
      <c r="O990" s="22" t="s">
        <v>1791</v>
      </c>
      <c r="P990" s="22">
        <v>226</v>
      </c>
      <c r="Q990" s="37">
        <f t="shared" ref="Q990" si="59">R990*0.8</f>
        <v>416</v>
      </c>
      <c r="R990" s="166">
        <v>520</v>
      </c>
      <c r="S990" s="33" t="s">
        <v>1653</v>
      </c>
      <c r="T990" s="33"/>
      <c r="U990" s="99">
        <v>0.2</v>
      </c>
      <c r="V990" s="99">
        <v>5.0000000000000001E-3</v>
      </c>
      <c r="W990" s="99">
        <f t="shared" si="55"/>
        <v>0.20500000000000002</v>
      </c>
      <c r="X990" s="8">
        <v>120</v>
      </c>
      <c r="Y990" s="8">
        <v>10</v>
      </c>
      <c r="Z990" s="8">
        <v>260</v>
      </c>
      <c r="AX990" s="412" t="s">
        <v>1641</v>
      </c>
      <c r="AY990" s="32"/>
      <c r="AZ990" t="s">
        <v>4280</v>
      </c>
      <c r="BA990" s="278" t="s">
        <v>4267</v>
      </c>
      <c r="BB990" s="280" t="s">
        <v>4268</v>
      </c>
    </row>
    <row r="991" spans="1:55" ht="15.75">
      <c r="A991" s="23" t="s">
        <v>428</v>
      </c>
      <c r="B991" s="24" t="s">
        <v>895</v>
      </c>
      <c r="C991" s="24" t="s">
        <v>1632</v>
      </c>
      <c r="D991" s="3" t="s">
        <v>1918</v>
      </c>
      <c r="E991" s="23" t="s">
        <v>1640</v>
      </c>
      <c r="F991" s="24" t="s">
        <v>2041</v>
      </c>
      <c r="G991" s="24"/>
      <c r="H991" s="23" t="s">
        <v>1632</v>
      </c>
      <c r="I991" s="33">
        <v>40169997</v>
      </c>
      <c r="J991" s="1" t="s">
        <v>1804</v>
      </c>
      <c r="K991" s="1" t="s">
        <v>1804</v>
      </c>
      <c r="M991" s="23" t="s">
        <v>2254</v>
      </c>
      <c r="N991" s="23"/>
      <c r="O991" s="22" t="s">
        <v>1791</v>
      </c>
      <c r="P991" s="22">
        <v>226</v>
      </c>
      <c r="Q991" s="37">
        <f t="shared" ref="Q991" si="60">R991*0.8</f>
        <v>416</v>
      </c>
      <c r="R991" s="166">
        <v>520</v>
      </c>
      <c r="S991" s="33" t="s">
        <v>1654</v>
      </c>
      <c r="T991" s="33"/>
      <c r="U991" s="99">
        <v>0.22500000000000001</v>
      </c>
      <c r="V991" s="99">
        <v>5.0000000000000001E-3</v>
      </c>
      <c r="W991" s="99">
        <f t="shared" si="55"/>
        <v>0.23</v>
      </c>
      <c r="X991" s="8">
        <v>140</v>
      </c>
      <c r="Y991" s="8">
        <v>10</v>
      </c>
      <c r="Z991" s="8">
        <v>310</v>
      </c>
      <c r="AX991" s="412" t="s">
        <v>1641</v>
      </c>
      <c r="AY991" s="32"/>
      <c r="AZ991" t="s">
        <v>4280</v>
      </c>
      <c r="BA991" s="278" t="s">
        <v>4267</v>
      </c>
      <c r="BB991" s="280" t="s">
        <v>4268</v>
      </c>
    </row>
    <row r="992" spans="1:55" ht="15.75">
      <c r="A992" s="23" t="s">
        <v>428</v>
      </c>
      <c r="B992" s="3" t="s">
        <v>895</v>
      </c>
      <c r="C992" s="24" t="s">
        <v>896</v>
      </c>
      <c r="D992" s="3" t="s">
        <v>1919</v>
      </c>
      <c r="E992" s="3" t="s">
        <v>1559</v>
      </c>
      <c r="F992" s="3" t="s">
        <v>2034</v>
      </c>
      <c r="G992" s="24"/>
      <c r="H992" s="3" t="s">
        <v>899</v>
      </c>
      <c r="I992" s="33">
        <v>73269098</v>
      </c>
      <c r="J992" s="1" t="s">
        <v>1804</v>
      </c>
      <c r="K992" s="1" t="s">
        <v>1804</v>
      </c>
      <c r="M992" s="23" t="s">
        <v>2252</v>
      </c>
      <c r="N992" s="23"/>
      <c r="O992" s="22" t="s">
        <v>1791</v>
      </c>
      <c r="P992" s="22">
        <v>285</v>
      </c>
      <c r="Q992" s="37">
        <f t="shared" ref="Q992" si="61">R992*0.8</f>
        <v>528</v>
      </c>
      <c r="R992" s="166">
        <v>660</v>
      </c>
      <c r="S992" s="33" t="s">
        <v>1556</v>
      </c>
      <c r="T992" s="33"/>
      <c r="U992" s="99">
        <v>0.30499999999999999</v>
      </c>
      <c r="V992" s="99">
        <v>5.0000000000000001E-3</v>
      </c>
      <c r="W992" s="99">
        <f t="shared" si="55"/>
        <v>0.31</v>
      </c>
      <c r="X992" s="8">
        <v>70</v>
      </c>
      <c r="Y992" s="8">
        <v>10</v>
      </c>
      <c r="Z992" s="8">
        <v>240</v>
      </c>
      <c r="AX992" s="289" t="s">
        <v>1626</v>
      </c>
      <c r="AY992" s="32"/>
      <c r="AZ992" t="s">
        <v>4280</v>
      </c>
      <c r="BA992" s="278" t="s">
        <v>4267</v>
      </c>
      <c r="BB992" s="280" t="s">
        <v>4268</v>
      </c>
      <c r="BC992" s="27"/>
    </row>
    <row r="993" spans="1:55" ht="15.75">
      <c r="A993" s="23" t="s">
        <v>428</v>
      </c>
      <c r="B993" s="3" t="s">
        <v>895</v>
      </c>
      <c r="C993" s="24" t="s">
        <v>896</v>
      </c>
      <c r="D993" s="3" t="s">
        <v>1919</v>
      </c>
      <c r="E993" s="3" t="s">
        <v>1560</v>
      </c>
      <c r="F993" s="3" t="s">
        <v>2034</v>
      </c>
      <c r="G993" s="24"/>
      <c r="H993" s="3" t="s">
        <v>899</v>
      </c>
      <c r="I993" s="33">
        <v>73269098</v>
      </c>
      <c r="J993" s="1" t="s">
        <v>1804</v>
      </c>
      <c r="K993" s="1" t="s">
        <v>1804</v>
      </c>
      <c r="M993" s="23" t="s">
        <v>2253</v>
      </c>
      <c r="N993" s="23"/>
      <c r="O993" s="22" t="s">
        <v>1791</v>
      </c>
      <c r="P993" s="22">
        <v>285</v>
      </c>
      <c r="Q993" s="37">
        <f t="shared" ref="Q993" si="62">R993*0.8</f>
        <v>528</v>
      </c>
      <c r="R993" s="166">
        <v>660</v>
      </c>
      <c r="S993" s="33" t="s">
        <v>1557</v>
      </c>
      <c r="T993" s="33"/>
      <c r="U993" s="99">
        <v>0.315</v>
      </c>
      <c r="V993" s="99">
        <v>5.0000000000000001E-3</v>
      </c>
      <c r="W993" s="99">
        <f t="shared" si="55"/>
        <v>0.32</v>
      </c>
      <c r="X993" s="8">
        <v>70</v>
      </c>
      <c r="Y993" s="8">
        <v>10</v>
      </c>
      <c r="Z993" s="8">
        <v>250</v>
      </c>
      <c r="AX993" s="289" t="s">
        <v>1626</v>
      </c>
      <c r="AY993" s="32"/>
      <c r="AZ993" t="s">
        <v>4280</v>
      </c>
      <c r="BA993" s="278" t="s">
        <v>4267</v>
      </c>
      <c r="BB993" s="280" t="s">
        <v>4268</v>
      </c>
      <c r="BC993" s="27"/>
    </row>
    <row r="994" spans="1:55" ht="15.75">
      <c r="A994" s="3" t="s">
        <v>428</v>
      </c>
      <c r="B994" s="3" t="s">
        <v>895</v>
      </c>
      <c r="C994" s="24" t="s">
        <v>896</v>
      </c>
      <c r="D994" s="3" t="s">
        <v>1919</v>
      </c>
      <c r="E994" s="3" t="s">
        <v>1561</v>
      </c>
      <c r="F994" s="3" t="s">
        <v>2034</v>
      </c>
      <c r="G994" s="24"/>
      <c r="H994" s="3" t="s">
        <v>899</v>
      </c>
      <c r="I994" s="33">
        <v>73269098</v>
      </c>
      <c r="J994" s="1" t="s">
        <v>1804</v>
      </c>
      <c r="K994" s="1" t="s">
        <v>1804</v>
      </c>
      <c r="M994" s="23" t="s">
        <v>2254</v>
      </c>
      <c r="N994" s="23"/>
      <c r="O994" s="22" t="s">
        <v>1791</v>
      </c>
      <c r="P994" s="22">
        <v>285</v>
      </c>
      <c r="Q994" s="37">
        <f t="shared" ref="Q994" si="63">R994*0.8</f>
        <v>528</v>
      </c>
      <c r="R994" s="166">
        <v>660</v>
      </c>
      <c r="S994" s="33" t="s">
        <v>1558</v>
      </c>
      <c r="T994" s="33"/>
      <c r="U994" s="99">
        <v>0.39500000000000002</v>
      </c>
      <c r="V994" s="99">
        <v>5.0000000000000001E-3</v>
      </c>
      <c r="W994" s="99">
        <f t="shared" si="55"/>
        <v>0.4</v>
      </c>
      <c r="X994" s="8">
        <v>90</v>
      </c>
      <c r="Y994" s="8">
        <v>10</v>
      </c>
      <c r="Z994" s="8">
        <v>290</v>
      </c>
      <c r="AX994" s="289" t="s">
        <v>1626</v>
      </c>
      <c r="AY994" s="32"/>
      <c r="AZ994" t="s">
        <v>4280</v>
      </c>
      <c r="BA994" s="278" t="s">
        <v>4267</v>
      </c>
      <c r="BB994" s="280" t="s">
        <v>4268</v>
      </c>
      <c r="BC994" s="27"/>
    </row>
    <row r="995" spans="1:55" ht="15.75">
      <c r="A995" s="3" t="s">
        <v>428</v>
      </c>
      <c r="B995" s="3" t="s">
        <v>895</v>
      </c>
      <c r="C995" s="24" t="s">
        <v>896</v>
      </c>
      <c r="D995" s="3" t="s">
        <v>1920</v>
      </c>
      <c r="E995" s="3" t="s">
        <v>1565</v>
      </c>
      <c r="F995" s="3" t="s">
        <v>2035</v>
      </c>
      <c r="G995" s="24"/>
      <c r="H995" s="3" t="s">
        <v>899</v>
      </c>
      <c r="I995" s="33">
        <v>73269098</v>
      </c>
      <c r="J995" s="1" t="s">
        <v>1804</v>
      </c>
      <c r="K995" s="1" t="s">
        <v>1804</v>
      </c>
      <c r="M995" s="35" t="s">
        <v>2252</v>
      </c>
      <c r="N995" s="35"/>
      <c r="O995" s="22" t="s">
        <v>1791</v>
      </c>
      <c r="P995" s="22">
        <v>252</v>
      </c>
      <c r="Q995" s="37">
        <f t="shared" ref="Q995" si="64">R995*0.8</f>
        <v>464</v>
      </c>
      <c r="R995" s="166">
        <v>580</v>
      </c>
      <c r="S995" s="33" t="s">
        <v>1562</v>
      </c>
      <c r="T995" s="33"/>
      <c r="U995" s="99">
        <v>0.255</v>
      </c>
      <c r="V995" s="99">
        <v>5.0000000000000001E-3</v>
      </c>
      <c r="W995" s="99">
        <f t="shared" si="55"/>
        <v>0.26</v>
      </c>
      <c r="X995" s="8">
        <v>70</v>
      </c>
      <c r="Y995" s="8">
        <v>10</v>
      </c>
      <c r="Z995" s="8">
        <v>250</v>
      </c>
      <c r="AX995" s="289" t="s">
        <v>1617</v>
      </c>
      <c r="AY995" s="32"/>
      <c r="AZ995" t="s">
        <v>4280</v>
      </c>
      <c r="BA995" s="278" t="s">
        <v>4267</v>
      </c>
      <c r="BB995" s="280" t="s">
        <v>4268</v>
      </c>
      <c r="BC995" s="27"/>
    </row>
    <row r="996" spans="1:55" ht="15.75">
      <c r="A996" s="3" t="s">
        <v>428</v>
      </c>
      <c r="B996" s="3" t="s">
        <v>895</v>
      </c>
      <c r="C996" s="24" t="s">
        <v>896</v>
      </c>
      <c r="D996" s="3" t="s">
        <v>1920</v>
      </c>
      <c r="E996" s="3" t="s">
        <v>1566</v>
      </c>
      <c r="F996" s="3" t="s">
        <v>2035</v>
      </c>
      <c r="G996" s="24"/>
      <c r="H996" s="3" t="s">
        <v>899</v>
      </c>
      <c r="I996" s="33">
        <v>73269098</v>
      </c>
      <c r="J996" s="1" t="s">
        <v>1804</v>
      </c>
      <c r="K996" s="1" t="s">
        <v>1804</v>
      </c>
      <c r="M996" s="35" t="s">
        <v>2253</v>
      </c>
      <c r="N996" s="35"/>
      <c r="O996" s="22" t="s">
        <v>1791</v>
      </c>
      <c r="P996" s="22">
        <v>252</v>
      </c>
      <c r="Q996" s="37">
        <f t="shared" ref="Q996" si="65">R996*0.8</f>
        <v>464</v>
      </c>
      <c r="R996" s="166">
        <v>580</v>
      </c>
      <c r="S996" s="33" t="s">
        <v>1563</v>
      </c>
      <c r="T996" s="33"/>
      <c r="U996" s="99">
        <v>0.26500000000000001</v>
      </c>
      <c r="V996" s="99">
        <v>5.0000000000000001E-3</v>
      </c>
      <c r="W996" s="99">
        <f t="shared" si="55"/>
        <v>0.27</v>
      </c>
      <c r="X996" s="8">
        <v>70</v>
      </c>
      <c r="Y996" s="8">
        <v>10</v>
      </c>
      <c r="Z996" s="8">
        <v>260</v>
      </c>
      <c r="AX996" s="289" t="s">
        <v>1617</v>
      </c>
      <c r="AY996" s="32"/>
      <c r="AZ996" t="s">
        <v>4280</v>
      </c>
      <c r="BA996" s="278" t="s">
        <v>4267</v>
      </c>
      <c r="BB996" s="280" t="s">
        <v>4268</v>
      </c>
      <c r="BC996" s="27"/>
    </row>
    <row r="997" spans="1:55" ht="15.75">
      <c r="A997" s="3" t="s">
        <v>428</v>
      </c>
      <c r="B997" s="3" t="s">
        <v>895</v>
      </c>
      <c r="C997" s="24" t="s">
        <v>896</v>
      </c>
      <c r="D997" s="3" t="s">
        <v>1920</v>
      </c>
      <c r="E997" s="3" t="s">
        <v>1567</v>
      </c>
      <c r="F997" s="3" t="s">
        <v>2035</v>
      </c>
      <c r="G997" s="24"/>
      <c r="H997" s="3" t="s">
        <v>899</v>
      </c>
      <c r="I997" s="33">
        <v>73269098</v>
      </c>
      <c r="J997" s="1" t="s">
        <v>1804</v>
      </c>
      <c r="K997" s="1" t="s">
        <v>1804</v>
      </c>
      <c r="M997" s="35" t="s">
        <v>2254</v>
      </c>
      <c r="N997" s="35"/>
      <c r="O997" s="22" t="s">
        <v>1791</v>
      </c>
      <c r="P997" s="22">
        <v>252</v>
      </c>
      <c r="Q997" s="37">
        <f t="shared" ref="Q997" si="66">R997*0.8</f>
        <v>464</v>
      </c>
      <c r="R997" s="166">
        <v>580</v>
      </c>
      <c r="S997" s="33" t="s">
        <v>1564</v>
      </c>
      <c r="T997" s="33"/>
      <c r="U997" s="99">
        <v>0.29499999999999998</v>
      </c>
      <c r="V997" s="99">
        <v>5.0000000000000001E-3</v>
      </c>
      <c r="W997" s="99">
        <f t="shared" si="55"/>
        <v>0.3</v>
      </c>
      <c r="X997" s="8">
        <v>80</v>
      </c>
      <c r="Y997" s="8">
        <v>10</v>
      </c>
      <c r="Z997" s="8">
        <v>300</v>
      </c>
      <c r="AX997" s="289" t="s">
        <v>1617</v>
      </c>
      <c r="AY997" s="32"/>
      <c r="AZ997" t="s">
        <v>4280</v>
      </c>
      <c r="BA997" s="278" t="s">
        <v>4267</v>
      </c>
      <c r="BB997" s="280" t="s">
        <v>4268</v>
      </c>
      <c r="BC997" s="27"/>
    </row>
    <row r="998" spans="1:55" ht="15.75">
      <c r="A998" s="3" t="s">
        <v>428</v>
      </c>
      <c r="B998" s="3" t="s">
        <v>895</v>
      </c>
      <c r="C998" s="3" t="s">
        <v>1633</v>
      </c>
      <c r="D998" s="3" t="s">
        <v>1972</v>
      </c>
      <c r="E998" s="3" t="s">
        <v>1568</v>
      </c>
      <c r="F998" s="3" t="s">
        <v>2042</v>
      </c>
      <c r="G998" s="24"/>
      <c r="H998" s="3" t="s">
        <v>1453</v>
      </c>
      <c r="I998" s="33">
        <v>73269098</v>
      </c>
      <c r="J998" s="1" t="s">
        <v>1804</v>
      </c>
      <c r="K998" s="1" t="s">
        <v>1804</v>
      </c>
      <c r="M998" s="35" t="s">
        <v>321</v>
      </c>
      <c r="N998" s="35"/>
      <c r="O998" s="22" t="s">
        <v>1791</v>
      </c>
      <c r="P998" s="22">
        <v>305</v>
      </c>
      <c r="Q998" s="37">
        <f t="shared" ref="Q998" si="67">R998*0.8</f>
        <v>559.20000000000005</v>
      </c>
      <c r="R998" s="166">
        <v>699</v>
      </c>
      <c r="S998" s="33" t="s">
        <v>1570</v>
      </c>
      <c r="T998" s="33"/>
      <c r="U998" s="99">
        <v>0.45</v>
      </c>
      <c r="V998" s="99">
        <v>5.0000000000000001E-3</v>
      </c>
      <c r="W998" s="99">
        <f t="shared" si="55"/>
        <v>0.45500000000000002</v>
      </c>
      <c r="X998" s="8">
        <v>10</v>
      </c>
      <c r="Y998" s="8">
        <v>470</v>
      </c>
      <c r="Z998" s="8">
        <v>200</v>
      </c>
      <c r="AX998" s="289" t="s">
        <v>1616</v>
      </c>
      <c r="AY998" s="32"/>
      <c r="AZ998" t="s">
        <v>4280</v>
      </c>
      <c r="BA998" s="278" t="s">
        <v>4267</v>
      </c>
      <c r="BB998" s="280" t="s">
        <v>4268</v>
      </c>
      <c r="BC998" s="27"/>
    </row>
    <row r="999" spans="1:55" ht="15.75">
      <c r="A999" s="3" t="s">
        <v>428</v>
      </c>
      <c r="B999" s="3" t="s">
        <v>895</v>
      </c>
      <c r="C999" s="3" t="s">
        <v>1633</v>
      </c>
      <c r="D999" s="3" t="s">
        <v>1972</v>
      </c>
      <c r="E999" s="3" t="s">
        <v>1569</v>
      </c>
      <c r="F999" s="3" t="s">
        <v>2042</v>
      </c>
      <c r="G999" s="24"/>
      <c r="H999" s="3" t="s">
        <v>1493</v>
      </c>
      <c r="I999" s="33">
        <v>73269098</v>
      </c>
      <c r="J999" s="1" t="s">
        <v>1804</v>
      </c>
      <c r="K999" s="1" t="s">
        <v>1804</v>
      </c>
      <c r="M999" s="35" t="s">
        <v>321</v>
      </c>
      <c r="N999" s="35"/>
      <c r="O999" s="22" t="s">
        <v>1791</v>
      </c>
      <c r="P999" s="22">
        <v>305</v>
      </c>
      <c r="Q999" s="37">
        <f t="shared" ref="Q999" si="68">R999*0.8</f>
        <v>559.20000000000005</v>
      </c>
      <c r="R999" s="166">
        <v>699</v>
      </c>
      <c r="S999" s="33" t="s">
        <v>1571</v>
      </c>
      <c r="T999" s="33"/>
      <c r="U999" s="99">
        <v>0.45</v>
      </c>
      <c r="V999" s="99">
        <v>5.0000000000000001E-3</v>
      </c>
      <c r="W999" s="99">
        <f t="shared" si="55"/>
        <v>0.45500000000000002</v>
      </c>
      <c r="X999" s="8">
        <v>10</v>
      </c>
      <c r="Y999" s="8">
        <v>470</v>
      </c>
      <c r="Z999" s="8">
        <v>200</v>
      </c>
      <c r="AX999" s="289" t="s">
        <v>1616</v>
      </c>
      <c r="AY999" s="32"/>
      <c r="AZ999" t="s">
        <v>4280</v>
      </c>
      <c r="BA999" s="278" t="s">
        <v>4267</v>
      </c>
      <c r="BB999" s="280" t="s">
        <v>4268</v>
      </c>
      <c r="BC999" s="27"/>
    </row>
    <row r="1000" spans="1:55" ht="15.75">
      <c r="A1000" s="23" t="s">
        <v>456</v>
      </c>
      <c r="B1000" s="24" t="s">
        <v>895</v>
      </c>
      <c r="C1000" s="24" t="s">
        <v>896</v>
      </c>
      <c r="D1000" s="3" t="s">
        <v>1921</v>
      </c>
      <c r="E1000" s="24" t="s">
        <v>897</v>
      </c>
      <c r="F1000" s="24" t="s">
        <v>2028</v>
      </c>
      <c r="G1000" s="24"/>
      <c r="H1000" s="23" t="s">
        <v>899</v>
      </c>
      <c r="I1000" s="33">
        <v>73269098</v>
      </c>
      <c r="J1000" s="1" t="s">
        <v>1804</v>
      </c>
      <c r="K1000" s="1" t="s">
        <v>1804</v>
      </c>
      <c r="M1000" s="23" t="s">
        <v>2252</v>
      </c>
      <c r="N1000" s="23"/>
      <c r="O1000" s="22" t="s">
        <v>1791</v>
      </c>
      <c r="P1000" s="22">
        <v>142</v>
      </c>
      <c r="Q1000" s="37">
        <f t="shared" ref="Q1000" si="69">R1000*0.8</f>
        <v>260</v>
      </c>
      <c r="R1000" s="166">
        <v>325</v>
      </c>
      <c r="S1000" s="33" t="s">
        <v>900</v>
      </c>
      <c r="T1000" s="33"/>
      <c r="U1000" s="99">
        <v>0.23</v>
      </c>
      <c r="V1000" s="99">
        <v>5.0000000000000001E-3</v>
      </c>
      <c r="W1000" s="99">
        <f t="shared" si="55"/>
        <v>0.23500000000000001</v>
      </c>
      <c r="X1000" s="8">
        <v>70</v>
      </c>
      <c r="Y1000" s="8">
        <v>10</v>
      </c>
      <c r="Z1000" s="8">
        <v>260</v>
      </c>
      <c r="AX1000" s="412" t="s">
        <v>898</v>
      </c>
      <c r="AY1000" s="156"/>
      <c r="AZ1000" t="s">
        <v>4280</v>
      </c>
      <c r="BA1000" s="278" t="s">
        <v>4267</v>
      </c>
      <c r="BB1000" s="280" t="s">
        <v>4268</v>
      </c>
    </row>
    <row r="1001" spans="1:55" ht="15.75">
      <c r="A1001" s="23" t="s">
        <v>456</v>
      </c>
      <c r="B1001" s="24" t="s">
        <v>895</v>
      </c>
      <c r="C1001" s="24" t="s">
        <v>896</v>
      </c>
      <c r="D1001" s="3" t="s">
        <v>1921</v>
      </c>
      <c r="E1001" s="24" t="s">
        <v>901</v>
      </c>
      <c r="F1001" s="24" t="s">
        <v>2028</v>
      </c>
      <c r="G1001" s="24"/>
      <c r="H1001" s="23" t="s">
        <v>899</v>
      </c>
      <c r="I1001" s="33">
        <v>73269098</v>
      </c>
      <c r="J1001" s="1" t="s">
        <v>1804</v>
      </c>
      <c r="K1001" s="1" t="s">
        <v>1804</v>
      </c>
      <c r="M1001" s="23" t="s">
        <v>2253</v>
      </c>
      <c r="N1001" s="23"/>
      <c r="O1001" s="22" t="s">
        <v>1791</v>
      </c>
      <c r="P1001" s="22">
        <v>142</v>
      </c>
      <c r="Q1001" s="37">
        <f t="shared" ref="Q1001" si="70">R1001*0.8</f>
        <v>260</v>
      </c>
      <c r="R1001" s="166">
        <v>325</v>
      </c>
      <c r="S1001" s="33" t="s">
        <v>902</v>
      </c>
      <c r="T1001" s="33"/>
      <c r="U1001" s="99">
        <v>0.245</v>
      </c>
      <c r="V1001" s="99">
        <v>5.0000000000000001E-3</v>
      </c>
      <c r="W1001" s="99">
        <f t="shared" si="55"/>
        <v>0.25</v>
      </c>
      <c r="X1001" s="8">
        <v>70</v>
      </c>
      <c r="Y1001" s="8">
        <v>10</v>
      </c>
      <c r="Z1001" s="8">
        <v>280</v>
      </c>
      <c r="AX1001" s="412" t="s">
        <v>898</v>
      </c>
      <c r="AY1001" s="156"/>
      <c r="AZ1001" t="s">
        <v>4280</v>
      </c>
      <c r="BA1001" s="278" t="s">
        <v>4267</v>
      </c>
      <c r="BB1001" s="280" t="s">
        <v>4268</v>
      </c>
    </row>
    <row r="1002" spans="1:55" s="3" customFormat="1" ht="15.75">
      <c r="A1002" s="23" t="s">
        <v>456</v>
      </c>
      <c r="B1002" s="24" t="s">
        <v>895</v>
      </c>
      <c r="C1002" s="24" t="s">
        <v>896</v>
      </c>
      <c r="D1002" s="3" t="s">
        <v>1921</v>
      </c>
      <c r="E1002" s="24" t="s">
        <v>903</v>
      </c>
      <c r="F1002" s="24" t="s">
        <v>2028</v>
      </c>
      <c r="G1002" s="24"/>
      <c r="H1002" s="23" t="s">
        <v>899</v>
      </c>
      <c r="I1002" s="33">
        <v>73269098</v>
      </c>
      <c r="J1002" s="1" t="s">
        <v>1804</v>
      </c>
      <c r="K1002" s="1" t="s">
        <v>1804</v>
      </c>
      <c r="L1002"/>
      <c r="M1002" s="23" t="s">
        <v>2254</v>
      </c>
      <c r="N1002" s="23"/>
      <c r="O1002" s="22" t="s">
        <v>1791</v>
      </c>
      <c r="P1002" s="22">
        <v>142</v>
      </c>
      <c r="Q1002" s="37">
        <f t="shared" ref="Q1002" si="71">R1002*0.8</f>
        <v>260</v>
      </c>
      <c r="R1002" s="166">
        <v>325</v>
      </c>
      <c r="S1002" s="33" t="s">
        <v>904</v>
      </c>
      <c r="T1002" s="33"/>
      <c r="U1002" s="99">
        <v>0.255</v>
      </c>
      <c r="V1002" s="99">
        <v>5.0000000000000001E-3</v>
      </c>
      <c r="W1002" s="99">
        <f t="shared" si="55"/>
        <v>0.26</v>
      </c>
      <c r="X1002" s="8">
        <v>80</v>
      </c>
      <c r="Y1002" s="8">
        <v>10</v>
      </c>
      <c r="Z1002" s="8">
        <v>300</v>
      </c>
      <c r="AA1002"/>
      <c r="AB1002"/>
      <c r="AC1002"/>
      <c r="AD1002"/>
      <c r="AE1002"/>
      <c r="AF1002"/>
      <c r="AG1002"/>
      <c r="AH1002"/>
      <c r="AI1002"/>
      <c r="AJ1002"/>
      <c r="AK1002"/>
      <c r="AL1002"/>
      <c r="AM1002"/>
      <c r="AN1002"/>
      <c r="AO1002"/>
      <c r="AP1002"/>
      <c r="AQ1002"/>
      <c r="AR1002"/>
      <c r="AS1002"/>
      <c r="AT1002"/>
      <c r="AU1002"/>
      <c r="AV1002"/>
      <c r="AW1002"/>
      <c r="AX1002" s="412" t="s">
        <v>898</v>
      </c>
      <c r="AY1002" s="156"/>
      <c r="AZ1002" t="s">
        <v>4280</v>
      </c>
      <c r="BA1002" s="278" t="s">
        <v>4267</v>
      </c>
      <c r="BB1002" s="280" t="s">
        <v>4268</v>
      </c>
      <c r="BC1002"/>
    </row>
    <row r="1003" spans="1:55" s="3" customFormat="1" ht="15.75">
      <c r="A1003" s="23" t="s">
        <v>456</v>
      </c>
      <c r="B1003" s="24" t="s">
        <v>895</v>
      </c>
      <c r="C1003" s="24" t="s">
        <v>896</v>
      </c>
      <c r="D1003" s="3" t="s">
        <v>1922</v>
      </c>
      <c r="E1003" s="24" t="s">
        <v>905</v>
      </c>
      <c r="F1003" s="24" t="s">
        <v>2033</v>
      </c>
      <c r="G1003" s="24"/>
      <c r="H1003" s="23" t="s">
        <v>899</v>
      </c>
      <c r="I1003" s="33">
        <v>73269098</v>
      </c>
      <c r="J1003" s="1" t="s">
        <v>1804</v>
      </c>
      <c r="K1003" s="1" t="s">
        <v>1804</v>
      </c>
      <c r="L1003"/>
      <c r="M1003" s="23" t="s">
        <v>2252</v>
      </c>
      <c r="N1003" s="23"/>
      <c r="O1003" s="22" t="s">
        <v>1791</v>
      </c>
      <c r="P1003" s="22">
        <v>246</v>
      </c>
      <c r="Q1003" s="37">
        <f t="shared" ref="Q1003" si="72">R1003*0.8</f>
        <v>452</v>
      </c>
      <c r="R1003" s="166">
        <v>565</v>
      </c>
      <c r="S1003" s="33" t="s">
        <v>907</v>
      </c>
      <c r="T1003" s="33"/>
      <c r="U1003" s="99">
        <v>0.25</v>
      </c>
      <c r="V1003" s="99">
        <v>5.0000000000000001E-3</v>
      </c>
      <c r="W1003" s="99">
        <f t="shared" si="55"/>
        <v>0.255</v>
      </c>
      <c r="X1003" s="8">
        <v>70</v>
      </c>
      <c r="Y1003" s="8">
        <v>10</v>
      </c>
      <c r="Z1003" s="8">
        <v>260</v>
      </c>
      <c r="AA1003"/>
      <c r="AB1003"/>
      <c r="AC1003"/>
      <c r="AD1003"/>
      <c r="AE1003"/>
      <c r="AF1003"/>
      <c r="AG1003"/>
      <c r="AH1003"/>
      <c r="AI1003"/>
      <c r="AJ1003"/>
      <c r="AK1003"/>
      <c r="AL1003"/>
      <c r="AM1003"/>
      <c r="AN1003"/>
      <c r="AO1003"/>
      <c r="AP1003"/>
      <c r="AQ1003"/>
      <c r="AR1003"/>
      <c r="AS1003"/>
      <c r="AT1003"/>
      <c r="AU1003"/>
      <c r="AV1003"/>
      <c r="AW1003"/>
      <c r="AX1003" s="412" t="s">
        <v>906</v>
      </c>
      <c r="AY1003" s="32"/>
      <c r="AZ1003" t="s">
        <v>4280</v>
      </c>
      <c r="BA1003" s="278" t="s">
        <v>4267</v>
      </c>
      <c r="BB1003" s="280" t="s">
        <v>4268</v>
      </c>
      <c r="BC1003"/>
    </row>
    <row r="1004" spans="1:55" s="3" customFormat="1" ht="15.75">
      <c r="A1004" s="23" t="s">
        <v>456</v>
      </c>
      <c r="B1004" s="24" t="s">
        <v>895</v>
      </c>
      <c r="C1004" s="24" t="s">
        <v>896</v>
      </c>
      <c r="D1004" s="3" t="s">
        <v>1922</v>
      </c>
      <c r="E1004" s="24" t="s">
        <v>908</v>
      </c>
      <c r="F1004" s="24" t="s">
        <v>2033</v>
      </c>
      <c r="G1004" s="24"/>
      <c r="H1004" s="23" t="s">
        <v>899</v>
      </c>
      <c r="I1004" s="33">
        <v>73269098</v>
      </c>
      <c r="J1004" s="1" t="s">
        <v>1804</v>
      </c>
      <c r="K1004" s="1" t="s">
        <v>1804</v>
      </c>
      <c r="L1004"/>
      <c r="M1004" s="23" t="s">
        <v>2253</v>
      </c>
      <c r="N1004" s="23"/>
      <c r="O1004" s="22" t="s">
        <v>1791</v>
      </c>
      <c r="P1004" s="22">
        <v>246</v>
      </c>
      <c r="Q1004" s="37">
        <f t="shared" ref="Q1004" si="73">R1004*0.8</f>
        <v>452</v>
      </c>
      <c r="R1004" s="166">
        <v>565</v>
      </c>
      <c r="S1004" s="33" t="s">
        <v>909</v>
      </c>
      <c r="T1004" s="33"/>
      <c r="U1004" s="99">
        <v>0.26500000000000001</v>
      </c>
      <c r="V1004" s="99">
        <v>5.0000000000000001E-3</v>
      </c>
      <c r="W1004" s="99">
        <f t="shared" si="55"/>
        <v>0.27</v>
      </c>
      <c r="X1004" s="8">
        <v>70</v>
      </c>
      <c r="Y1004" s="8">
        <v>10</v>
      </c>
      <c r="Z1004" s="8">
        <v>270</v>
      </c>
      <c r="AA1004"/>
      <c r="AB1004"/>
      <c r="AC1004"/>
      <c r="AD1004"/>
      <c r="AE1004"/>
      <c r="AF1004"/>
      <c r="AG1004"/>
      <c r="AH1004"/>
      <c r="AI1004"/>
      <c r="AJ1004"/>
      <c r="AK1004"/>
      <c r="AL1004"/>
      <c r="AM1004"/>
      <c r="AN1004"/>
      <c r="AO1004"/>
      <c r="AP1004"/>
      <c r="AQ1004"/>
      <c r="AR1004"/>
      <c r="AS1004"/>
      <c r="AT1004"/>
      <c r="AU1004"/>
      <c r="AV1004"/>
      <c r="AW1004"/>
      <c r="AX1004" s="412" t="s">
        <v>906</v>
      </c>
      <c r="AY1004" s="32"/>
      <c r="AZ1004" t="s">
        <v>4280</v>
      </c>
      <c r="BA1004" s="278" t="s">
        <v>4267</v>
      </c>
      <c r="BB1004" s="280" t="s">
        <v>4268</v>
      </c>
      <c r="BC1004"/>
    </row>
    <row r="1005" spans="1:55" ht="15.75">
      <c r="A1005" s="23" t="s">
        <v>456</v>
      </c>
      <c r="B1005" s="24" t="s">
        <v>895</v>
      </c>
      <c r="C1005" s="24" t="s">
        <v>896</v>
      </c>
      <c r="D1005" s="3" t="s">
        <v>1922</v>
      </c>
      <c r="E1005" s="24" t="s">
        <v>910</v>
      </c>
      <c r="F1005" s="24" t="s">
        <v>2033</v>
      </c>
      <c r="G1005" s="24"/>
      <c r="H1005" s="23" t="s">
        <v>899</v>
      </c>
      <c r="I1005" s="33">
        <v>73269098</v>
      </c>
      <c r="J1005" s="1" t="s">
        <v>1804</v>
      </c>
      <c r="K1005" s="1" t="s">
        <v>1804</v>
      </c>
      <c r="M1005" s="23" t="s">
        <v>2254</v>
      </c>
      <c r="N1005" s="23"/>
      <c r="O1005" s="22" t="s">
        <v>1791</v>
      </c>
      <c r="P1005" s="22">
        <v>246</v>
      </c>
      <c r="Q1005" s="37">
        <f t="shared" ref="Q1005" si="74">R1005*0.8</f>
        <v>452</v>
      </c>
      <c r="R1005" s="166">
        <v>565</v>
      </c>
      <c r="S1005" s="33" t="s">
        <v>911</v>
      </c>
      <c r="T1005" s="33"/>
      <c r="U1005" s="99">
        <v>0.27</v>
      </c>
      <c r="V1005" s="99">
        <v>5.0000000000000001E-3</v>
      </c>
      <c r="W1005" s="99">
        <f t="shared" si="55"/>
        <v>0.27500000000000002</v>
      </c>
      <c r="X1005" s="8">
        <v>80</v>
      </c>
      <c r="Y1005" s="8">
        <v>10</v>
      </c>
      <c r="Z1005" s="8">
        <v>290</v>
      </c>
      <c r="AX1005" s="412" t="s">
        <v>906</v>
      </c>
      <c r="AY1005" s="32"/>
      <c r="AZ1005" t="s">
        <v>4280</v>
      </c>
      <c r="BA1005" s="278" t="s">
        <v>4267</v>
      </c>
      <c r="BB1005" s="280" t="s">
        <v>4268</v>
      </c>
    </row>
    <row r="1006" spans="1:55" ht="15.75">
      <c r="A1006" s="23" t="s">
        <v>456</v>
      </c>
      <c r="B1006" s="24" t="s">
        <v>895</v>
      </c>
      <c r="C1006" s="24" t="s">
        <v>896</v>
      </c>
      <c r="D1006" s="3" t="s">
        <v>1923</v>
      </c>
      <c r="E1006" s="24" t="s">
        <v>912</v>
      </c>
      <c r="F1006" s="24" t="s">
        <v>2029</v>
      </c>
      <c r="G1006" s="24"/>
      <c r="H1006" s="23" t="s">
        <v>899</v>
      </c>
      <c r="I1006" s="33">
        <v>73269098</v>
      </c>
      <c r="J1006" s="1" t="s">
        <v>1804</v>
      </c>
      <c r="K1006" s="1" t="s">
        <v>1804</v>
      </c>
      <c r="M1006" s="23" t="s">
        <v>2252</v>
      </c>
      <c r="N1006" s="23"/>
      <c r="O1006" s="22" t="s">
        <v>1791</v>
      </c>
      <c r="P1006" s="22">
        <v>204</v>
      </c>
      <c r="Q1006" s="37">
        <f t="shared" ref="Q1006" si="75">R1006*0.8</f>
        <v>376</v>
      </c>
      <c r="R1006" s="166">
        <v>470</v>
      </c>
      <c r="S1006" s="33" t="s">
        <v>914</v>
      </c>
      <c r="T1006" s="33"/>
      <c r="U1006" s="99">
        <v>0.23499999999999999</v>
      </c>
      <c r="V1006" s="99">
        <v>5.0000000000000001E-3</v>
      </c>
      <c r="W1006" s="99">
        <f t="shared" si="55"/>
        <v>0.24</v>
      </c>
      <c r="X1006" s="8">
        <v>80</v>
      </c>
      <c r="Y1006" s="8">
        <v>10</v>
      </c>
      <c r="Z1006" s="8">
        <v>280</v>
      </c>
      <c r="AX1006" s="412" t="s">
        <v>913</v>
      </c>
      <c r="AY1006" s="32"/>
      <c r="AZ1006" t="s">
        <v>4280</v>
      </c>
      <c r="BA1006" s="278" t="s">
        <v>4267</v>
      </c>
      <c r="BB1006" s="280" t="s">
        <v>4268</v>
      </c>
    </row>
    <row r="1007" spans="1:55" ht="15.75">
      <c r="A1007" s="23" t="s">
        <v>456</v>
      </c>
      <c r="B1007" s="24" t="s">
        <v>895</v>
      </c>
      <c r="C1007" s="24" t="s">
        <v>896</v>
      </c>
      <c r="D1007" s="3" t="s">
        <v>1923</v>
      </c>
      <c r="E1007" s="24" t="s">
        <v>915</v>
      </c>
      <c r="F1007" s="24" t="s">
        <v>2029</v>
      </c>
      <c r="G1007" s="24"/>
      <c r="H1007" s="23" t="s">
        <v>899</v>
      </c>
      <c r="I1007" s="33">
        <v>73269098</v>
      </c>
      <c r="J1007" s="1" t="s">
        <v>1804</v>
      </c>
      <c r="K1007" s="1" t="s">
        <v>1804</v>
      </c>
      <c r="M1007" s="23" t="s">
        <v>2253</v>
      </c>
      <c r="N1007" s="23"/>
      <c r="O1007" s="22" t="s">
        <v>1791</v>
      </c>
      <c r="P1007" s="22">
        <v>204</v>
      </c>
      <c r="Q1007" s="37">
        <f t="shared" ref="Q1007" si="76">R1007*0.8</f>
        <v>376</v>
      </c>
      <c r="R1007" s="166">
        <v>470</v>
      </c>
      <c r="S1007" s="33" t="s">
        <v>916</v>
      </c>
      <c r="T1007" s="33"/>
      <c r="U1007" s="99">
        <v>0.24</v>
      </c>
      <c r="V1007" s="99">
        <v>5.0000000000000001E-3</v>
      </c>
      <c r="W1007" s="99">
        <f t="shared" si="55"/>
        <v>0.245</v>
      </c>
      <c r="X1007" s="8">
        <v>80</v>
      </c>
      <c r="Y1007" s="8">
        <v>10</v>
      </c>
      <c r="Z1007" s="8">
        <v>280</v>
      </c>
      <c r="AX1007" s="412" t="s">
        <v>913</v>
      </c>
      <c r="AY1007" s="32"/>
      <c r="AZ1007" t="s">
        <v>4280</v>
      </c>
      <c r="BA1007" s="278" t="s">
        <v>4267</v>
      </c>
      <c r="BB1007" s="280" t="s">
        <v>4268</v>
      </c>
    </row>
    <row r="1008" spans="1:55" ht="15.75">
      <c r="A1008" s="23" t="s">
        <v>456</v>
      </c>
      <c r="B1008" s="24" t="s">
        <v>895</v>
      </c>
      <c r="C1008" s="24" t="s">
        <v>896</v>
      </c>
      <c r="D1008" s="3" t="s">
        <v>1923</v>
      </c>
      <c r="E1008" s="24" t="s">
        <v>917</v>
      </c>
      <c r="F1008" s="24" t="s">
        <v>2029</v>
      </c>
      <c r="G1008" s="24"/>
      <c r="H1008" s="23" t="s">
        <v>899</v>
      </c>
      <c r="I1008" s="33">
        <v>73269098</v>
      </c>
      <c r="J1008" s="1" t="s">
        <v>1804</v>
      </c>
      <c r="K1008" s="1" t="s">
        <v>1804</v>
      </c>
      <c r="M1008" s="23" t="s">
        <v>2254</v>
      </c>
      <c r="N1008" s="23"/>
      <c r="O1008" s="22" t="s">
        <v>1791</v>
      </c>
      <c r="P1008" s="22">
        <v>204</v>
      </c>
      <c r="Q1008" s="37">
        <f t="shared" ref="Q1008" si="77">R1008*0.8</f>
        <v>376</v>
      </c>
      <c r="R1008" s="166">
        <v>470</v>
      </c>
      <c r="S1008" s="33" t="s">
        <v>918</v>
      </c>
      <c r="T1008" s="33"/>
      <c r="U1008" s="99">
        <v>0.25</v>
      </c>
      <c r="V1008" s="99">
        <v>5.0000000000000001E-3</v>
      </c>
      <c r="W1008" s="99">
        <f t="shared" si="55"/>
        <v>0.255</v>
      </c>
      <c r="X1008" s="8">
        <v>80</v>
      </c>
      <c r="Y1008" s="8">
        <v>10</v>
      </c>
      <c r="Z1008" s="8">
        <v>300</v>
      </c>
      <c r="AX1008" s="412" t="s">
        <v>913</v>
      </c>
      <c r="AY1008" s="32"/>
      <c r="AZ1008" t="s">
        <v>4280</v>
      </c>
      <c r="BA1008" s="278" t="s">
        <v>4267</v>
      </c>
      <c r="BB1008" s="280" t="s">
        <v>4268</v>
      </c>
    </row>
    <row r="1009" spans="1:55" ht="15.75">
      <c r="A1009" s="23" t="s">
        <v>456</v>
      </c>
      <c r="B1009" s="24" t="s">
        <v>895</v>
      </c>
      <c r="C1009" s="24" t="s">
        <v>896</v>
      </c>
      <c r="D1009" s="3" t="s">
        <v>1924</v>
      </c>
      <c r="E1009" s="24" t="s">
        <v>919</v>
      </c>
      <c r="F1009" s="24" t="s">
        <v>2030</v>
      </c>
      <c r="G1009" s="24"/>
      <c r="H1009" s="23" t="s">
        <v>899</v>
      </c>
      <c r="I1009" s="33">
        <v>73269098</v>
      </c>
      <c r="J1009" s="1" t="s">
        <v>1804</v>
      </c>
      <c r="K1009" s="1" t="s">
        <v>1804</v>
      </c>
      <c r="M1009" s="23" t="s">
        <v>2252</v>
      </c>
      <c r="N1009" s="23"/>
      <c r="O1009" s="22" t="s">
        <v>1791</v>
      </c>
      <c r="P1009" s="22">
        <v>214</v>
      </c>
      <c r="Q1009" s="37">
        <f t="shared" ref="Q1009" si="78">R1009*0.8</f>
        <v>393.6</v>
      </c>
      <c r="R1009" s="166">
        <v>492</v>
      </c>
      <c r="S1009" s="33" t="s">
        <v>920</v>
      </c>
      <c r="T1009" s="33"/>
      <c r="U1009" s="99">
        <v>0.20499999999999999</v>
      </c>
      <c r="V1009" s="99">
        <v>5.0000000000000001E-3</v>
      </c>
      <c r="W1009" s="99">
        <f t="shared" si="55"/>
        <v>0.21</v>
      </c>
      <c r="X1009" s="8">
        <v>70</v>
      </c>
      <c r="Y1009" s="8">
        <v>10</v>
      </c>
      <c r="Z1009" s="8">
        <v>250</v>
      </c>
      <c r="AX1009" s="412" t="s">
        <v>3144</v>
      </c>
      <c r="AY1009" s="32"/>
      <c r="AZ1009" t="s">
        <v>4280</v>
      </c>
      <c r="BA1009" s="278" t="s">
        <v>4267</v>
      </c>
      <c r="BB1009" s="280" t="s">
        <v>4268</v>
      </c>
    </row>
    <row r="1010" spans="1:55" ht="15.75">
      <c r="A1010" s="23" t="s">
        <v>456</v>
      </c>
      <c r="B1010" s="24" t="s">
        <v>895</v>
      </c>
      <c r="C1010" s="24" t="s">
        <v>896</v>
      </c>
      <c r="D1010" s="3" t="s">
        <v>1924</v>
      </c>
      <c r="E1010" s="24" t="s">
        <v>921</v>
      </c>
      <c r="F1010" s="24" t="s">
        <v>2030</v>
      </c>
      <c r="G1010" s="24"/>
      <c r="H1010" s="23" t="s">
        <v>899</v>
      </c>
      <c r="I1010" s="33">
        <v>73269098</v>
      </c>
      <c r="J1010" s="1" t="s">
        <v>1804</v>
      </c>
      <c r="K1010" s="1" t="s">
        <v>1804</v>
      </c>
      <c r="M1010" s="23" t="s">
        <v>2253</v>
      </c>
      <c r="N1010" s="23"/>
      <c r="O1010" s="22" t="s">
        <v>1791</v>
      </c>
      <c r="P1010" s="22">
        <v>214</v>
      </c>
      <c r="Q1010" s="37">
        <f t="shared" ref="Q1010" si="79">R1010*0.8</f>
        <v>393.6</v>
      </c>
      <c r="R1010" s="166">
        <v>492</v>
      </c>
      <c r="S1010" s="33" t="s">
        <v>922</v>
      </c>
      <c r="T1010" s="33"/>
      <c r="U1010" s="99">
        <v>0.22</v>
      </c>
      <c r="V1010" s="99">
        <v>5.0000000000000001E-3</v>
      </c>
      <c r="W1010" s="99">
        <f t="shared" si="55"/>
        <v>0.22500000000000001</v>
      </c>
      <c r="X1010" s="8">
        <v>70</v>
      </c>
      <c r="Y1010" s="8">
        <v>10</v>
      </c>
      <c r="Z1010" s="8">
        <v>280</v>
      </c>
      <c r="AX1010" s="412" t="s">
        <v>3144</v>
      </c>
      <c r="AY1010" s="32"/>
      <c r="AZ1010" t="s">
        <v>4280</v>
      </c>
      <c r="BA1010" s="278" t="s">
        <v>4267</v>
      </c>
      <c r="BB1010" s="280" t="s">
        <v>4268</v>
      </c>
    </row>
    <row r="1011" spans="1:55" ht="15.75">
      <c r="A1011" s="23" t="s">
        <v>456</v>
      </c>
      <c r="B1011" s="24" t="s">
        <v>895</v>
      </c>
      <c r="C1011" s="24" t="s">
        <v>896</v>
      </c>
      <c r="D1011" s="3" t="s">
        <v>1924</v>
      </c>
      <c r="E1011" s="24" t="s">
        <v>923</v>
      </c>
      <c r="F1011" s="24" t="s">
        <v>2030</v>
      </c>
      <c r="G1011" s="24"/>
      <c r="H1011" s="23" t="s">
        <v>899</v>
      </c>
      <c r="I1011" s="33">
        <v>73269098</v>
      </c>
      <c r="J1011" s="1" t="s">
        <v>1804</v>
      </c>
      <c r="K1011" s="1" t="s">
        <v>1804</v>
      </c>
      <c r="M1011" s="23" t="s">
        <v>2254</v>
      </c>
      <c r="N1011" s="23"/>
      <c r="O1011" s="22" t="s">
        <v>1791</v>
      </c>
      <c r="P1011" s="22">
        <v>214</v>
      </c>
      <c r="Q1011" s="37">
        <f t="shared" ref="Q1011" si="80">R1011*0.8</f>
        <v>393.6</v>
      </c>
      <c r="R1011" s="166">
        <v>492</v>
      </c>
      <c r="S1011" s="33" t="s">
        <v>924</v>
      </c>
      <c r="T1011" s="33"/>
      <c r="U1011" s="99">
        <v>0.23499999999999999</v>
      </c>
      <c r="V1011" s="99">
        <v>5.0000000000000001E-3</v>
      </c>
      <c r="W1011" s="99">
        <f t="shared" si="55"/>
        <v>0.24</v>
      </c>
      <c r="X1011" s="8">
        <v>80</v>
      </c>
      <c r="Y1011" s="8">
        <v>10</v>
      </c>
      <c r="Z1011" s="8">
        <v>290</v>
      </c>
      <c r="AX1011" s="412" t="s">
        <v>3144</v>
      </c>
      <c r="AY1011" s="32"/>
      <c r="AZ1011" t="s">
        <v>4280</v>
      </c>
      <c r="BA1011" s="278" t="s">
        <v>4267</v>
      </c>
      <c r="BB1011" s="280" t="s">
        <v>4268</v>
      </c>
    </row>
    <row r="1012" spans="1:55" ht="15.75">
      <c r="A1012" s="23" t="s">
        <v>456</v>
      </c>
      <c r="B1012" s="24" t="s">
        <v>895</v>
      </c>
      <c r="C1012" s="24" t="s">
        <v>896</v>
      </c>
      <c r="D1012" s="3" t="s">
        <v>1925</v>
      </c>
      <c r="E1012" s="24" t="s">
        <v>925</v>
      </c>
      <c r="F1012" s="24" t="s">
        <v>2031</v>
      </c>
      <c r="G1012" s="24"/>
      <c r="H1012" s="23" t="s">
        <v>899</v>
      </c>
      <c r="I1012" s="33">
        <v>73269098</v>
      </c>
      <c r="J1012" s="1" t="s">
        <v>1804</v>
      </c>
      <c r="K1012" s="1" t="s">
        <v>1804</v>
      </c>
      <c r="L1012" s="3"/>
      <c r="M1012" s="23" t="s">
        <v>2252</v>
      </c>
      <c r="N1012" s="23"/>
      <c r="O1012" s="22" t="s">
        <v>1791</v>
      </c>
      <c r="P1012" s="22">
        <v>246</v>
      </c>
      <c r="Q1012" s="37">
        <f t="shared" ref="Q1012" si="81">R1012*0.8</f>
        <v>452</v>
      </c>
      <c r="R1012" s="166">
        <v>565</v>
      </c>
      <c r="S1012" s="33" t="s">
        <v>927</v>
      </c>
      <c r="T1012" s="33"/>
      <c r="U1012" s="103">
        <v>0.255</v>
      </c>
      <c r="V1012" s="103">
        <v>5.0000000000000001E-3</v>
      </c>
      <c r="W1012" s="103">
        <f t="shared" si="55"/>
        <v>0.26</v>
      </c>
      <c r="X1012" s="132">
        <v>12</v>
      </c>
      <c r="Y1012" s="132">
        <v>10</v>
      </c>
      <c r="Z1012" s="132">
        <v>250</v>
      </c>
      <c r="AA1012" s="3"/>
      <c r="AB1012" s="3"/>
      <c r="AC1012" s="3"/>
      <c r="AD1012" s="3"/>
      <c r="AE1012" s="3"/>
      <c r="AF1012" s="3"/>
      <c r="AG1012" s="3"/>
      <c r="AH1012" s="3"/>
      <c r="AI1012" s="3"/>
      <c r="AJ1012" s="3"/>
      <c r="AK1012" s="3"/>
      <c r="AL1012" s="3"/>
      <c r="AM1012" s="3"/>
      <c r="AN1012" s="3"/>
      <c r="AO1012" s="3"/>
      <c r="AP1012" s="3"/>
      <c r="AQ1012" s="3"/>
      <c r="AR1012" s="3"/>
      <c r="AS1012" s="3"/>
      <c r="AT1012" s="3"/>
      <c r="AU1012" s="3"/>
      <c r="AV1012" s="3"/>
      <c r="AW1012" s="3"/>
      <c r="AX1012" s="412" t="s">
        <v>926</v>
      </c>
      <c r="AY1012" s="3"/>
      <c r="AZ1012" t="s">
        <v>4280</v>
      </c>
      <c r="BA1012" s="278" t="s">
        <v>4267</v>
      </c>
      <c r="BB1012" s="280" t="s">
        <v>4268</v>
      </c>
      <c r="BC1012" s="3"/>
    </row>
    <row r="1013" spans="1:55" ht="15.75">
      <c r="A1013" s="23" t="s">
        <v>456</v>
      </c>
      <c r="B1013" s="24" t="s">
        <v>895</v>
      </c>
      <c r="C1013" s="24" t="s">
        <v>896</v>
      </c>
      <c r="D1013" s="3" t="s">
        <v>1925</v>
      </c>
      <c r="E1013" s="24" t="s">
        <v>928</v>
      </c>
      <c r="F1013" s="24" t="s">
        <v>2031</v>
      </c>
      <c r="G1013" s="24"/>
      <c r="H1013" s="23" t="s">
        <v>899</v>
      </c>
      <c r="I1013" s="33">
        <v>73269098</v>
      </c>
      <c r="J1013" s="1" t="s">
        <v>1804</v>
      </c>
      <c r="K1013" s="1" t="s">
        <v>1804</v>
      </c>
      <c r="L1013" s="3"/>
      <c r="M1013" s="23" t="s">
        <v>2253</v>
      </c>
      <c r="N1013" s="23"/>
      <c r="O1013" s="22" t="s">
        <v>1791</v>
      </c>
      <c r="P1013" s="22">
        <v>246</v>
      </c>
      <c r="Q1013" s="37">
        <f t="shared" ref="Q1013" si="82">R1013*0.8</f>
        <v>452</v>
      </c>
      <c r="R1013" s="166">
        <v>565</v>
      </c>
      <c r="S1013" s="33" t="s">
        <v>929</v>
      </c>
      <c r="T1013" s="33"/>
      <c r="U1013" s="103">
        <v>0.27500000000000002</v>
      </c>
      <c r="V1013" s="103">
        <v>5.0000000000000001E-3</v>
      </c>
      <c r="W1013" s="103">
        <f t="shared" si="55"/>
        <v>0.28000000000000003</v>
      </c>
      <c r="X1013" s="132">
        <v>12</v>
      </c>
      <c r="Y1013" s="132">
        <v>10</v>
      </c>
      <c r="Z1013" s="132">
        <v>260</v>
      </c>
      <c r="AA1013" s="3"/>
      <c r="AB1013" s="3"/>
      <c r="AC1013" s="3"/>
      <c r="AD1013" s="3"/>
      <c r="AE1013" s="3"/>
      <c r="AF1013" s="3"/>
      <c r="AG1013" s="3"/>
      <c r="AH1013" s="3"/>
      <c r="AI1013" s="3"/>
      <c r="AJ1013" s="3"/>
      <c r="AK1013" s="3"/>
      <c r="AL1013" s="3"/>
      <c r="AM1013" s="3"/>
      <c r="AN1013" s="3"/>
      <c r="AO1013" s="3"/>
      <c r="AP1013" s="3"/>
      <c r="AQ1013" s="3"/>
      <c r="AR1013" s="3"/>
      <c r="AS1013" s="3"/>
      <c r="AT1013" s="3"/>
      <c r="AU1013" s="3"/>
      <c r="AV1013" s="3"/>
      <c r="AW1013" s="3"/>
      <c r="AX1013" s="412" t="s">
        <v>926</v>
      </c>
      <c r="AY1013" s="3"/>
      <c r="AZ1013" t="s">
        <v>4280</v>
      </c>
      <c r="BA1013" s="278" t="s">
        <v>4267</v>
      </c>
      <c r="BB1013" s="280" t="s">
        <v>4268</v>
      </c>
      <c r="BC1013" s="3"/>
    </row>
    <row r="1014" spans="1:55" ht="15.75">
      <c r="A1014" s="23" t="s">
        <v>456</v>
      </c>
      <c r="B1014" s="24" t="s">
        <v>895</v>
      </c>
      <c r="C1014" s="24" t="s">
        <v>896</v>
      </c>
      <c r="D1014" s="3" t="s">
        <v>1925</v>
      </c>
      <c r="E1014" s="24" t="s">
        <v>930</v>
      </c>
      <c r="F1014" s="24" t="s">
        <v>2031</v>
      </c>
      <c r="G1014" s="24"/>
      <c r="H1014" s="23" t="s">
        <v>899</v>
      </c>
      <c r="I1014" s="33">
        <v>73269098</v>
      </c>
      <c r="J1014" s="1" t="s">
        <v>1804</v>
      </c>
      <c r="K1014" s="1" t="s">
        <v>1804</v>
      </c>
      <c r="L1014" s="3"/>
      <c r="M1014" s="23" t="s">
        <v>2254</v>
      </c>
      <c r="N1014" s="23"/>
      <c r="O1014" s="22" t="s">
        <v>1791</v>
      </c>
      <c r="P1014" s="22">
        <v>246</v>
      </c>
      <c r="Q1014" s="37">
        <f t="shared" ref="Q1014" si="83">R1014*0.8</f>
        <v>452</v>
      </c>
      <c r="R1014" s="166">
        <v>565</v>
      </c>
      <c r="S1014" s="33" t="s">
        <v>931</v>
      </c>
      <c r="T1014" s="33"/>
      <c r="U1014" s="103">
        <v>0.29499999999999998</v>
      </c>
      <c r="V1014" s="103">
        <v>5.0000000000000001E-3</v>
      </c>
      <c r="W1014" s="103">
        <f t="shared" si="55"/>
        <v>0.3</v>
      </c>
      <c r="X1014" s="132">
        <v>14</v>
      </c>
      <c r="Y1014" s="132">
        <v>10</v>
      </c>
      <c r="Z1014" s="132">
        <v>300</v>
      </c>
      <c r="AA1014" s="3"/>
      <c r="AB1014" s="3"/>
      <c r="AC1014" s="3"/>
      <c r="AD1014" s="3"/>
      <c r="AE1014" s="3"/>
      <c r="AF1014" s="3"/>
      <c r="AG1014" s="3"/>
      <c r="AH1014" s="3"/>
      <c r="AI1014" s="3"/>
      <c r="AJ1014" s="3"/>
      <c r="AK1014" s="3"/>
      <c r="AL1014" s="3"/>
      <c r="AM1014" s="3"/>
      <c r="AN1014" s="3"/>
      <c r="AO1014" s="3"/>
      <c r="AP1014" s="3"/>
      <c r="AQ1014" s="3"/>
      <c r="AR1014" s="3"/>
      <c r="AS1014" s="3"/>
      <c r="AT1014" s="3"/>
      <c r="AU1014" s="3"/>
      <c r="AV1014" s="3"/>
      <c r="AW1014" s="3"/>
      <c r="AX1014" s="412" t="s">
        <v>926</v>
      </c>
      <c r="AY1014" s="3"/>
      <c r="AZ1014" t="s">
        <v>4280</v>
      </c>
      <c r="BA1014" s="278" t="s">
        <v>4267</v>
      </c>
      <c r="BB1014" s="280" t="s">
        <v>4268</v>
      </c>
      <c r="BC1014" s="3"/>
    </row>
    <row r="1015" spans="1:55" ht="15.75">
      <c r="A1015" s="23" t="s">
        <v>456</v>
      </c>
      <c r="B1015" s="24" t="s">
        <v>895</v>
      </c>
      <c r="C1015" s="24" t="s">
        <v>896</v>
      </c>
      <c r="D1015" s="3" t="s">
        <v>1926</v>
      </c>
      <c r="E1015" s="24" t="s">
        <v>932</v>
      </c>
      <c r="F1015" s="24" t="s">
        <v>2032</v>
      </c>
      <c r="G1015" s="24"/>
      <c r="H1015" s="23" t="s">
        <v>899</v>
      </c>
      <c r="I1015" s="33">
        <v>73269098</v>
      </c>
      <c r="J1015" s="1" t="s">
        <v>1804</v>
      </c>
      <c r="K1015" s="1" t="s">
        <v>1804</v>
      </c>
      <c r="M1015" s="23" t="s">
        <v>2252</v>
      </c>
      <c r="N1015" s="23"/>
      <c r="O1015" s="22" t="s">
        <v>1791</v>
      </c>
      <c r="P1015" s="22">
        <v>238</v>
      </c>
      <c r="Q1015" s="37">
        <f t="shared" ref="Q1015" si="84">R1015*0.8</f>
        <v>438.40000000000003</v>
      </c>
      <c r="R1015" s="166">
        <v>548</v>
      </c>
      <c r="S1015" s="33" t="s">
        <v>934</v>
      </c>
      <c r="T1015" s="33"/>
      <c r="U1015" s="99">
        <v>0.25</v>
      </c>
      <c r="V1015" s="99">
        <v>5.0000000000000001E-3</v>
      </c>
      <c r="W1015" s="99">
        <f t="shared" si="55"/>
        <v>0.255</v>
      </c>
      <c r="X1015" s="8">
        <v>120</v>
      </c>
      <c r="Y1015" s="8">
        <v>10</v>
      </c>
      <c r="Z1015" s="8">
        <v>240</v>
      </c>
      <c r="AX1015" s="412" t="s">
        <v>933</v>
      </c>
      <c r="AY1015" s="32"/>
      <c r="AZ1015" t="s">
        <v>4280</v>
      </c>
      <c r="BA1015" s="278" t="s">
        <v>4267</v>
      </c>
      <c r="BB1015" s="280" t="s">
        <v>4268</v>
      </c>
    </row>
    <row r="1016" spans="1:55" ht="15.75">
      <c r="A1016" s="23" t="s">
        <v>456</v>
      </c>
      <c r="B1016" s="24" t="s">
        <v>895</v>
      </c>
      <c r="C1016" s="24" t="s">
        <v>896</v>
      </c>
      <c r="D1016" s="3" t="s">
        <v>1926</v>
      </c>
      <c r="E1016" s="24" t="s">
        <v>935</v>
      </c>
      <c r="F1016" s="24" t="s">
        <v>2032</v>
      </c>
      <c r="G1016" s="24"/>
      <c r="H1016" s="23" t="s">
        <v>899</v>
      </c>
      <c r="I1016" s="33">
        <v>73269098</v>
      </c>
      <c r="J1016" s="1" t="s">
        <v>1804</v>
      </c>
      <c r="K1016" s="1" t="s">
        <v>1804</v>
      </c>
      <c r="M1016" s="23" t="s">
        <v>2253</v>
      </c>
      <c r="N1016" s="23"/>
      <c r="O1016" s="22" t="s">
        <v>1791</v>
      </c>
      <c r="P1016" s="22">
        <v>238</v>
      </c>
      <c r="Q1016" s="37">
        <f t="shared" ref="Q1016" si="85">R1016*0.8</f>
        <v>438.40000000000003</v>
      </c>
      <c r="R1016" s="166">
        <v>548</v>
      </c>
      <c r="S1016" s="33" t="s">
        <v>936</v>
      </c>
      <c r="T1016" s="33"/>
      <c r="U1016" s="99">
        <v>0.27</v>
      </c>
      <c r="V1016" s="99">
        <v>5.0000000000000001E-3</v>
      </c>
      <c r="W1016" s="99">
        <f t="shared" si="55"/>
        <v>0.27500000000000002</v>
      </c>
      <c r="X1016" s="8">
        <v>120</v>
      </c>
      <c r="Y1016" s="8">
        <v>10</v>
      </c>
      <c r="Z1016" s="8">
        <v>280</v>
      </c>
      <c r="AX1016" s="412" t="s">
        <v>933</v>
      </c>
      <c r="AY1016" s="32"/>
      <c r="AZ1016" t="s">
        <v>4280</v>
      </c>
      <c r="BA1016" s="278" t="s">
        <v>4267</v>
      </c>
      <c r="BB1016" s="280" t="s">
        <v>4268</v>
      </c>
    </row>
    <row r="1017" spans="1:55" ht="15.75">
      <c r="A1017" s="23" t="s">
        <v>456</v>
      </c>
      <c r="B1017" s="24" t="s">
        <v>895</v>
      </c>
      <c r="C1017" s="24" t="s">
        <v>896</v>
      </c>
      <c r="D1017" s="3" t="s">
        <v>1926</v>
      </c>
      <c r="E1017" s="24" t="s">
        <v>937</v>
      </c>
      <c r="F1017" s="24" t="s">
        <v>2032</v>
      </c>
      <c r="G1017" s="24"/>
      <c r="H1017" s="23" t="s">
        <v>899</v>
      </c>
      <c r="I1017" s="33">
        <v>73269098</v>
      </c>
      <c r="J1017" s="1" t="s">
        <v>1804</v>
      </c>
      <c r="K1017" s="1" t="s">
        <v>1804</v>
      </c>
      <c r="M1017" s="23" t="s">
        <v>2254</v>
      </c>
      <c r="N1017" s="23"/>
      <c r="O1017" s="22" t="s">
        <v>1791</v>
      </c>
      <c r="P1017" s="22">
        <v>238</v>
      </c>
      <c r="Q1017" s="37">
        <f t="shared" ref="Q1017" si="86">R1017*0.8</f>
        <v>438.40000000000003</v>
      </c>
      <c r="R1017" s="166">
        <v>548</v>
      </c>
      <c r="S1017" s="33" t="s">
        <v>938</v>
      </c>
      <c r="T1017" s="33"/>
      <c r="U1017" s="99">
        <v>0.34</v>
      </c>
      <c r="V1017" s="99">
        <v>5.0000000000000001E-3</v>
      </c>
      <c r="W1017" s="99">
        <f t="shared" si="55"/>
        <v>0.34500000000000003</v>
      </c>
      <c r="X1017" s="8">
        <v>140</v>
      </c>
      <c r="Y1017" s="8">
        <v>10</v>
      </c>
      <c r="Z1017" s="8">
        <v>280</v>
      </c>
      <c r="AX1017" s="412" t="s">
        <v>933</v>
      </c>
      <c r="AY1017" s="32"/>
      <c r="AZ1017" t="s">
        <v>4280</v>
      </c>
      <c r="BA1017" s="278" t="s">
        <v>4267</v>
      </c>
      <c r="BB1017" s="280" t="s">
        <v>4268</v>
      </c>
    </row>
    <row r="1018" spans="1:55" ht="15.75">
      <c r="A1018" s="23" t="s">
        <v>456</v>
      </c>
      <c r="B1018" s="24" t="s">
        <v>895</v>
      </c>
      <c r="C1018" s="24" t="s">
        <v>2119</v>
      </c>
      <c r="D1018" s="3" t="s">
        <v>2120</v>
      </c>
      <c r="E1018" s="24" t="s">
        <v>1832</v>
      </c>
      <c r="F1018" s="24" t="s">
        <v>2025</v>
      </c>
      <c r="G1018" s="24"/>
      <c r="H1018" s="24" t="s">
        <v>2026</v>
      </c>
      <c r="I1018" s="33">
        <v>73269098</v>
      </c>
      <c r="J1018" s="1" t="s">
        <v>1804</v>
      </c>
      <c r="K1018" s="1" t="s">
        <v>1804</v>
      </c>
      <c r="M1018" s="23" t="s">
        <v>2252</v>
      </c>
      <c r="N1018" s="23"/>
      <c r="O1018" s="22" t="s">
        <v>1791</v>
      </c>
      <c r="P1018" s="22">
        <v>160</v>
      </c>
      <c r="Q1018" s="37">
        <f t="shared" ref="Q1018" si="87">R1018*0.8</f>
        <v>295.2</v>
      </c>
      <c r="R1018" s="166">
        <v>369</v>
      </c>
      <c r="S1018" s="33">
        <v>5051771207049</v>
      </c>
      <c r="T1018" s="33"/>
      <c r="U1018" s="99">
        <v>0.26</v>
      </c>
      <c r="V1018" s="99">
        <v>5.0000000000000001E-3</v>
      </c>
      <c r="W1018" s="99">
        <f t="shared" si="55"/>
        <v>0.26500000000000001</v>
      </c>
      <c r="X1018" s="8">
        <v>0</v>
      </c>
      <c r="Y1018" s="8">
        <v>170</v>
      </c>
      <c r="Z1018" s="8">
        <v>160</v>
      </c>
      <c r="AX1018" s="412" t="s">
        <v>2130</v>
      </c>
      <c r="AY1018" s="12"/>
      <c r="AZ1018" t="s">
        <v>4280</v>
      </c>
      <c r="BA1018" s="278" t="s">
        <v>4267</v>
      </c>
      <c r="BB1018" s="280" t="s">
        <v>4268</v>
      </c>
    </row>
    <row r="1019" spans="1:55" ht="15.75">
      <c r="A1019" s="23" t="s">
        <v>456</v>
      </c>
      <c r="B1019" s="24" t="s">
        <v>895</v>
      </c>
      <c r="C1019" s="24" t="s">
        <v>2119</v>
      </c>
      <c r="D1019" s="3" t="s">
        <v>2120</v>
      </c>
      <c r="E1019" s="24" t="s">
        <v>1833</v>
      </c>
      <c r="F1019" s="24" t="s">
        <v>2025</v>
      </c>
      <c r="G1019" s="24"/>
      <c r="H1019" s="24" t="s">
        <v>2026</v>
      </c>
      <c r="I1019" s="33">
        <v>73269098</v>
      </c>
      <c r="J1019" s="1" t="s">
        <v>1804</v>
      </c>
      <c r="K1019" s="1" t="s">
        <v>1804</v>
      </c>
      <c r="M1019" s="23" t="s">
        <v>2253</v>
      </c>
      <c r="N1019" s="23"/>
      <c r="O1019" s="22" t="s">
        <v>1791</v>
      </c>
      <c r="P1019" s="22">
        <v>160</v>
      </c>
      <c r="Q1019" s="37">
        <f t="shared" ref="Q1019" si="88">R1019*0.8</f>
        <v>295.2</v>
      </c>
      <c r="R1019" s="166">
        <v>369</v>
      </c>
      <c r="S1019" s="33">
        <v>5051771207056</v>
      </c>
      <c r="T1019" s="33"/>
      <c r="U1019" s="99">
        <v>0.3</v>
      </c>
      <c r="V1019" s="99">
        <v>5.0000000000000001E-3</v>
      </c>
      <c r="W1019" s="99">
        <f t="shared" si="55"/>
        <v>0.30499999999999999</v>
      </c>
      <c r="X1019" s="8">
        <v>0</v>
      </c>
      <c r="Y1019" s="8">
        <v>170</v>
      </c>
      <c r="Z1019" s="8">
        <v>160</v>
      </c>
      <c r="AX1019" s="412" t="s">
        <v>2130</v>
      </c>
      <c r="AY1019" s="12"/>
      <c r="AZ1019" t="s">
        <v>4280</v>
      </c>
      <c r="BA1019" s="278" t="s">
        <v>4267</v>
      </c>
      <c r="BB1019" s="280" t="s">
        <v>4268</v>
      </c>
    </row>
    <row r="1020" spans="1:55" ht="15.75">
      <c r="A1020" s="23" t="s">
        <v>456</v>
      </c>
      <c r="B1020" s="24" t="s">
        <v>895</v>
      </c>
      <c r="C1020" s="24" t="s">
        <v>939</v>
      </c>
      <c r="D1020" s="3" t="s">
        <v>1927</v>
      </c>
      <c r="E1020" s="24" t="s">
        <v>940</v>
      </c>
      <c r="F1020" s="24" t="s">
        <v>2027</v>
      </c>
      <c r="G1020" s="24"/>
      <c r="H1020" s="24" t="s">
        <v>279</v>
      </c>
      <c r="I1020" s="33">
        <v>42010000</v>
      </c>
      <c r="J1020" s="1" t="s">
        <v>1804</v>
      </c>
      <c r="K1020" s="1" t="s">
        <v>1804</v>
      </c>
      <c r="M1020" s="23" t="s">
        <v>317</v>
      </c>
      <c r="N1020" s="23"/>
      <c r="O1020" s="22" t="s">
        <v>1791</v>
      </c>
      <c r="P1020" s="22">
        <v>30</v>
      </c>
      <c r="Q1020" s="37">
        <f t="shared" ref="Q1020" si="89">R1020*0.8</f>
        <v>55.2</v>
      </c>
      <c r="R1020" s="166">
        <v>69</v>
      </c>
      <c r="S1020" s="33" t="s">
        <v>941</v>
      </c>
      <c r="T1020" s="33"/>
      <c r="U1020" s="99">
        <v>0.06</v>
      </c>
      <c r="V1020" s="99">
        <v>5.0000000000000001E-3</v>
      </c>
      <c r="W1020" s="99">
        <f t="shared" si="55"/>
        <v>6.5000000000000002E-2</v>
      </c>
      <c r="X1020" s="8">
        <v>10</v>
      </c>
      <c r="Y1020" s="8">
        <v>22</v>
      </c>
      <c r="Z1020" s="8">
        <v>150</v>
      </c>
      <c r="AX1020" s="412" t="s">
        <v>3145</v>
      </c>
      <c r="AY1020" s="32"/>
      <c r="AZ1020" t="s">
        <v>4280</v>
      </c>
      <c r="BA1020" s="278" t="s">
        <v>4267</v>
      </c>
      <c r="BB1020" s="280" t="s">
        <v>4268</v>
      </c>
    </row>
    <row r="1021" spans="1:55" ht="15.75">
      <c r="A1021" s="23" t="s">
        <v>456</v>
      </c>
      <c r="B1021" s="24" t="s">
        <v>895</v>
      </c>
      <c r="C1021" s="24" t="s">
        <v>939</v>
      </c>
      <c r="D1021" s="3" t="s">
        <v>1927</v>
      </c>
      <c r="E1021" s="24" t="s">
        <v>942</v>
      </c>
      <c r="F1021" s="24" t="s">
        <v>2027</v>
      </c>
      <c r="G1021" s="24"/>
      <c r="H1021" s="24" t="s">
        <v>298</v>
      </c>
      <c r="I1021" s="33">
        <v>42010000</v>
      </c>
      <c r="J1021" s="1" t="s">
        <v>1804</v>
      </c>
      <c r="K1021" s="1" t="s">
        <v>1804</v>
      </c>
      <c r="M1021" s="23" t="s">
        <v>317</v>
      </c>
      <c r="N1021" s="23"/>
      <c r="O1021" s="22" t="s">
        <v>1791</v>
      </c>
      <c r="P1021" s="22">
        <v>30</v>
      </c>
      <c r="Q1021" s="37">
        <f t="shared" ref="Q1021" si="90">R1021*0.8</f>
        <v>55.2</v>
      </c>
      <c r="R1021" s="166">
        <v>69</v>
      </c>
      <c r="S1021" s="33" t="s">
        <v>943</v>
      </c>
      <c r="T1021" s="33"/>
      <c r="U1021" s="99">
        <v>0.06</v>
      </c>
      <c r="V1021" s="99">
        <v>5.0000000000000001E-3</v>
      </c>
      <c r="W1021" s="99">
        <f t="shared" si="55"/>
        <v>6.5000000000000002E-2</v>
      </c>
      <c r="X1021" s="8">
        <v>10</v>
      </c>
      <c r="Y1021" s="8">
        <v>22</v>
      </c>
      <c r="Z1021" s="8">
        <v>150</v>
      </c>
      <c r="AX1021" s="412" t="s">
        <v>3145</v>
      </c>
      <c r="AY1021" s="32"/>
      <c r="AZ1021" t="s">
        <v>4280</v>
      </c>
      <c r="BA1021" s="278" t="s">
        <v>4267</v>
      </c>
      <c r="BB1021" s="280" t="s">
        <v>4268</v>
      </c>
    </row>
    <row r="1022" spans="1:55" ht="15.75">
      <c r="A1022" s="23" t="s">
        <v>456</v>
      </c>
      <c r="B1022" s="24" t="s">
        <v>895</v>
      </c>
      <c r="C1022" s="24" t="s">
        <v>939</v>
      </c>
      <c r="D1022" s="3" t="s">
        <v>5138</v>
      </c>
      <c r="E1022" s="3" t="s">
        <v>5139</v>
      </c>
      <c r="F1022" s="24" t="s">
        <v>5141</v>
      </c>
      <c r="G1022" s="24"/>
      <c r="H1022" s="24" t="s">
        <v>279</v>
      </c>
      <c r="I1022" s="33">
        <v>42010000</v>
      </c>
      <c r="J1022" s="1" t="s">
        <v>1804</v>
      </c>
      <c r="K1022" s="1" t="s">
        <v>1804</v>
      </c>
      <c r="M1022" s="23" t="s">
        <v>317</v>
      </c>
      <c r="N1022" s="23"/>
      <c r="O1022" s="22" t="s">
        <v>1791</v>
      </c>
      <c r="P1022" s="22">
        <v>66</v>
      </c>
      <c r="Q1022" s="37">
        <f t="shared" ref="Q1022" si="91">R1022*0.8</f>
        <v>119.2</v>
      </c>
      <c r="R1022" s="166">
        <v>149</v>
      </c>
      <c r="S1022" s="33">
        <v>5051771945699</v>
      </c>
      <c r="T1022" s="33"/>
      <c r="U1022" s="99"/>
      <c r="AX1022" s="420" t="s">
        <v>5142</v>
      </c>
      <c r="AY1022" s="32"/>
      <c r="AZ1022" t="s">
        <v>4280</v>
      </c>
      <c r="BA1022" s="278" t="s">
        <v>4267</v>
      </c>
      <c r="BB1022" s="280" t="s">
        <v>4268</v>
      </c>
    </row>
    <row r="1023" spans="1:55" ht="15.75">
      <c r="A1023" s="23"/>
      <c r="B1023" s="24" t="s">
        <v>895</v>
      </c>
      <c r="C1023" s="24" t="s">
        <v>939</v>
      </c>
      <c r="D1023" s="3" t="s">
        <v>5138</v>
      </c>
      <c r="E1023" s="3" t="s">
        <v>5140</v>
      </c>
      <c r="F1023" s="24" t="s">
        <v>5141</v>
      </c>
      <c r="G1023" s="24"/>
      <c r="H1023" s="24" t="s">
        <v>298</v>
      </c>
      <c r="I1023" s="33">
        <v>42010000</v>
      </c>
      <c r="J1023" s="1" t="s">
        <v>1804</v>
      </c>
      <c r="K1023" s="1" t="s">
        <v>1804</v>
      </c>
      <c r="M1023" s="23" t="s">
        <v>317</v>
      </c>
      <c r="N1023" s="23"/>
      <c r="O1023" s="22" t="s">
        <v>1791</v>
      </c>
      <c r="P1023" s="22">
        <v>66</v>
      </c>
      <c r="Q1023" s="37">
        <f t="shared" ref="Q1023" si="92">R1023*0.8</f>
        <v>119.2</v>
      </c>
      <c r="R1023" s="166">
        <v>149</v>
      </c>
      <c r="S1023" s="33">
        <v>5051771945705</v>
      </c>
      <c r="T1023" s="33"/>
      <c r="U1023" s="99"/>
      <c r="AX1023" s="420" t="s">
        <v>5142</v>
      </c>
      <c r="AY1023" s="32"/>
      <c r="AZ1023" t="s">
        <v>4280</v>
      </c>
      <c r="BA1023" s="278" t="s">
        <v>4267</v>
      </c>
      <c r="BB1023" s="280" t="s">
        <v>4268</v>
      </c>
    </row>
    <row r="1024" spans="1:55" ht="15.75">
      <c r="A1024" s="23" t="s">
        <v>456</v>
      </c>
      <c r="B1024" s="24" t="s">
        <v>895</v>
      </c>
      <c r="C1024" s="24" t="s">
        <v>939</v>
      </c>
      <c r="D1024" s="3" t="s">
        <v>1928</v>
      </c>
      <c r="E1024" s="24" t="s">
        <v>944</v>
      </c>
      <c r="F1024" s="24" t="s">
        <v>2043</v>
      </c>
      <c r="G1024" s="24"/>
      <c r="H1024" s="24" t="s">
        <v>945</v>
      </c>
      <c r="I1024" s="33">
        <v>73269098</v>
      </c>
      <c r="J1024" s="1" t="s">
        <v>1804</v>
      </c>
      <c r="K1024" s="1" t="s">
        <v>1804</v>
      </c>
      <c r="M1024" s="23" t="s">
        <v>946</v>
      </c>
      <c r="N1024" s="23"/>
      <c r="O1024" s="22" t="s">
        <v>1791</v>
      </c>
      <c r="P1024" s="22">
        <v>33</v>
      </c>
      <c r="Q1024" s="37">
        <f t="shared" ref="Q1024" si="93">R1024*0.8</f>
        <v>60</v>
      </c>
      <c r="R1024" s="166">
        <v>75</v>
      </c>
      <c r="S1024" s="33" t="s">
        <v>947</v>
      </c>
      <c r="T1024" s="33"/>
      <c r="U1024" s="99">
        <v>0.04</v>
      </c>
      <c r="V1024" s="99">
        <v>5.0000000000000001E-3</v>
      </c>
      <c r="W1024" s="99">
        <f>U1024+V1024</f>
        <v>4.4999999999999998E-2</v>
      </c>
      <c r="X1024" s="8">
        <v>60</v>
      </c>
      <c r="Y1024" s="8">
        <v>5</v>
      </c>
      <c r="Z1024" s="8">
        <v>20</v>
      </c>
      <c r="AX1024" s="412" t="s">
        <v>1593</v>
      </c>
      <c r="AY1024" s="157"/>
      <c r="AZ1024" t="s">
        <v>4280</v>
      </c>
      <c r="BA1024" s="278" t="s">
        <v>4267</v>
      </c>
      <c r="BB1024" s="280" t="s">
        <v>4268</v>
      </c>
    </row>
    <row r="1025" spans="1:55" ht="15.75">
      <c r="A1025" s="23" t="s">
        <v>456</v>
      </c>
      <c r="B1025" s="24" t="s">
        <v>895</v>
      </c>
      <c r="C1025" s="24" t="s">
        <v>939</v>
      </c>
      <c r="D1025" s="3" t="s">
        <v>1928</v>
      </c>
      <c r="E1025" s="24" t="s">
        <v>948</v>
      </c>
      <c r="F1025" s="24" t="s">
        <v>2043</v>
      </c>
      <c r="G1025" s="24"/>
      <c r="H1025" s="24" t="s">
        <v>949</v>
      </c>
      <c r="I1025" s="33">
        <v>73269098</v>
      </c>
      <c r="J1025" s="1" t="s">
        <v>1804</v>
      </c>
      <c r="K1025" s="1" t="s">
        <v>1804</v>
      </c>
      <c r="M1025" s="23" t="s">
        <v>946</v>
      </c>
      <c r="N1025" s="23"/>
      <c r="O1025" s="22" t="s">
        <v>1791</v>
      </c>
      <c r="P1025" s="22">
        <v>33</v>
      </c>
      <c r="Q1025" s="37">
        <f t="shared" ref="Q1025" si="94">R1025*0.8</f>
        <v>60</v>
      </c>
      <c r="R1025" s="166">
        <v>75</v>
      </c>
      <c r="S1025" s="185" t="s">
        <v>950</v>
      </c>
      <c r="T1025" s="185"/>
      <c r="U1025" s="99">
        <v>0.04</v>
      </c>
      <c r="V1025" s="99">
        <v>5.0000000000000001E-3</v>
      </c>
      <c r="W1025" s="99">
        <f>U1025+V1025</f>
        <v>4.4999999999999998E-2</v>
      </c>
      <c r="X1025" s="8">
        <v>60</v>
      </c>
      <c r="Y1025" s="8">
        <v>5</v>
      </c>
      <c r="Z1025" s="8">
        <v>20</v>
      </c>
      <c r="AX1025" s="412" t="s">
        <v>1593</v>
      </c>
      <c r="AY1025" s="157"/>
      <c r="AZ1025" t="s">
        <v>4280</v>
      </c>
      <c r="BA1025" s="278" t="s">
        <v>4267</v>
      </c>
      <c r="BB1025" s="280" t="s">
        <v>4268</v>
      </c>
    </row>
    <row r="1026" spans="1:55" ht="15.75">
      <c r="A1026" s="23" t="s">
        <v>456</v>
      </c>
      <c r="B1026" s="24" t="s">
        <v>951</v>
      </c>
      <c r="C1026" s="24" t="s">
        <v>952</v>
      </c>
      <c r="D1026" s="3" t="s">
        <v>1929</v>
      </c>
      <c r="E1026" s="24" t="s">
        <v>2197</v>
      </c>
      <c r="F1026" s="24" t="s">
        <v>3489</v>
      </c>
      <c r="G1026" s="24"/>
      <c r="H1026" s="24" t="s">
        <v>279</v>
      </c>
      <c r="I1026" s="33">
        <v>42010000</v>
      </c>
      <c r="J1026" s="1" t="s">
        <v>1804</v>
      </c>
      <c r="K1026" s="1" t="s">
        <v>1804</v>
      </c>
      <c r="M1026" s="23" t="s">
        <v>432</v>
      </c>
      <c r="N1026" s="23"/>
      <c r="O1026" s="22" t="s">
        <v>1791</v>
      </c>
      <c r="P1026" s="22">
        <v>327</v>
      </c>
      <c r="Q1026" s="37">
        <f t="shared" ref="Q1026" si="95">R1026*0.8</f>
        <v>599.20000000000005</v>
      </c>
      <c r="R1026" s="166">
        <v>749</v>
      </c>
      <c r="S1026" s="185">
        <v>5038083256064</v>
      </c>
      <c r="T1026" s="185"/>
      <c r="U1026" s="99">
        <v>0.5</v>
      </c>
      <c r="V1026" s="99">
        <v>0.01</v>
      </c>
      <c r="W1026" s="99">
        <v>0.51</v>
      </c>
      <c r="X1026" s="8">
        <v>10</v>
      </c>
      <c r="Y1026" s="8">
        <v>490</v>
      </c>
      <c r="Z1026" s="8">
        <v>280</v>
      </c>
      <c r="AX1026" s="412" t="s">
        <v>954</v>
      </c>
      <c r="AY1026" s="32"/>
      <c r="AZ1026" t="s">
        <v>4282</v>
      </c>
      <c r="BA1026" s="278" t="s">
        <v>4267</v>
      </c>
      <c r="BB1026" s="280" t="s">
        <v>4268</v>
      </c>
    </row>
    <row r="1027" spans="1:55" ht="15.75">
      <c r="A1027" s="23" t="s">
        <v>456</v>
      </c>
      <c r="B1027" s="24" t="s">
        <v>951</v>
      </c>
      <c r="C1027" s="24" t="s">
        <v>952</v>
      </c>
      <c r="D1027" s="3" t="s">
        <v>1929</v>
      </c>
      <c r="E1027" s="24" t="s">
        <v>953</v>
      </c>
      <c r="F1027" s="24" t="s">
        <v>3489</v>
      </c>
      <c r="G1027" s="24"/>
      <c r="H1027" s="24" t="s">
        <v>279</v>
      </c>
      <c r="I1027" s="33">
        <v>42010000</v>
      </c>
      <c r="J1027" s="1" t="s">
        <v>1804</v>
      </c>
      <c r="K1027" s="1" t="s">
        <v>1804</v>
      </c>
      <c r="M1027" s="23" t="s">
        <v>430</v>
      </c>
      <c r="N1027" s="23"/>
      <c r="O1027" s="22" t="s">
        <v>1791</v>
      </c>
      <c r="P1027" s="22">
        <v>327</v>
      </c>
      <c r="Q1027" s="37">
        <f t="shared" ref="Q1027" si="96">R1027*0.8</f>
        <v>599.20000000000005</v>
      </c>
      <c r="R1027" s="166">
        <v>749</v>
      </c>
      <c r="S1027" s="33" t="s">
        <v>955</v>
      </c>
      <c r="T1027" s="33"/>
      <c r="U1027" s="99">
        <v>0.5</v>
      </c>
      <c r="V1027" s="99">
        <v>0.01</v>
      </c>
      <c r="W1027" s="99">
        <f>U1027+V1027</f>
        <v>0.51</v>
      </c>
      <c r="X1027" s="8">
        <v>10</v>
      </c>
      <c r="Y1027" s="8">
        <v>490</v>
      </c>
      <c r="Z1027" s="8">
        <v>280</v>
      </c>
      <c r="AX1027" s="412" t="s">
        <v>954</v>
      </c>
      <c r="AY1027" s="32"/>
      <c r="AZ1027" t="s">
        <v>4282</v>
      </c>
      <c r="BA1027" s="278" t="s">
        <v>4267</v>
      </c>
      <c r="BB1027" s="280" t="s">
        <v>4268</v>
      </c>
    </row>
    <row r="1028" spans="1:55" ht="15.75">
      <c r="A1028" s="23" t="s">
        <v>456</v>
      </c>
      <c r="B1028" s="24" t="s">
        <v>951</v>
      </c>
      <c r="C1028" s="24" t="s">
        <v>952</v>
      </c>
      <c r="D1028" s="3" t="s">
        <v>1929</v>
      </c>
      <c r="E1028" s="24" t="s">
        <v>956</v>
      </c>
      <c r="F1028" s="24" t="s">
        <v>3489</v>
      </c>
      <c r="G1028" s="24"/>
      <c r="H1028" s="24" t="s">
        <v>279</v>
      </c>
      <c r="I1028" s="33">
        <v>42010000</v>
      </c>
      <c r="J1028" s="1" t="s">
        <v>1804</v>
      </c>
      <c r="K1028" s="1" t="s">
        <v>1804</v>
      </c>
      <c r="M1028" s="23" t="s">
        <v>431</v>
      </c>
      <c r="N1028" s="23"/>
      <c r="O1028" s="22" t="s">
        <v>1791</v>
      </c>
      <c r="P1028" s="22">
        <v>327</v>
      </c>
      <c r="Q1028" s="37">
        <f t="shared" ref="Q1028" si="97">R1028*0.8</f>
        <v>599.20000000000005</v>
      </c>
      <c r="R1028" s="166">
        <v>749</v>
      </c>
      <c r="S1028" s="33" t="s">
        <v>957</v>
      </c>
      <c r="T1028" s="33"/>
      <c r="U1028" s="99">
        <v>0.5</v>
      </c>
      <c r="V1028" s="99">
        <v>0.01</v>
      </c>
      <c r="W1028" s="99">
        <f>U1028+V1028</f>
        <v>0.51</v>
      </c>
      <c r="X1028" s="8">
        <v>10</v>
      </c>
      <c r="Y1028" s="8">
        <v>490</v>
      </c>
      <c r="Z1028" s="8">
        <v>280</v>
      </c>
      <c r="AX1028" s="412" t="s">
        <v>954</v>
      </c>
      <c r="AY1028" s="32"/>
      <c r="AZ1028" t="s">
        <v>4282</v>
      </c>
      <c r="BA1028" s="278" t="s">
        <v>4267</v>
      </c>
      <c r="BB1028" s="280" t="s">
        <v>4268</v>
      </c>
    </row>
    <row r="1029" spans="1:55" ht="15.75">
      <c r="A1029" s="23" t="s">
        <v>456</v>
      </c>
      <c r="B1029" s="24" t="s">
        <v>951</v>
      </c>
      <c r="C1029" s="24" t="s">
        <v>952</v>
      </c>
      <c r="D1029" s="3" t="s">
        <v>1929</v>
      </c>
      <c r="E1029" s="24" t="s">
        <v>958</v>
      </c>
      <c r="F1029" s="24" t="s">
        <v>3489</v>
      </c>
      <c r="G1029" s="24"/>
      <c r="H1029" s="24" t="s">
        <v>279</v>
      </c>
      <c r="I1029" s="33">
        <v>42010000</v>
      </c>
      <c r="J1029" s="1" t="s">
        <v>1804</v>
      </c>
      <c r="K1029" s="1" t="s">
        <v>1804</v>
      </c>
      <c r="M1029" s="23" t="s">
        <v>434</v>
      </c>
      <c r="N1029" s="23"/>
      <c r="O1029" s="22" t="s">
        <v>1791</v>
      </c>
      <c r="P1029" s="22">
        <v>327</v>
      </c>
      <c r="Q1029" s="37">
        <f t="shared" ref="Q1029" si="98">R1029*0.8</f>
        <v>599.20000000000005</v>
      </c>
      <c r="R1029" s="166">
        <v>749</v>
      </c>
      <c r="S1029" s="33" t="s">
        <v>959</v>
      </c>
      <c r="T1029" s="33"/>
      <c r="U1029" s="99">
        <v>0.5</v>
      </c>
      <c r="V1029" s="99">
        <v>0.01</v>
      </c>
      <c r="W1029" s="99">
        <f>U1029+V1029</f>
        <v>0.51</v>
      </c>
      <c r="X1029" s="8">
        <v>10</v>
      </c>
      <c r="Y1029" s="8">
        <v>490</v>
      </c>
      <c r="Z1029" s="8">
        <v>280</v>
      </c>
      <c r="AX1029" s="412" t="s">
        <v>954</v>
      </c>
      <c r="AY1029" s="32"/>
      <c r="AZ1029" t="s">
        <v>4282</v>
      </c>
      <c r="BA1029" s="278" t="s">
        <v>4267</v>
      </c>
      <c r="BB1029" s="280" t="s">
        <v>4268</v>
      </c>
    </row>
    <row r="1030" spans="1:55" ht="15.75">
      <c r="A1030" s="23" t="s">
        <v>456</v>
      </c>
      <c r="B1030" s="24" t="s">
        <v>951</v>
      </c>
      <c r="C1030" s="24" t="s">
        <v>952</v>
      </c>
      <c r="D1030" s="3" t="s">
        <v>1929</v>
      </c>
      <c r="E1030" s="24" t="s">
        <v>2198</v>
      </c>
      <c r="F1030" s="24" t="s">
        <v>3489</v>
      </c>
      <c r="G1030" s="24"/>
      <c r="H1030" s="24" t="s">
        <v>314</v>
      </c>
      <c r="I1030" s="33">
        <v>42010000</v>
      </c>
      <c r="J1030" s="1" t="s">
        <v>1804</v>
      </c>
      <c r="K1030" s="1" t="s">
        <v>1804</v>
      </c>
      <c r="M1030" s="23" t="s">
        <v>432</v>
      </c>
      <c r="N1030" s="23"/>
      <c r="O1030" s="22" t="s">
        <v>1791</v>
      </c>
      <c r="P1030" s="22">
        <v>327</v>
      </c>
      <c r="Q1030" s="37">
        <f t="shared" ref="Q1030" si="99">R1030*0.8</f>
        <v>599.20000000000005</v>
      </c>
      <c r="R1030" s="166">
        <v>749</v>
      </c>
      <c r="S1030" s="33">
        <v>5038083256033</v>
      </c>
      <c r="T1030" s="33"/>
      <c r="U1030" s="99">
        <v>0.5</v>
      </c>
      <c r="V1030" s="99">
        <v>0.01</v>
      </c>
      <c r="W1030" s="99">
        <v>0.51</v>
      </c>
      <c r="X1030" s="8">
        <v>10</v>
      </c>
      <c r="Y1030" s="8">
        <v>490</v>
      </c>
      <c r="Z1030" s="8">
        <v>280</v>
      </c>
      <c r="AX1030" s="412" t="s">
        <v>954</v>
      </c>
      <c r="AY1030" s="32"/>
      <c r="AZ1030" t="s">
        <v>4282</v>
      </c>
      <c r="BA1030" s="278" t="s">
        <v>4267</v>
      </c>
      <c r="BB1030" s="280" t="s">
        <v>4268</v>
      </c>
    </row>
    <row r="1031" spans="1:55" ht="15.75">
      <c r="A1031" s="23" t="s">
        <v>456</v>
      </c>
      <c r="B1031" s="24" t="s">
        <v>951</v>
      </c>
      <c r="C1031" s="24" t="s">
        <v>952</v>
      </c>
      <c r="D1031" s="3" t="s">
        <v>1929</v>
      </c>
      <c r="E1031" s="24" t="s">
        <v>960</v>
      </c>
      <c r="F1031" s="24" t="s">
        <v>3489</v>
      </c>
      <c r="G1031" s="24"/>
      <c r="H1031" s="24" t="s">
        <v>314</v>
      </c>
      <c r="I1031" s="33">
        <v>42010000</v>
      </c>
      <c r="J1031" s="1" t="s">
        <v>1804</v>
      </c>
      <c r="K1031" s="1" t="s">
        <v>1804</v>
      </c>
      <c r="M1031" s="23" t="s">
        <v>430</v>
      </c>
      <c r="N1031" s="23"/>
      <c r="O1031" s="22" t="s">
        <v>1791</v>
      </c>
      <c r="P1031" s="22">
        <v>327</v>
      </c>
      <c r="Q1031" s="37">
        <f t="shared" ref="Q1031" si="100">R1031*0.8</f>
        <v>599.20000000000005</v>
      </c>
      <c r="R1031" s="166">
        <v>749</v>
      </c>
      <c r="S1031" s="33" t="s">
        <v>961</v>
      </c>
      <c r="T1031" s="33"/>
      <c r="U1031" s="99">
        <v>0.5</v>
      </c>
      <c r="V1031" s="99">
        <v>0.01</v>
      </c>
      <c r="W1031" s="99">
        <f t="shared" ref="W1031:W1062" si="101">U1031+V1031</f>
        <v>0.51</v>
      </c>
      <c r="X1031" s="8">
        <v>10</v>
      </c>
      <c r="Y1031" s="8">
        <v>490</v>
      </c>
      <c r="Z1031" s="8">
        <v>280</v>
      </c>
      <c r="AX1031" s="412" t="s">
        <v>954</v>
      </c>
      <c r="AY1031" s="32"/>
      <c r="AZ1031" t="s">
        <v>4282</v>
      </c>
      <c r="BA1031" s="278" t="s">
        <v>4267</v>
      </c>
      <c r="BB1031" s="280" t="s">
        <v>4268</v>
      </c>
    </row>
    <row r="1032" spans="1:55" s="32" customFormat="1" ht="15.75">
      <c r="A1032" s="23" t="s">
        <v>456</v>
      </c>
      <c r="B1032" s="24" t="s">
        <v>951</v>
      </c>
      <c r="C1032" s="24" t="s">
        <v>952</v>
      </c>
      <c r="D1032" s="3" t="s">
        <v>1929</v>
      </c>
      <c r="E1032" s="24" t="s">
        <v>962</v>
      </c>
      <c r="F1032" s="24" t="s">
        <v>3489</v>
      </c>
      <c r="G1032" s="24"/>
      <c r="H1032" s="24" t="s">
        <v>314</v>
      </c>
      <c r="I1032" s="33">
        <v>42010000</v>
      </c>
      <c r="J1032" s="1" t="s">
        <v>1804</v>
      </c>
      <c r="K1032" s="1" t="s">
        <v>1804</v>
      </c>
      <c r="L1032"/>
      <c r="M1032" s="23" t="s">
        <v>431</v>
      </c>
      <c r="N1032" s="23"/>
      <c r="O1032" s="22" t="s">
        <v>1791</v>
      </c>
      <c r="P1032" s="22">
        <v>327</v>
      </c>
      <c r="Q1032" s="37">
        <f t="shared" ref="Q1032" si="102">R1032*0.8</f>
        <v>599.20000000000005</v>
      </c>
      <c r="R1032" s="166">
        <v>749</v>
      </c>
      <c r="S1032" s="33" t="s">
        <v>963</v>
      </c>
      <c r="T1032" s="33"/>
      <c r="U1032" s="99">
        <v>0.5</v>
      </c>
      <c r="V1032" s="99">
        <v>0.01</v>
      </c>
      <c r="W1032" s="99">
        <f t="shared" si="101"/>
        <v>0.51</v>
      </c>
      <c r="X1032" s="8">
        <v>10</v>
      </c>
      <c r="Y1032" s="8">
        <v>490</v>
      </c>
      <c r="Z1032" s="8">
        <v>280</v>
      </c>
      <c r="AA1032"/>
      <c r="AB1032"/>
      <c r="AC1032"/>
      <c r="AD1032"/>
      <c r="AE1032"/>
      <c r="AF1032"/>
      <c r="AG1032"/>
      <c r="AH1032"/>
      <c r="AI1032"/>
      <c r="AJ1032"/>
      <c r="AK1032"/>
      <c r="AL1032"/>
      <c r="AM1032"/>
      <c r="AN1032"/>
      <c r="AO1032"/>
      <c r="AP1032"/>
      <c r="AQ1032"/>
      <c r="AR1032"/>
      <c r="AS1032"/>
      <c r="AT1032"/>
      <c r="AU1032"/>
      <c r="AV1032"/>
      <c r="AW1032"/>
      <c r="AX1032" s="412" t="s">
        <v>954</v>
      </c>
      <c r="AZ1032" t="s">
        <v>4282</v>
      </c>
      <c r="BA1032" s="278" t="s">
        <v>4267</v>
      </c>
      <c r="BB1032" s="280" t="s">
        <v>4268</v>
      </c>
      <c r="BC1032"/>
    </row>
    <row r="1033" spans="1:55" s="32" customFormat="1" ht="15.75">
      <c r="A1033" s="23" t="s">
        <v>456</v>
      </c>
      <c r="B1033" s="24" t="s">
        <v>951</v>
      </c>
      <c r="C1033" s="24" t="s">
        <v>952</v>
      </c>
      <c r="D1033" s="3" t="s">
        <v>1929</v>
      </c>
      <c r="E1033" s="24" t="s">
        <v>964</v>
      </c>
      <c r="F1033" s="24" t="s">
        <v>3489</v>
      </c>
      <c r="G1033" s="24"/>
      <c r="H1033" s="24" t="s">
        <v>314</v>
      </c>
      <c r="I1033" s="33">
        <v>42010000</v>
      </c>
      <c r="J1033" s="1" t="s">
        <v>1804</v>
      </c>
      <c r="K1033" s="1" t="s">
        <v>1804</v>
      </c>
      <c r="L1033"/>
      <c r="M1033" s="23" t="s">
        <v>434</v>
      </c>
      <c r="N1033" s="23"/>
      <c r="O1033" s="22" t="s">
        <v>1791</v>
      </c>
      <c r="P1033" s="22">
        <v>327</v>
      </c>
      <c r="Q1033" s="37">
        <f t="shared" ref="Q1033" si="103">R1033*0.8</f>
        <v>599.20000000000005</v>
      </c>
      <c r="R1033" s="166">
        <v>749</v>
      </c>
      <c r="S1033" s="33" t="s">
        <v>965</v>
      </c>
      <c r="T1033" s="33"/>
      <c r="U1033" s="99">
        <v>0.5</v>
      </c>
      <c r="V1033" s="99">
        <v>0.01</v>
      </c>
      <c r="W1033" s="99">
        <f t="shared" si="101"/>
        <v>0.51</v>
      </c>
      <c r="X1033" s="8">
        <v>10</v>
      </c>
      <c r="Y1033" s="8">
        <v>490</v>
      </c>
      <c r="Z1033" s="8">
        <v>280</v>
      </c>
      <c r="AA1033"/>
      <c r="AB1033"/>
      <c r="AC1033"/>
      <c r="AD1033"/>
      <c r="AE1033"/>
      <c r="AF1033"/>
      <c r="AG1033"/>
      <c r="AH1033"/>
      <c r="AI1033"/>
      <c r="AJ1033"/>
      <c r="AK1033"/>
      <c r="AL1033"/>
      <c r="AM1033"/>
      <c r="AN1033"/>
      <c r="AO1033"/>
      <c r="AP1033"/>
      <c r="AQ1033"/>
      <c r="AR1033"/>
      <c r="AS1033"/>
      <c r="AT1033"/>
      <c r="AU1033"/>
      <c r="AV1033"/>
      <c r="AW1033"/>
      <c r="AX1033" s="412" t="s">
        <v>954</v>
      </c>
      <c r="AZ1033" t="s">
        <v>4282</v>
      </c>
      <c r="BA1033" s="278" t="s">
        <v>4267</v>
      </c>
      <c r="BB1033" s="280" t="s">
        <v>4268</v>
      </c>
      <c r="BC1033"/>
    </row>
    <row r="1034" spans="1:55" s="32" customFormat="1" ht="15.75">
      <c r="A1034" s="23" t="s">
        <v>456</v>
      </c>
      <c r="B1034" s="24" t="s">
        <v>966</v>
      </c>
      <c r="C1034" s="24"/>
      <c r="D1034" s="3" t="s">
        <v>1930</v>
      </c>
      <c r="E1034" s="24" t="s">
        <v>968</v>
      </c>
      <c r="F1034" s="24" t="s">
        <v>3490</v>
      </c>
      <c r="G1034" s="3"/>
      <c r="H1034" s="24" t="s">
        <v>279</v>
      </c>
      <c r="I1034" s="33">
        <v>42010000</v>
      </c>
      <c r="J1034" s="1" t="s">
        <v>1804</v>
      </c>
      <c r="K1034" s="1" t="s">
        <v>1804</v>
      </c>
      <c r="L1034"/>
      <c r="M1034" s="23" t="s">
        <v>317</v>
      </c>
      <c r="N1034" s="23"/>
      <c r="O1034" s="22" t="s">
        <v>1791</v>
      </c>
      <c r="P1034" s="22">
        <v>349</v>
      </c>
      <c r="Q1034" s="37">
        <f t="shared" ref="Q1034" si="104">R1034*0.8</f>
        <v>639.20000000000005</v>
      </c>
      <c r="R1034" s="166">
        <v>799</v>
      </c>
      <c r="S1034" s="33" t="s">
        <v>970</v>
      </c>
      <c r="T1034" s="33"/>
      <c r="U1034" s="99">
        <v>0</v>
      </c>
      <c r="V1034" s="99">
        <v>0.32</v>
      </c>
      <c r="W1034" s="99">
        <f t="shared" si="101"/>
        <v>0.32</v>
      </c>
      <c r="X1034" s="8">
        <v>20</v>
      </c>
      <c r="Y1034" s="8">
        <v>260</v>
      </c>
      <c r="Z1034" s="8">
        <v>140</v>
      </c>
      <c r="AA1034"/>
      <c r="AB1034"/>
      <c r="AC1034"/>
      <c r="AD1034"/>
      <c r="AE1034"/>
      <c r="AF1034"/>
      <c r="AG1034"/>
      <c r="AH1034"/>
      <c r="AI1034"/>
      <c r="AJ1034"/>
      <c r="AK1034"/>
      <c r="AL1034"/>
      <c r="AM1034"/>
      <c r="AN1034"/>
      <c r="AO1034"/>
      <c r="AP1034"/>
      <c r="AQ1034"/>
      <c r="AR1034"/>
      <c r="AS1034"/>
      <c r="AT1034"/>
      <c r="AU1034"/>
      <c r="AV1034"/>
      <c r="AW1034"/>
      <c r="AX1034" s="412" t="s">
        <v>969</v>
      </c>
      <c r="AY1034" s="157"/>
      <c r="AZ1034" t="s">
        <v>4283</v>
      </c>
      <c r="BA1034" s="278" t="s">
        <v>4267</v>
      </c>
      <c r="BB1034" s="280" t="s">
        <v>4268</v>
      </c>
      <c r="BC1034"/>
    </row>
    <row r="1035" spans="1:55" s="32" customFormat="1" ht="15.75">
      <c r="A1035" s="23" t="s">
        <v>456</v>
      </c>
      <c r="B1035" s="24" t="s">
        <v>966</v>
      </c>
      <c r="C1035" s="24"/>
      <c r="D1035" s="3" t="s">
        <v>1930</v>
      </c>
      <c r="E1035" s="24" t="s">
        <v>971</v>
      </c>
      <c r="F1035" s="24" t="s">
        <v>3490</v>
      </c>
      <c r="G1035" s="3"/>
      <c r="H1035" s="24" t="s">
        <v>314</v>
      </c>
      <c r="I1035" s="33">
        <v>42010000</v>
      </c>
      <c r="J1035" s="1" t="s">
        <v>1804</v>
      </c>
      <c r="K1035" s="1" t="s">
        <v>1804</v>
      </c>
      <c r="L1035"/>
      <c r="M1035" s="23" t="s">
        <v>317</v>
      </c>
      <c r="N1035" s="23"/>
      <c r="O1035" s="22" t="s">
        <v>1791</v>
      </c>
      <c r="P1035" s="22">
        <v>349</v>
      </c>
      <c r="Q1035" s="37">
        <f t="shared" ref="Q1035" si="105">R1035*0.8</f>
        <v>639.20000000000005</v>
      </c>
      <c r="R1035" s="166">
        <v>799</v>
      </c>
      <c r="S1035" s="33" t="s">
        <v>972</v>
      </c>
      <c r="T1035" s="33"/>
      <c r="U1035" s="99">
        <v>0</v>
      </c>
      <c r="V1035" s="99">
        <v>0.32</v>
      </c>
      <c r="W1035" s="99">
        <f t="shared" si="101"/>
        <v>0.32</v>
      </c>
      <c r="X1035" s="8">
        <v>20</v>
      </c>
      <c r="Y1035" s="8">
        <v>260</v>
      </c>
      <c r="Z1035" s="8">
        <v>140</v>
      </c>
      <c r="AA1035"/>
      <c r="AB1035"/>
      <c r="AC1035"/>
      <c r="AD1035"/>
      <c r="AE1035"/>
      <c r="AF1035"/>
      <c r="AG1035"/>
      <c r="AH1035"/>
      <c r="AI1035"/>
      <c r="AJ1035"/>
      <c r="AK1035"/>
      <c r="AL1035"/>
      <c r="AM1035"/>
      <c r="AN1035"/>
      <c r="AO1035"/>
      <c r="AP1035"/>
      <c r="AQ1035"/>
      <c r="AR1035"/>
      <c r="AS1035"/>
      <c r="AT1035"/>
      <c r="AU1035"/>
      <c r="AV1035"/>
      <c r="AW1035"/>
      <c r="AX1035" s="412" t="s">
        <v>969</v>
      </c>
      <c r="AY1035" s="157"/>
      <c r="AZ1035" t="s">
        <v>4283</v>
      </c>
      <c r="BA1035" s="278" t="s">
        <v>4267</v>
      </c>
      <c r="BB1035" s="280" t="s">
        <v>4268</v>
      </c>
      <c r="BC1035"/>
    </row>
    <row r="1036" spans="1:55" s="32" customFormat="1" ht="15.75">
      <c r="A1036" s="23" t="s">
        <v>456</v>
      </c>
      <c r="B1036" s="24" t="s">
        <v>2265</v>
      </c>
      <c r="C1036" s="24"/>
      <c r="D1036" s="3" t="s">
        <v>973</v>
      </c>
      <c r="E1036" s="24" t="s">
        <v>973</v>
      </c>
      <c r="F1036" s="24" t="s">
        <v>2020</v>
      </c>
      <c r="G1036" s="24"/>
      <c r="H1036" s="24" t="s">
        <v>975</v>
      </c>
      <c r="I1036" s="33">
        <v>7419809099</v>
      </c>
      <c r="J1036" s="1" t="s">
        <v>1804</v>
      </c>
      <c r="K1036" s="1" t="s">
        <v>1804</v>
      </c>
      <c r="L1036"/>
      <c r="M1036" s="23" t="s">
        <v>286</v>
      </c>
      <c r="N1036" s="23"/>
      <c r="O1036" s="22" t="s">
        <v>1791</v>
      </c>
      <c r="P1036" s="22">
        <v>95</v>
      </c>
      <c r="Q1036" s="37">
        <f t="shared" ref="Q1036" si="106">R1036*0.8</f>
        <v>175.20000000000002</v>
      </c>
      <c r="R1036" s="166">
        <v>219</v>
      </c>
      <c r="S1036" s="33" t="s">
        <v>976</v>
      </c>
      <c r="T1036" s="33"/>
      <c r="U1036" s="99">
        <v>0.17499999999999999</v>
      </c>
      <c r="V1036" s="99">
        <v>5.0000000000000001E-3</v>
      </c>
      <c r="W1036" s="99">
        <f t="shared" si="101"/>
        <v>0.18</v>
      </c>
      <c r="X1036" s="8">
        <v>190</v>
      </c>
      <c r="Y1036" s="8">
        <v>5</v>
      </c>
      <c r="Z1036" s="8">
        <v>85</v>
      </c>
      <c r="AA1036"/>
      <c r="AB1036"/>
      <c r="AC1036"/>
      <c r="AD1036"/>
      <c r="AE1036"/>
      <c r="AF1036"/>
      <c r="AG1036"/>
      <c r="AH1036"/>
      <c r="AI1036"/>
      <c r="AJ1036"/>
      <c r="AK1036"/>
      <c r="AL1036"/>
      <c r="AM1036"/>
      <c r="AN1036"/>
      <c r="AO1036"/>
      <c r="AP1036"/>
      <c r="AQ1036"/>
      <c r="AR1036"/>
      <c r="AS1036"/>
      <c r="AT1036"/>
      <c r="AU1036"/>
      <c r="AV1036"/>
      <c r="AW1036"/>
      <c r="AX1036" s="412" t="s">
        <v>974</v>
      </c>
      <c r="AZ1036" t="s">
        <v>4280</v>
      </c>
      <c r="BA1036" s="278" t="s">
        <v>4267</v>
      </c>
      <c r="BB1036" s="280" t="s">
        <v>4268</v>
      </c>
      <c r="BC1036"/>
    </row>
    <row r="1037" spans="1:55" s="32" customFormat="1" ht="15.75">
      <c r="A1037" s="23" t="s">
        <v>456</v>
      </c>
      <c r="B1037" s="24" t="s">
        <v>2265</v>
      </c>
      <c r="C1037" s="24"/>
      <c r="D1037" s="3" t="s">
        <v>1973</v>
      </c>
      <c r="E1037" s="24" t="s">
        <v>977</v>
      </c>
      <c r="F1037" s="24" t="s">
        <v>2019</v>
      </c>
      <c r="G1037" s="3"/>
      <c r="H1037" s="24" t="s">
        <v>975</v>
      </c>
      <c r="I1037" s="33">
        <v>42010000</v>
      </c>
      <c r="J1037" s="1" t="s">
        <v>1804</v>
      </c>
      <c r="K1037" s="1" t="s">
        <v>1804</v>
      </c>
      <c r="L1037"/>
      <c r="M1037" s="23" t="s">
        <v>979</v>
      </c>
      <c r="N1037" s="23"/>
      <c r="O1037" s="22" t="s">
        <v>1791</v>
      </c>
      <c r="P1037" s="22">
        <v>130</v>
      </c>
      <c r="Q1037" s="37">
        <f t="shared" ref="Q1037" si="107">R1037*0.8</f>
        <v>239.20000000000002</v>
      </c>
      <c r="R1037" s="166">
        <v>299</v>
      </c>
      <c r="S1037" s="33" t="s">
        <v>980</v>
      </c>
      <c r="T1037" s="33"/>
      <c r="U1037" s="99">
        <v>0.215</v>
      </c>
      <c r="V1037" s="99">
        <v>5.0000000000000001E-3</v>
      </c>
      <c r="W1037" s="99">
        <f t="shared" si="101"/>
        <v>0.22</v>
      </c>
      <c r="X1037" s="8">
        <v>175</v>
      </c>
      <c r="Y1037" s="8">
        <v>5</v>
      </c>
      <c r="Z1037" s="8">
        <v>85</v>
      </c>
      <c r="AA1037"/>
      <c r="AB1037"/>
      <c r="AC1037"/>
      <c r="AD1037"/>
      <c r="AE1037"/>
      <c r="AF1037"/>
      <c r="AG1037"/>
      <c r="AH1037"/>
      <c r="AI1037"/>
      <c r="AJ1037"/>
      <c r="AK1037"/>
      <c r="AL1037"/>
      <c r="AM1037"/>
      <c r="AN1037"/>
      <c r="AO1037"/>
      <c r="AP1037"/>
      <c r="AQ1037"/>
      <c r="AR1037"/>
      <c r="AS1037"/>
      <c r="AT1037"/>
      <c r="AU1037"/>
      <c r="AV1037"/>
      <c r="AW1037"/>
      <c r="AX1037" s="412" t="s">
        <v>978</v>
      </c>
      <c r="AZ1037" t="s">
        <v>4280</v>
      </c>
      <c r="BA1037" s="278" t="s">
        <v>4267</v>
      </c>
      <c r="BB1037" s="280" t="s">
        <v>4268</v>
      </c>
      <c r="BC1037"/>
    </row>
    <row r="1038" spans="1:55" s="32" customFormat="1" ht="15.75">
      <c r="A1038" s="23" t="s">
        <v>456</v>
      </c>
      <c r="B1038" s="24" t="s">
        <v>2265</v>
      </c>
      <c r="C1038" s="24"/>
      <c r="D1038" s="3" t="s">
        <v>1973</v>
      </c>
      <c r="E1038" s="24" t="s">
        <v>981</v>
      </c>
      <c r="F1038" s="24" t="s">
        <v>2019</v>
      </c>
      <c r="G1038" s="3"/>
      <c r="H1038" s="24" t="s">
        <v>975</v>
      </c>
      <c r="I1038" s="33">
        <v>42010000</v>
      </c>
      <c r="J1038" s="1" t="s">
        <v>1804</v>
      </c>
      <c r="K1038" s="1" t="s">
        <v>1804</v>
      </c>
      <c r="L1038"/>
      <c r="M1038" s="23" t="s">
        <v>982</v>
      </c>
      <c r="N1038" s="23"/>
      <c r="O1038" s="22" t="s">
        <v>1791</v>
      </c>
      <c r="P1038" s="22">
        <v>164</v>
      </c>
      <c r="Q1038" s="37">
        <f t="shared" ref="Q1038" si="108">R1038*0.8</f>
        <v>303.2</v>
      </c>
      <c r="R1038" s="166">
        <v>379</v>
      </c>
      <c r="S1038" s="33" t="s">
        <v>983</v>
      </c>
      <c r="T1038" s="33"/>
      <c r="U1038" s="99">
        <v>0.24</v>
      </c>
      <c r="V1038" s="99">
        <v>5.0000000000000001E-3</v>
      </c>
      <c r="W1038" s="99">
        <f t="shared" si="101"/>
        <v>0.245</v>
      </c>
      <c r="X1038" s="8">
        <v>175</v>
      </c>
      <c r="Y1038" s="8">
        <v>5</v>
      </c>
      <c r="Z1038" s="8">
        <v>85</v>
      </c>
      <c r="AA1038"/>
      <c r="AB1038"/>
      <c r="AC1038"/>
      <c r="AD1038"/>
      <c r="AE1038"/>
      <c r="AF1038"/>
      <c r="AG1038"/>
      <c r="AH1038"/>
      <c r="AI1038"/>
      <c r="AJ1038"/>
      <c r="AK1038"/>
      <c r="AL1038"/>
      <c r="AM1038"/>
      <c r="AN1038"/>
      <c r="AO1038"/>
      <c r="AP1038"/>
      <c r="AQ1038"/>
      <c r="AR1038"/>
      <c r="AS1038"/>
      <c r="AT1038"/>
      <c r="AU1038"/>
      <c r="AV1038"/>
      <c r="AW1038"/>
      <c r="AX1038" s="412" t="s">
        <v>978</v>
      </c>
      <c r="AZ1038" t="s">
        <v>4280</v>
      </c>
      <c r="BA1038" s="278" t="s">
        <v>4267</v>
      </c>
      <c r="BB1038" s="280" t="s">
        <v>4268</v>
      </c>
      <c r="BC1038"/>
    </row>
    <row r="1039" spans="1:55" s="32" customFormat="1" ht="15.75">
      <c r="A1039" s="23" t="s">
        <v>456</v>
      </c>
      <c r="B1039" s="24" t="s">
        <v>951</v>
      </c>
      <c r="C1039" s="24" t="s">
        <v>984</v>
      </c>
      <c r="D1039" s="3" t="s">
        <v>1974</v>
      </c>
      <c r="E1039" s="24" t="s">
        <v>985</v>
      </c>
      <c r="F1039" s="24" t="s">
        <v>2088</v>
      </c>
      <c r="G1039" s="3"/>
      <c r="H1039" s="24" t="s">
        <v>279</v>
      </c>
      <c r="I1039" s="33">
        <v>42010000</v>
      </c>
      <c r="J1039" s="1" t="s">
        <v>1804</v>
      </c>
      <c r="K1039" s="1" t="s">
        <v>1804</v>
      </c>
      <c r="L1039"/>
      <c r="M1039" s="23" t="s">
        <v>987</v>
      </c>
      <c r="N1039" s="23"/>
      <c r="O1039" s="22" t="s">
        <v>1791</v>
      </c>
      <c r="P1039" s="22">
        <v>57</v>
      </c>
      <c r="Q1039" s="37">
        <f t="shared" ref="Q1039" si="109">R1039*0.8</f>
        <v>103.2</v>
      </c>
      <c r="R1039" s="166">
        <v>129</v>
      </c>
      <c r="S1039" s="33" t="s">
        <v>988</v>
      </c>
      <c r="T1039" s="33"/>
      <c r="U1039" s="99">
        <v>0.2</v>
      </c>
      <c r="V1039" s="99">
        <v>5.0000000000000001E-3</v>
      </c>
      <c r="W1039" s="99">
        <f t="shared" si="101"/>
        <v>0.20500000000000002</v>
      </c>
      <c r="X1039" s="8">
        <v>10</v>
      </c>
      <c r="Y1039" s="8">
        <v>360</v>
      </c>
      <c r="Z1039" s="8">
        <v>180</v>
      </c>
      <c r="AA1039"/>
      <c r="AB1039"/>
      <c r="AC1039"/>
      <c r="AD1039"/>
      <c r="AE1039"/>
      <c r="AF1039"/>
      <c r="AG1039"/>
      <c r="AH1039"/>
      <c r="AI1039"/>
      <c r="AJ1039"/>
      <c r="AK1039"/>
      <c r="AL1039"/>
      <c r="AM1039"/>
      <c r="AN1039"/>
      <c r="AO1039"/>
      <c r="AP1039"/>
      <c r="AQ1039"/>
      <c r="AR1039"/>
      <c r="AS1039"/>
      <c r="AT1039"/>
      <c r="AU1039"/>
      <c r="AV1039"/>
      <c r="AW1039"/>
      <c r="AX1039" s="412" t="s">
        <v>986</v>
      </c>
      <c r="AY1039" s="156"/>
      <c r="AZ1039" t="s">
        <v>4282</v>
      </c>
      <c r="BA1039" s="278" t="s">
        <v>4267</v>
      </c>
      <c r="BB1039" s="280" t="s">
        <v>4268</v>
      </c>
      <c r="BC1039"/>
    </row>
    <row r="1040" spans="1:55" s="32" customFormat="1" ht="15.75">
      <c r="A1040" s="23" t="s">
        <v>456</v>
      </c>
      <c r="B1040" s="24" t="s">
        <v>951</v>
      </c>
      <c r="C1040" s="24" t="s">
        <v>984</v>
      </c>
      <c r="D1040" s="3" t="s">
        <v>1974</v>
      </c>
      <c r="E1040" s="24" t="s">
        <v>989</v>
      </c>
      <c r="F1040" s="24" t="s">
        <v>2088</v>
      </c>
      <c r="G1040" s="3"/>
      <c r="H1040" s="24" t="s">
        <v>295</v>
      </c>
      <c r="I1040" s="33">
        <v>42010000</v>
      </c>
      <c r="J1040" s="1" t="s">
        <v>1804</v>
      </c>
      <c r="K1040" s="1" t="s">
        <v>1804</v>
      </c>
      <c r="L1040"/>
      <c r="M1040" s="23" t="s">
        <v>987</v>
      </c>
      <c r="N1040" s="23"/>
      <c r="O1040" s="22" t="s">
        <v>1791</v>
      </c>
      <c r="P1040" s="22">
        <v>57</v>
      </c>
      <c r="Q1040" s="37">
        <f t="shared" ref="Q1040" si="110">R1040*0.8</f>
        <v>103.2</v>
      </c>
      <c r="R1040" s="166">
        <v>129</v>
      </c>
      <c r="S1040" s="33" t="s">
        <v>990</v>
      </c>
      <c r="T1040" s="33"/>
      <c r="U1040" s="99">
        <v>0.2</v>
      </c>
      <c r="V1040" s="99">
        <v>5.0000000000000001E-3</v>
      </c>
      <c r="W1040" s="99">
        <f t="shared" si="101"/>
        <v>0.20500000000000002</v>
      </c>
      <c r="X1040" s="8">
        <v>10</v>
      </c>
      <c r="Y1040" s="8">
        <v>360</v>
      </c>
      <c r="Z1040" s="8">
        <v>180</v>
      </c>
      <c r="AA1040"/>
      <c r="AB1040"/>
      <c r="AC1040"/>
      <c r="AD1040"/>
      <c r="AE1040"/>
      <c r="AF1040"/>
      <c r="AG1040"/>
      <c r="AH1040"/>
      <c r="AI1040"/>
      <c r="AJ1040"/>
      <c r="AK1040"/>
      <c r="AL1040"/>
      <c r="AM1040"/>
      <c r="AN1040"/>
      <c r="AO1040"/>
      <c r="AP1040"/>
      <c r="AQ1040"/>
      <c r="AR1040"/>
      <c r="AS1040"/>
      <c r="AT1040"/>
      <c r="AU1040"/>
      <c r="AV1040"/>
      <c r="AW1040"/>
      <c r="AX1040" s="412" t="s">
        <v>986</v>
      </c>
      <c r="AY1040" s="156"/>
      <c r="AZ1040" t="s">
        <v>4282</v>
      </c>
      <c r="BA1040" s="278" t="s">
        <v>4267</v>
      </c>
      <c r="BB1040" s="280" t="s">
        <v>4268</v>
      </c>
      <c r="BC1040"/>
    </row>
    <row r="1041" spans="1:55" s="32" customFormat="1" ht="15.75">
      <c r="A1041" s="23" t="s">
        <v>456</v>
      </c>
      <c r="B1041" s="24" t="s">
        <v>951</v>
      </c>
      <c r="C1041" s="24" t="s">
        <v>984</v>
      </c>
      <c r="D1041" s="3" t="s">
        <v>1974</v>
      </c>
      <c r="E1041" s="24" t="s">
        <v>991</v>
      </c>
      <c r="F1041" s="24" t="s">
        <v>2088</v>
      </c>
      <c r="G1041" s="3"/>
      <c r="H1041" s="24" t="s">
        <v>698</v>
      </c>
      <c r="I1041" s="33">
        <v>42010000</v>
      </c>
      <c r="J1041" s="1" t="s">
        <v>1804</v>
      </c>
      <c r="K1041" s="1" t="s">
        <v>1804</v>
      </c>
      <c r="L1041"/>
      <c r="M1041" s="23" t="s">
        <v>987</v>
      </c>
      <c r="N1041" s="23"/>
      <c r="O1041" s="22" t="s">
        <v>1791</v>
      </c>
      <c r="P1041" s="22">
        <v>57</v>
      </c>
      <c r="Q1041" s="37">
        <f t="shared" ref="Q1041" si="111">R1041*0.8</f>
        <v>103.2</v>
      </c>
      <c r="R1041" s="166">
        <v>129</v>
      </c>
      <c r="S1041" s="33" t="s">
        <v>992</v>
      </c>
      <c r="T1041" s="33"/>
      <c r="U1041" s="99">
        <v>0.2</v>
      </c>
      <c r="V1041" s="99">
        <v>5.0000000000000001E-3</v>
      </c>
      <c r="W1041" s="99">
        <f t="shared" si="101"/>
        <v>0.20500000000000002</v>
      </c>
      <c r="X1041" s="8">
        <v>10</v>
      </c>
      <c r="Y1041" s="8">
        <v>360</v>
      </c>
      <c r="Z1041" s="8">
        <v>180</v>
      </c>
      <c r="AA1041"/>
      <c r="AB1041"/>
      <c r="AC1041"/>
      <c r="AD1041"/>
      <c r="AE1041"/>
      <c r="AF1041"/>
      <c r="AG1041"/>
      <c r="AH1041"/>
      <c r="AI1041"/>
      <c r="AJ1041"/>
      <c r="AK1041"/>
      <c r="AL1041"/>
      <c r="AM1041"/>
      <c r="AN1041"/>
      <c r="AO1041"/>
      <c r="AP1041"/>
      <c r="AQ1041"/>
      <c r="AR1041"/>
      <c r="AS1041"/>
      <c r="AT1041"/>
      <c r="AU1041"/>
      <c r="AV1041"/>
      <c r="AW1041"/>
      <c r="AX1041" s="412" t="s">
        <v>986</v>
      </c>
      <c r="AY1041" s="156"/>
      <c r="AZ1041" t="s">
        <v>4282</v>
      </c>
      <c r="BA1041" s="278" t="s">
        <v>4267</v>
      </c>
      <c r="BB1041" s="280" t="s">
        <v>4268</v>
      </c>
      <c r="BC1041"/>
    </row>
    <row r="1042" spans="1:55" s="32" customFormat="1" ht="15.75">
      <c r="A1042" s="3" t="s">
        <v>456</v>
      </c>
      <c r="B1042" s="3" t="s">
        <v>951</v>
      </c>
      <c r="C1042" s="3" t="s">
        <v>967</v>
      </c>
      <c r="D1042" s="3" t="s">
        <v>1931</v>
      </c>
      <c r="E1042" s="3" t="s">
        <v>1572</v>
      </c>
      <c r="F1042" s="3" t="s">
        <v>3491</v>
      </c>
      <c r="G1042" s="3"/>
      <c r="H1042" s="3" t="s">
        <v>321</v>
      </c>
      <c r="I1042" s="33">
        <v>42010000</v>
      </c>
      <c r="J1042" s="1" t="s">
        <v>1804</v>
      </c>
      <c r="K1042" s="1" t="s">
        <v>1804</v>
      </c>
      <c r="L1042"/>
      <c r="M1042" s="35" t="s">
        <v>1504</v>
      </c>
      <c r="N1042" s="35"/>
      <c r="O1042" s="22" t="s">
        <v>1791</v>
      </c>
      <c r="P1042" s="22">
        <v>125</v>
      </c>
      <c r="Q1042" s="37">
        <f t="shared" ref="Q1042" si="112">R1042*0.8</f>
        <v>231.20000000000002</v>
      </c>
      <c r="R1042" s="166">
        <v>289</v>
      </c>
      <c r="S1042" s="33" t="s">
        <v>1575</v>
      </c>
      <c r="T1042" s="33"/>
      <c r="U1042" s="99">
        <v>0.20499999999999999</v>
      </c>
      <c r="V1042" s="99">
        <v>0.01</v>
      </c>
      <c r="W1042" s="99">
        <f t="shared" si="101"/>
        <v>0.215</v>
      </c>
      <c r="X1042" s="8">
        <v>10</v>
      </c>
      <c r="Y1042" s="8">
        <v>530</v>
      </c>
      <c r="Z1042" s="8">
        <v>210</v>
      </c>
      <c r="AA1042"/>
      <c r="AB1042"/>
      <c r="AC1042"/>
      <c r="AD1042"/>
      <c r="AE1042"/>
      <c r="AF1042"/>
      <c r="AG1042"/>
      <c r="AH1042"/>
      <c r="AI1042"/>
      <c r="AJ1042"/>
      <c r="AK1042"/>
      <c r="AL1042"/>
      <c r="AM1042"/>
      <c r="AN1042"/>
      <c r="AO1042"/>
      <c r="AP1042"/>
      <c r="AQ1042"/>
      <c r="AR1042"/>
      <c r="AS1042"/>
      <c r="AT1042"/>
      <c r="AU1042"/>
      <c r="AV1042"/>
      <c r="AW1042"/>
      <c r="AX1042" s="289" t="s">
        <v>3146</v>
      </c>
      <c r="AZ1042" t="s">
        <v>4282</v>
      </c>
      <c r="BA1042" s="278" t="s">
        <v>4267</v>
      </c>
      <c r="BB1042" s="280" t="s">
        <v>4268</v>
      </c>
    </row>
    <row r="1043" spans="1:55" s="32" customFormat="1" ht="15.75">
      <c r="A1043" s="3" t="s">
        <v>456</v>
      </c>
      <c r="B1043" s="3" t="s">
        <v>951</v>
      </c>
      <c r="C1043" s="3" t="s">
        <v>984</v>
      </c>
      <c r="D1043" s="3" t="s">
        <v>1975</v>
      </c>
      <c r="E1043" s="3" t="s">
        <v>2184</v>
      </c>
      <c r="F1043" s="3" t="s">
        <v>2087</v>
      </c>
      <c r="G1043" s="24"/>
      <c r="H1043" s="3" t="s">
        <v>2183</v>
      </c>
      <c r="I1043" s="33">
        <v>42010000</v>
      </c>
      <c r="J1043" s="1" t="s">
        <v>1804</v>
      </c>
      <c r="K1043" s="1" t="s">
        <v>1804</v>
      </c>
      <c r="L1043"/>
      <c r="M1043" s="35" t="s">
        <v>321</v>
      </c>
      <c r="N1043" s="35"/>
      <c r="O1043" s="22" t="s">
        <v>1791</v>
      </c>
      <c r="P1043" s="22">
        <v>30</v>
      </c>
      <c r="Q1043" s="37">
        <f t="shared" ref="Q1043" si="113">R1043*0.8</f>
        <v>55.2</v>
      </c>
      <c r="R1043" s="166">
        <v>69</v>
      </c>
      <c r="S1043" s="33">
        <v>5051771697727</v>
      </c>
      <c r="T1043" s="33"/>
      <c r="U1043" s="99">
        <v>0.18</v>
      </c>
      <c r="V1043" s="99">
        <v>5.0000000000000001E-3</v>
      </c>
      <c r="W1043" s="99">
        <f t="shared" si="101"/>
        <v>0.185</v>
      </c>
      <c r="X1043" s="8">
        <v>30</v>
      </c>
      <c r="Y1043" s="8">
        <v>320</v>
      </c>
      <c r="Z1043" s="8">
        <v>170</v>
      </c>
      <c r="AA1043"/>
      <c r="AB1043"/>
      <c r="AC1043"/>
      <c r="AD1043"/>
      <c r="AE1043"/>
      <c r="AF1043"/>
      <c r="AG1043"/>
      <c r="AH1043"/>
      <c r="AI1043"/>
      <c r="AJ1043"/>
      <c r="AK1043"/>
      <c r="AL1043"/>
      <c r="AM1043"/>
      <c r="AN1043"/>
      <c r="AO1043"/>
      <c r="AP1043"/>
      <c r="AQ1043"/>
      <c r="AR1043"/>
      <c r="AS1043"/>
      <c r="AT1043"/>
      <c r="AU1043"/>
      <c r="AV1043"/>
      <c r="AW1043"/>
      <c r="AX1043" s="289" t="s">
        <v>1610</v>
      </c>
      <c r="AY1043" s="157"/>
      <c r="AZ1043" t="s">
        <v>4282</v>
      </c>
      <c r="BA1043" s="278" t="s">
        <v>4267</v>
      </c>
      <c r="BB1043" s="280" t="s">
        <v>4268</v>
      </c>
    </row>
    <row r="1044" spans="1:55" s="32" customFormat="1" ht="15.75">
      <c r="A1044" s="3" t="s">
        <v>456</v>
      </c>
      <c r="B1044" s="3" t="s">
        <v>951</v>
      </c>
      <c r="C1044" s="3" t="s">
        <v>984</v>
      </c>
      <c r="D1044" s="3" t="s">
        <v>1975</v>
      </c>
      <c r="E1044" s="3" t="s">
        <v>1573</v>
      </c>
      <c r="F1044" s="3" t="s">
        <v>2087</v>
      </c>
      <c r="G1044" s="24"/>
      <c r="H1044" s="3" t="s">
        <v>1505</v>
      </c>
      <c r="I1044" s="33">
        <v>42010000</v>
      </c>
      <c r="J1044" s="1" t="s">
        <v>1804</v>
      </c>
      <c r="K1044" s="1" t="s">
        <v>1804</v>
      </c>
      <c r="L1044"/>
      <c r="M1044" s="35" t="s">
        <v>321</v>
      </c>
      <c r="N1044" s="35"/>
      <c r="O1044" s="22" t="s">
        <v>1791</v>
      </c>
      <c r="P1044" s="22">
        <v>30</v>
      </c>
      <c r="Q1044" s="37">
        <f t="shared" ref="Q1044" si="114">R1044*0.8</f>
        <v>55.2</v>
      </c>
      <c r="R1044" s="166">
        <v>69</v>
      </c>
      <c r="S1044" s="33" t="s">
        <v>1576</v>
      </c>
      <c r="T1044" s="33"/>
      <c r="U1044" s="99">
        <v>0.18</v>
      </c>
      <c r="V1044" s="99">
        <v>5.0000000000000001E-3</v>
      </c>
      <c r="W1044" s="99">
        <f t="shared" si="101"/>
        <v>0.185</v>
      </c>
      <c r="X1044" s="8">
        <v>30</v>
      </c>
      <c r="Y1044" s="8">
        <v>320</v>
      </c>
      <c r="Z1044" s="8">
        <v>170</v>
      </c>
      <c r="AA1044"/>
      <c r="AB1044"/>
      <c r="AC1044"/>
      <c r="AD1044"/>
      <c r="AE1044"/>
      <c r="AF1044"/>
      <c r="AG1044"/>
      <c r="AH1044"/>
      <c r="AI1044"/>
      <c r="AJ1044"/>
      <c r="AK1044"/>
      <c r="AL1044"/>
      <c r="AM1044"/>
      <c r="AN1044"/>
      <c r="AO1044"/>
      <c r="AP1044"/>
      <c r="AQ1044"/>
      <c r="AR1044"/>
      <c r="AS1044"/>
      <c r="AT1044"/>
      <c r="AU1044"/>
      <c r="AV1044"/>
      <c r="AW1044"/>
      <c r="AX1044" s="289" t="s">
        <v>1610</v>
      </c>
      <c r="AY1044" s="157"/>
      <c r="AZ1044" t="s">
        <v>4282</v>
      </c>
      <c r="BA1044" s="278" t="s">
        <v>4267</v>
      </c>
      <c r="BB1044" s="280" t="s">
        <v>4268</v>
      </c>
    </row>
    <row r="1045" spans="1:55" s="32" customFormat="1" ht="15.75">
      <c r="A1045" s="3" t="s">
        <v>456</v>
      </c>
      <c r="B1045" s="3" t="s">
        <v>951</v>
      </c>
      <c r="C1045" s="3" t="s">
        <v>984</v>
      </c>
      <c r="D1045" s="3" t="s">
        <v>1975</v>
      </c>
      <c r="E1045" s="3" t="s">
        <v>1574</v>
      </c>
      <c r="F1045" s="3" t="s">
        <v>2087</v>
      </c>
      <c r="G1045" s="24"/>
      <c r="H1045" s="3" t="s">
        <v>1506</v>
      </c>
      <c r="I1045" s="33">
        <v>42010000</v>
      </c>
      <c r="J1045" s="1" t="s">
        <v>1804</v>
      </c>
      <c r="K1045" s="1" t="s">
        <v>1804</v>
      </c>
      <c r="L1045"/>
      <c r="M1045" s="35" t="s">
        <v>321</v>
      </c>
      <c r="N1045" s="35"/>
      <c r="O1045" s="22" t="s">
        <v>1791</v>
      </c>
      <c r="P1045" s="22">
        <v>30</v>
      </c>
      <c r="Q1045" s="37">
        <f t="shared" ref="Q1045" si="115">R1045*0.8</f>
        <v>55.2</v>
      </c>
      <c r="R1045" s="166">
        <v>69</v>
      </c>
      <c r="S1045" s="33" t="s">
        <v>1577</v>
      </c>
      <c r="T1045" s="33"/>
      <c r="U1045" s="99">
        <v>0.18</v>
      </c>
      <c r="V1045" s="99">
        <v>5.0000000000000001E-3</v>
      </c>
      <c r="W1045" s="99">
        <f t="shared" si="101"/>
        <v>0.185</v>
      </c>
      <c r="X1045" s="8">
        <v>30</v>
      </c>
      <c r="Y1045" s="8">
        <v>320</v>
      </c>
      <c r="Z1045" s="8">
        <v>170</v>
      </c>
      <c r="AA1045"/>
      <c r="AB1045"/>
      <c r="AC1045"/>
      <c r="AD1045"/>
      <c r="AE1045"/>
      <c r="AF1045"/>
      <c r="AG1045"/>
      <c r="AH1045"/>
      <c r="AI1045"/>
      <c r="AJ1045"/>
      <c r="AK1045"/>
      <c r="AL1045"/>
      <c r="AM1045"/>
      <c r="AN1045"/>
      <c r="AO1045"/>
      <c r="AP1045"/>
      <c r="AQ1045"/>
      <c r="AR1045"/>
      <c r="AS1045"/>
      <c r="AT1045"/>
      <c r="AU1045"/>
      <c r="AV1045"/>
      <c r="AW1045"/>
      <c r="AX1045" s="289" t="s">
        <v>1610</v>
      </c>
      <c r="AY1045" s="157"/>
      <c r="AZ1045" t="s">
        <v>4282</v>
      </c>
      <c r="BA1045" s="278" t="s">
        <v>4267</v>
      </c>
      <c r="BB1045" s="280" t="s">
        <v>4268</v>
      </c>
    </row>
    <row r="1046" spans="1:55" s="32" customFormat="1" ht="15.75">
      <c r="A1046" s="23" t="s">
        <v>456</v>
      </c>
      <c r="B1046" s="24" t="s">
        <v>951</v>
      </c>
      <c r="C1046" s="24" t="s">
        <v>984</v>
      </c>
      <c r="D1046" s="3" t="s">
        <v>4417</v>
      </c>
      <c r="E1046" s="3" t="s">
        <v>4416</v>
      </c>
      <c r="F1046" s="3" t="s">
        <v>4415</v>
      </c>
      <c r="G1046" s="24"/>
      <c r="H1046" s="3" t="s">
        <v>279</v>
      </c>
      <c r="I1046" s="33">
        <v>42010000</v>
      </c>
      <c r="J1046" s="1" t="s">
        <v>1804</v>
      </c>
      <c r="K1046" s="1" t="s">
        <v>1804</v>
      </c>
      <c r="L1046"/>
      <c r="M1046" s="35" t="s">
        <v>430</v>
      </c>
      <c r="N1046" s="35"/>
      <c r="O1046" s="22" t="s">
        <v>1791</v>
      </c>
      <c r="P1046" s="22">
        <v>221</v>
      </c>
      <c r="Q1046" s="37">
        <f t="shared" ref="Q1046" si="116">R1046*0.8</f>
        <v>399.20000000000005</v>
      </c>
      <c r="R1046" s="166">
        <v>499</v>
      </c>
      <c r="S1046" s="33">
        <v>5051771948348</v>
      </c>
      <c r="T1046" s="306"/>
      <c r="U1046" s="99">
        <v>0.61</v>
      </c>
      <c r="V1046" s="3">
        <v>5.0000000000000001E-3</v>
      </c>
      <c r="W1046" s="99">
        <f t="shared" si="101"/>
        <v>0.61499999999999999</v>
      </c>
      <c r="X1046" s="8">
        <v>40</v>
      </c>
      <c r="Y1046" s="8">
        <v>380</v>
      </c>
      <c r="Z1046" s="8">
        <v>280</v>
      </c>
      <c r="AA1046"/>
      <c r="AB1046"/>
      <c r="AC1046"/>
      <c r="AD1046"/>
      <c r="AE1046"/>
      <c r="AF1046"/>
      <c r="AG1046"/>
      <c r="AH1046"/>
      <c r="AI1046"/>
      <c r="AJ1046"/>
      <c r="AK1046"/>
      <c r="AL1046"/>
      <c r="AM1046"/>
      <c r="AN1046"/>
      <c r="AO1046"/>
      <c r="AP1046"/>
      <c r="AQ1046"/>
      <c r="AR1046"/>
      <c r="AS1046"/>
      <c r="AT1046"/>
      <c r="AU1046"/>
      <c r="AV1046"/>
      <c r="AW1046"/>
      <c r="AX1046" s="289" t="s">
        <v>4429</v>
      </c>
      <c r="AY1046" s="157"/>
      <c r="AZ1046" t="s">
        <v>4282</v>
      </c>
      <c r="BA1046" s="278" t="s">
        <v>4267</v>
      </c>
      <c r="BB1046" s="280" t="s">
        <v>4268</v>
      </c>
    </row>
    <row r="1047" spans="1:55" s="32" customFormat="1" ht="15.75">
      <c r="A1047" s="23" t="s">
        <v>456</v>
      </c>
      <c r="B1047" s="24" t="s">
        <v>951</v>
      </c>
      <c r="C1047" s="24" t="s">
        <v>984</v>
      </c>
      <c r="D1047" s="3" t="s">
        <v>4417</v>
      </c>
      <c r="E1047" s="3" t="s">
        <v>4418</v>
      </c>
      <c r="F1047" s="3" t="s">
        <v>4415</v>
      </c>
      <c r="G1047" s="24"/>
      <c r="H1047" s="3" t="s">
        <v>279</v>
      </c>
      <c r="I1047" s="33">
        <v>42010000</v>
      </c>
      <c r="J1047" s="1" t="s">
        <v>1804</v>
      </c>
      <c r="K1047" s="1" t="s">
        <v>1804</v>
      </c>
      <c r="L1047"/>
      <c r="M1047" s="35" t="s">
        <v>431</v>
      </c>
      <c r="N1047" s="35"/>
      <c r="O1047" s="22" t="s">
        <v>1791</v>
      </c>
      <c r="P1047" s="22">
        <v>221</v>
      </c>
      <c r="Q1047" s="37">
        <f t="shared" ref="Q1047" si="117">R1047*0.8</f>
        <v>399.20000000000005</v>
      </c>
      <c r="R1047" s="166">
        <v>499</v>
      </c>
      <c r="S1047" s="33">
        <v>5051771948362</v>
      </c>
      <c r="T1047" s="33"/>
      <c r="U1047" s="99">
        <v>0.61199999999999999</v>
      </c>
      <c r="V1047" s="3">
        <v>5.0000000000000001E-3</v>
      </c>
      <c r="W1047" s="99">
        <f t="shared" si="101"/>
        <v>0.61699999999999999</v>
      </c>
      <c r="X1047" s="8">
        <v>40</v>
      </c>
      <c r="Y1047" s="8">
        <v>380</v>
      </c>
      <c r="Z1047" s="8">
        <v>280</v>
      </c>
      <c r="AA1047"/>
      <c r="AB1047"/>
      <c r="AC1047"/>
      <c r="AD1047"/>
      <c r="AE1047"/>
      <c r="AF1047"/>
      <c r="AG1047"/>
      <c r="AH1047"/>
      <c r="AI1047"/>
      <c r="AJ1047"/>
      <c r="AK1047"/>
      <c r="AL1047"/>
      <c r="AM1047"/>
      <c r="AN1047"/>
      <c r="AO1047"/>
      <c r="AP1047"/>
      <c r="AQ1047"/>
      <c r="AR1047"/>
      <c r="AS1047"/>
      <c r="AT1047"/>
      <c r="AU1047"/>
      <c r="AV1047"/>
      <c r="AW1047"/>
      <c r="AX1047" s="289" t="s">
        <v>4429</v>
      </c>
      <c r="AY1047" s="157"/>
      <c r="AZ1047" t="s">
        <v>4282</v>
      </c>
      <c r="BA1047" s="278" t="s">
        <v>4267</v>
      </c>
      <c r="BB1047" s="280" t="s">
        <v>4268</v>
      </c>
    </row>
    <row r="1048" spans="1:55" s="27" customFormat="1" ht="15.75">
      <c r="A1048" s="23" t="s">
        <v>456</v>
      </c>
      <c r="B1048" s="24" t="s">
        <v>951</v>
      </c>
      <c r="C1048" s="24" t="s">
        <v>984</v>
      </c>
      <c r="D1048" s="3" t="s">
        <v>4417</v>
      </c>
      <c r="E1048" s="3" t="s">
        <v>4419</v>
      </c>
      <c r="F1048" s="3" t="s">
        <v>4415</v>
      </c>
      <c r="G1048" s="24"/>
      <c r="H1048" s="3" t="s">
        <v>279</v>
      </c>
      <c r="I1048" s="33">
        <v>42010000</v>
      </c>
      <c r="J1048" s="1" t="s">
        <v>1804</v>
      </c>
      <c r="K1048" s="1" t="s">
        <v>1804</v>
      </c>
      <c r="L1048"/>
      <c r="M1048" s="35" t="s">
        <v>432</v>
      </c>
      <c r="N1048" s="35"/>
      <c r="O1048" s="22" t="s">
        <v>1791</v>
      </c>
      <c r="P1048" s="22">
        <v>221</v>
      </c>
      <c r="Q1048" s="37">
        <f t="shared" ref="Q1048" si="118">R1048*0.8</f>
        <v>399.20000000000005</v>
      </c>
      <c r="R1048" s="166">
        <v>499</v>
      </c>
      <c r="S1048" s="33">
        <v>5051771948379</v>
      </c>
      <c r="T1048" s="33"/>
      <c r="U1048" s="99">
        <v>0.60699999999999998</v>
      </c>
      <c r="V1048" s="3">
        <v>5.0000000000000001E-3</v>
      </c>
      <c r="W1048" s="99">
        <f t="shared" si="101"/>
        <v>0.61199999999999999</v>
      </c>
      <c r="X1048" s="8">
        <v>40</v>
      </c>
      <c r="Y1048" s="8">
        <v>380</v>
      </c>
      <c r="Z1048" s="8">
        <v>280</v>
      </c>
      <c r="AA1048"/>
      <c r="AB1048"/>
      <c r="AC1048"/>
      <c r="AD1048"/>
      <c r="AE1048"/>
      <c r="AF1048"/>
      <c r="AG1048"/>
      <c r="AH1048"/>
      <c r="AI1048"/>
      <c r="AJ1048"/>
      <c r="AK1048"/>
      <c r="AL1048"/>
      <c r="AM1048"/>
      <c r="AN1048"/>
      <c r="AO1048"/>
      <c r="AP1048"/>
      <c r="AQ1048"/>
      <c r="AR1048"/>
      <c r="AS1048"/>
      <c r="AT1048"/>
      <c r="AU1048"/>
      <c r="AV1048"/>
      <c r="AW1048"/>
      <c r="AX1048" s="289" t="s">
        <v>4429</v>
      </c>
      <c r="AY1048" s="157"/>
      <c r="AZ1048" t="s">
        <v>4282</v>
      </c>
      <c r="BA1048" s="278" t="s">
        <v>4267</v>
      </c>
      <c r="BB1048" s="280" t="s">
        <v>4268</v>
      </c>
      <c r="BC1048" s="32"/>
    </row>
    <row r="1049" spans="1:55" s="27" customFormat="1" ht="15.75">
      <c r="A1049" s="23" t="s">
        <v>456</v>
      </c>
      <c r="B1049" s="24" t="s">
        <v>951</v>
      </c>
      <c r="C1049" s="24" t="s">
        <v>984</v>
      </c>
      <c r="D1049" s="3" t="s">
        <v>4417</v>
      </c>
      <c r="E1049" s="3" t="s">
        <v>4420</v>
      </c>
      <c r="F1049" s="3" t="s">
        <v>4415</v>
      </c>
      <c r="G1049" s="24"/>
      <c r="H1049" s="3" t="s">
        <v>279</v>
      </c>
      <c r="I1049" s="33">
        <v>42010000</v>
      </c>
      <c r="J1049" s="1" t="s">
        <v>1804</v>
      </c>
      <c r="K1049" s="1" t="s">
        <v>1804</v>
      </c>
      <c r="L1049"/>
      <c r="M1049" s="35" t="s">
        <v>434</v>
      </c>
      <c r="N1049" s="35"/>
      <c r="O1049" s="22" t="s">
        <v>1791</v>
      </c>
      <c r="P1049" s="22">
        <v>221</v>
      </c>
      <c r="Q1049" s="37">
        <f t="shared" ref="Q1049" si="119">R1049*0.8</f>
        <v>399.20000000000005</v>
      </c>
      <c r="R1049" s="166">
        <v>499</v>
      </c>
      <c r="S1049" s="33">
        <v>5051771948355</v>
      </c>
      <c r="T1049" s="33"/>
      <c r="U1049" s="99">
        <v>0.61599999999999999</v>
      </c>
      <c r="V1049" s="3">
        <v>5.0000000000000001E-3</v>
      </c>
      <c r="W1049" s="99">
        <f t="shared" si="101"/>
        <v>0.621</v>
      </c>
      <c r="X1049" s="8">
        <v>40</v>
      </c>
      <c r="Y1049" s="8">
        <v>380</v>
      </c>
      <c r="Z1049" s="8">
        <v>280</v>
      </c>
      <c r="AA1049"/>
      <c r="AB1049"/>
      <c r="AC1049"/>
      <c r="AD1049"/>
      <c r="AE1049"/>
      <c r="AF1049"/>
      <c r="AG1049"/>
      <c r="AH1049"/>
      <c r="AI1049"/>
      <c r="AJ1049"/>
      <c r="AK1049"/>
      <c r="AL1049"/>
      <c r="AM1049"/>
      <c r="AN1049"/>
      <c r="AO1049"/>
      <c r="AP1049"/>
      <c r="AQ1049"/>
      <c r="AR1049"/>
      <c r="AS1049"/>
      <c r="AT1049"/>
      <c r="AU1049"/>
      <c r="AV1049"/>
      <c r="AW1049"/>
      <c r="AX1049" s="289" t="s">
        <v>4429</v>
      </c>
      <c r="AY1049" s="157"/>
      <c r="AZ1049" t="s">
        <v>4282</v>
      </c>
      <c r="BA1049" s="278" t="s">
        <v>4267</v>
      </c>
      <c r="BB1049" s="280" t="s">
        <v>4268</v>
      </c>
      <c r="BC1049" s="32"/>
    </row>
    <row r="1050" spans="1:55" s="27" customFormat="1" ht="15.75">
      <c r="A1050" s="23" t="s">
        <v>456</v>
      </c>
      <c r="B1050" s="24" t="s">
        <v>951</v>
      </c>
      <c r="C1050" s="24" t="s">
        <v>984</v>
      </c>
      <c r="D1050" s="3" t="s">
        <v>4417</v>
      </c>
      <c r="E1050" s="3" t="s">
        <v>4421</v>
      </c>
      <c r="F1050" s="3" t="s">
        <v>4415</v>
      </c>
      <c r="G1050" s="24"/>
      <c r="H1050" s="3" t="s">
        <v>402</v>
      </c>
      <c r="I1050" s="33">
        <v>42010000</v>
      </c>
      <c r="J1050" s="1" t="s">
        <v>1804</v>
      </c>
      <c r="K1050" s="1" t="s">
        <v>1804</v>
      </c>
      <c r="L1050"/>
      <c r="M1050" s="35" t="s">
        <v>430</v>
      </c>
      <c r="N1050" s="35"/>
      <c r="O1050" s="22" t="s">
        <v>1791</v>
      </c>
      <c r="P1050" s="22">
        <v>221</v>
      </c>
      <c r="Q1050" s="37">
        <f t="shared" ref="Q1050" si="120">R1050*0.8</f>
        <v>399.20000000000005</v>
      </c>
      <c r="R1050" s="166">
        <v>499</v>
      </c>
      <c r="S1050" s="33">
        <v>5051771948461</v>
      </c>
      <c r="T1050" s="33"/>
      <c r="U1050" s="99">
        <v>0.61</v>
      </c>
      <c r="V1050" s="3">
        <v>5.0000000000000001E-3</v>
      </c>
      <c r="W1050" s="99">
        <f t="shared" si="101"/>
        <v>0.61499999999999999</v>
      </c>
      <c r="X1050" s="8">
        <v>40</v>
      </c>
      <c r="Y1050" s="8">
        <v>380</v>
      </c>
      <c r="Z1050" s="8">
        <v>280</v>
      </c>
      <c r="AA1050"/>
      <c r="AB1050"/>
      <c r="AC1050"/>
      <c r="AD1050"/>
      <c r="AE1050"/>
      <c r="AF1050"/>
      <c r="AG1050"/>
      <c r="AH1050"/>
      <c r="AI1050"/>
      <c r="AJ1050"/>
      <c r="AK1050"/>
      <c r="AL1050"/>
      <c r="AM1050"/>
      <c r="AN1050"/>
      <c r="AO1050"/>
      <c r="AP1050"/>
      <c r="AQ1050"/>
      <c r="AR1050"/>
      <c r="AS1050"/>
      <c r="AT1050"/>
      <c r="AU1050"/>
      <c r="AV1050"/>
      <c r="AW1050"/>
      <c r="AX1050" s="289" t="s">
        <v>4429</v>
      </c>
      <c r="AY1050" s="157"/>
      <c r="AZ1050" t="s">
        <v>4282</v>
      </c>
      <c r="BA1050" s="278" t="s">
        <v>4267</v>
      </c>
      <c r="BB1050" s="280" t="s">
        <v>4268</v>
      </c>
      <c r="BC1050" s="32"/>
    </row>
    <row r="1051" spans="1:55" s="27" customFormat="1" ht="15.75">
      <c r="A1051" s="23" t="s">
        <v>456</v>
      </c>
      <c r="B1051" s="24" t="s">
        <v>951</v>
      </c>
      <c r="C1051" s="24" t="s">
        <v>984</v>
      </c>
      <c r="D1051" s="3" t="s">
        <v>4417</v>
      </c>
      <c r="E1051" s="3" t="s">
        <v>4422</v>
      </c>
      <c r="F1051" s="3" t="s">
        <v>4415</v>
      </c>
      <c r="G1051" s="24"/>
      <c r="H1051" s="3" t="s">
        <v>402</v>
      </c>
      <c r="I1051" s="33">
        <v>42010000</v>
      </c>
      <c r="J1051" s="1" t="s">
        <v>1804</v>
      </c>
      <c r="K1051" s="1" t="s">
        <v>1804</v>
      </c>
      <c r="L1051"/>
      <c r="M1051" s="35" t="s">
        <v>431</v>
      </c>
      <c r="N1051" s="35"/>
      <c r="O1051" s="22" t="s">
        <v>1791</v>
      </c>
      <c r="P1051" s="22">
        <v>221</v>
      </c>
      <c r="Q1051" s="37">
        <f t="shared" ref="Q1051" si="121">R1051*0.8</f>
        <v>399.20000000000005</v>
      </c>
      <c r="R1051" s="166">
        <v>499</v>
      </c>
      <c r="S1051" s="33">
        <v>5051771948485</v>
      </c>
      <c r="T1051" s="33"/>
      <c r="U1051" s="99">
        <v>0.61199999999999999</v>
      </c>
      <c r="V1051" s="3">
        <v>5.0000000000000001E-3</v>
      </c>
      <c r="W1051" s="99">
        <f t="shared" si="101"/>
        <v>0.61699999999999999</v>
      </c>
      <c r="X1051" s="8">
        <v>40</v>
      </c>
      <c r="Y1051" s="8">
        <v>380</v>
      </c>
      <c r="Z1051" s="8">
        <v>280</v>
      </c>
      <c r="AA1051"/>
      <c r="AB1051"/>
      <c r="AC1051"/>
      <c r="AD1051"/>
      <c r="AE1051"/>
      <c r="AF1051"/>
      <c r="AG1051"/>
      <c r="AH1051"/>
      <c r="AI1051"/>
      <c r="AJ1051"/>
      <c r="AK1051"/>
      <c r="AL1051"/>
      <c r="AM1051"/>
      <c r="AN1051"/>
      <c r="AO1051"/>
      <c r="AP1051"/>
      <c r="AQ1051"/>
      <c r="AR1051"/>
      <c r="AS1051"/>
      <c r="AT1051"/>
      <c r="AU1051"/>
      <c r="AV1051"/>
      <c r="AW1051"/>
      <c r="AX1051" s="289" t="s">
        <v>4429</v>
      </c>
      <c r="AY1051" s="157"/>
      <c r="AZ1051" t="s">
        <v>4282</v>
      </c>
      <c r="BA1051" s="278" t="s">
        <v>4267</v>
      </c>
      <c r="BB1051" s="280" t="s">
        <v>4268</v>
      </c>
      <c r="BC1051" s="32"/>
    </row>
    <row r="1052" spans="1:55" s="27" customFormat="1" ht="15.75">
      <c r="A1052" s="23" t="s">
        <v>456</v>
      </c>
      <c r="B1052" s="24" t="s">
        <v>951</v>
      </c>
      <c r="C1052" s="24" t="s">
        <v>984</v>
      </c>
      <c r="D1052" s="3" t="s">
        <v>4417</v>
      </c>
      <c r="E1052" s="3" t="s">
        <v>4423</v>
      </c>
      <c r="F1052" s="3" t="s">
        <v>4415</v>
      </c>
      <c r="G1052" s="24"/>
      <c r="H1052" s="3" t="s">
        <v>402</v>
      </c>
      <c r="I1052" s="33">
        <v>42010000</v>
      </c>
      <c r="J1052" s="1" t="s">
        <v>1804</v>
      </c>
      <c r="K1052" s="1" t="s">
        <v>1804</v>
      </c>
      <c r="L1052"/>
      <c r="M1052" s="35" t="s">
        <v>432</v>
      </c>
      <c r="N1052" s="35"/>
      <c r="O1052" s="22" t="s">
        <v>1791</v>
      </c>
      <c r="P1052" s="22">
        <v>221</v>
      </c>
      <c r="Q1052" s="37">
        <f t="shared" ref="Q1052" si="122">R1052*0.8</f>
        <v>399.20000000000005</v>
      </c>
      <c r="R1052" s="166">
        <v>499</v>
      </c>
      <c r="S1052" s="33">
        <v>5051771948492</v>
      </c>
      <c r="T1052" s="33"/>
      <c r="U1052" s="99">
        <v>0.60699999999999998</v>
      </c>
      <c r="V1052" s="3">
        <v>5.0000000000000001E-3</v>
      </c>
      <c r="W1052" s="99">
        <f t="shared" si="101"/>
        <v>0.61199999999999999</v>
      </c>
      <c r="X1052" s="8">
        <v>40</v>
      </c>
      <c r="Y1052" s="8">
        <v>380</v>
      </c>
      <c r="Z1052" s="8">
        <v>280</v>
      </c>
      <c r="AA1052"/>
      <c r="AB1052"/>
      <c r="AC1052"/>
      <c r="AD1052"/>
      <c r="AE1052"/>
      <c r="AF1052"/>
      <c r="AG1052"/>
      <c r="AH1052"/>
      <c r="AI1052"/>
      <c r="AJ1052"/>
      <c r="AK1052"/>
      <c r="AL1052"/>
      <c r="AM1052"/>
      <c r="AN1052"/>
      <c r="AO1052"/>
      <c r="AP1052"/>
      <c r="AQ1052"/>
      <c r="AR1052"/>
      <c r="AS1052"/>
      <c r="AT1052"/>
      <c r="AU1052"/>
      <c r="AV1052"/>
      <c r="AW1052"/>
      <c r="AX1052" s="289" t="s">
        <v>4429</v>
      </c>
      <c r="AY1052" s="157"/>
      <c r="AZ1052" t="s">
        <v>4282</v>
      </c>
      <c r="BA1052" s="278" t="s">
        <v>4267</v>
      </c>
      <c r="BB1052" s="280" t="s">
        <v>4268</v>
      </c>
      <c r="BC1052" s="32"/>
    </row>
    <row r="1053" spans="1:55" s="27" customFormat="1" ht="15.75">
      <c r="A1053" s="23" t="s">
        <v>456</v>
      </c>
      <c r="B1053" s="24" t="s">
        <v>951</v>
      </c>
      <c r="C1053" s="24" t="s">
        <v>984</v>
      </c>
      <c r="D1053" s="3" t="s">
        <v>4417</v>
      </c>
      <c r="E1053" s="3" t="s">
        <v>4424</v>
      </c>
      <c r="F1053" s="3" t="s">
        <v>4415</v>
      </c>
      <c r="G1053" s="24"/>
      <c r="H1053" s="3" t="s">
        <v>402</v>
      </c>
      <c r="I1053" s="33">
        <v>42010000</v>
      </c>
      <c r="J1053" s="1" t="s">
        <v>1804</v>
      </c>
      <c r="K1053" s="1" t="s">
        <v>1804</v>
      </c>
      <c r="L1053"/>
      <c r="M1053" s="35" t="s">
        <v>434</v>
      </c>
      <c r="N1053" s="35"/>
      <c r="O1053" s="22" t="s">
        <v>1791</v>
      </c>
      <c r="P1053" s="22">
        <v>221</v>
      </c>
      <c r="Q1053" s="37">
        <f t="shared" ref="Q1053" si="123">R1053*0.8</f>
        <v>399.20000000000005</v>
      </c>
      <c r="R1053" s="166">
        <v>499</v>
      </c>
      <c r="S1053" s="33">
        <v>5051771948478</v>
      </c>
      <c r="T1053" s="33"/>
      <c r="U1053" s="99">
        <v>0.61599999999999999</v>
      </c>
      <c r="V1053" s="3">
        <v>5.0000000000000001E-3</v>
      </c>
      <c r="W1053" s="99">
        <f t="shared" si="101"/>
        <v>0.621</v>
      </c>
      <c r="X1053" s="8">
        <v>40</v>
      </c>
      <c r="Y1053" s="8">
        <v>380</v>
      </c>
      <c r="Z1053" s="8">
        <v>280</v>
      </c>
      <c r="AA1053"/>
      <c r="AB1053"/>
      <c r="AC1053"/>
      <c r="AD1053"/>
      <c r="AE1053"/>
      <c r="AF1053"/>
      <c r="AG1053"/>
      <c r="AH1053"/>
      <c r="AI1053"/>
      <c r="AJ1053"/>
      <c r="AK1053"/>
      <c r="AL1053"/>
      <c r="AM1053"/>
      <c r="AN1053"/>
      <c r="AO1053"/>
      <c r="AP1053"/>
      <c r="AQ1053"/>
      <c r="AR1053"/>
      <c r="AS1053"/>
      <c r="AT1053"/>
      <c r="AU1053"/>
      <c r="AV1053"/>
      <c r="AW1053"/>
      <c r="AX1053" s="289" t="s">
        <v>4429</v>
      </c>
      <c r="AY1053" s="157"/>
      <c r="AZ1053" t="s">
        <v>4282</v>
      </c>
      <c r="BA1053" s="278" t="s">
        <v>4267</v>
      </c>
      <c r="BB1053" s="280" t="s">
        <v>4268</v>
      </c>
      <c r="BC1053" s="32"/>
    </row>
    <row r="1054" spans="1:55" s="27" customFormat="1" ht="15.75">
      <c r="A1054" s="23" t="s">
        <v>456</v>
      </c>
      <c r="B1054" s="24" t="s">
        <v>951</v>
      </c>
      <c r="C1054" s="24" t="s">
        <v>984</v>
      </c>
      <c r="D1054" s="3" t="s">
        <v>4417</v>
      </c>
      <c r="E1054" s="3" t="s">
        <v>4425</v>
      </c>
      <c r="F1054" s="3" t="s">
        <v>4415</v>
      </c>
      <c r="G1054" s="24"/>
      <c r="H1054" s="3" t="s">
        <v>409</v>
      </c>
      <c r="I1054" s="33">
        <v>42010000</v>
      </c>
      <c r="J1054" s="1" t="s">
        <v>1804</v>
      </c>
      <c r="K1054" s="1" t="s">
        <v>1804</v>
      </c>
      <c r="L1054"/>
      <c r="M1054" s="35" t="s">
        <v>430</v>
      </c>
      <c r="N1054" s="35"/>
      <c r="O1054" s="22" t="s">
        <v>1791</v>
      </c>
      <c r="P1054" s="22">
        <v>221</v>
      </c>
      <c r="Q1054" s="37">
        <f t="shared" ref="Q1054" si="124">R1054*0.8</f>
        <v>399.20000000000005</v>
      </c>
      <c r="R1054" s="166">
        <v>499</v>
      </c>
      <c r="S1054" s="33">
        <v>5051771948423</v>
      </c>
      <c r="T1054" s="33"/>
      <c r="U1054" s="99">
        <v>0.61</v>
      </c>
      <c r="V1054" s="3">
        <v>5.0000000000000001E-3</v>
      </c>
      <c r="W1054" s="99">
        <f t="shared" si="101"/>
        <v>0.61499999999999999</v>
      </c>
      <c r="X1054" s="8">
        <v>40</v>
      </c>
      <c r="Y1054" s="8">
        <v>380</v>
      </c>
      <c r="Z1054" s="8">
        <v>280</v>
      </c>
      <c r="AA1054"/>
      <c r="AB1054"/>
      <c r="AC1054"/>
      <c r="AD1054"/>
      <c r="AE1054"/>
      <c r="AF1054"/>
      <c r="AG1054"/>
      <c r="AH1054"/>
      <c r="AI1054"/>
      <c r="AJ1054"/>
      <c r="AK1054"/>
      <c r="AL1054"/>
      <c r="AM1054"/>
      <c r="AN1054"/>
      <c r="AO1054"/>
      <c r="AP1054"/>
      <c r="AQ1054"/>
      <c r="AR1054"/>
      <c r="AS1054"/>
      <c r="AT1054"/>
      <c r="AU1054"/>
      <c r="AV1054"/>
      <c r="AW1054"/>
      <c r="AX1054" s="289" t="s">
        <v>4429</v>
      </c>
      <c r="AY1054" s="157"/>
      <c r="AZ1054" t="s">
        <v>4282</v>
      </c>
      <c r="BA1054" s="278" t="s">
        <v>4267</v>
      </c>
      <c r="BB1054" s="280" t="s">
        <v>4268</v>
      </c>
      <c r="BC1054" s="32"/>
    </row>
    <row r="1055" spans="1:55" s="27" customFormat="1" ht="15.75">
      <c r="A1055" s="23" t="s">
        <v>456</v>
      </c>
      <c r="B1055" s="24" t="s">
        <v>951</v>
      </c>
      <c r="C1055" s="24" t="s">
        <v>984</v>
      </c>
      <c r="D1055" s="3" t="s">
        <v>4417</v>
      </c>
      <c r="E1055" s="3" t="s">
        <v>4426</v>
      </c>
      <c r="F1055" s="3" t="s">
        <v>4415</v>
      </c>
      <c r="G1055" s="24"/>
      <c r="H1055" s="3" t="s">
        <v>409</v>
      </c>
      <c r="I1055" s="33">
        <v>42010000</v>
      </c>
      <c r="J1055" s="1" t="s">
        <v>1804</v>
      </c>
      <c r="K1055" s="1" t="s">
        <v>1804</v>
      </c>
      <c r="L1055"/>
      <c r="M1055" s="35" t="s">
        <v>431</v>
      </c>
      <c r="N1055" s="35"/>
      <c r="O1055" s="22" t="s">
        <v>1791</v>
      </c>
      <c r="P1055" s="22">
        <v>221</v>
      </c>
      <c r="Q1055" s="37">
        <f t="shared" ref="Q1055" si="125">R1055*0.8</f>
        <v>399.20000000000005</v>
      </c>
      <c r="R1055" s="166">
        <v>499</v>
      </c>
      <c r="S1055" s="33">
        <v>5051771948447</v>
      </c>
      <c r="T1055" s="33"/>
      <c r="U1055" s="99">
        <v>0.61199999999999999</v>
      </c>
      <c r="V1055" s="3">
        <v>5.0000000000000001E-3</v>
      </c>
      <c r="W1055" s="99">
        <f t="shared" si="101"/>
        <v>0.61699999999999999</v>
      </c>
      <c r="X1055" s="8">
        <v>40</v>
      </c>
      <c r="Y1055" s="8">
        <v>380</v>
      </c>
      <c r="Z1055" s="8">
        <v>280</v>
      </c>
      <c r="AA1055"/>
      <c r="AB1055"/>
      <c r="AC1055"/>
      <c r="AD1055"/>
      <c r="AE1055"/>
      <c r="AF1055"/>
      <c r="AG1055"/>
      <c r="AH1055"/>
      <c r="AI1055"/>
      <c r="AJ1055"/>
      <c r="AK1055"/>
      <c r="AL1055"/>
      <c r="AM1055"/>
      <c r="AN1055"/>
      <c r="AO1055"/>
      <c r="AP1055"/>
      <c r="AQ1055"/>
      <c r="AR1055"/>
      <c r="AS1055"/>
      <c r="AT1055"/>
      <c r="AU1055"/>
      <c r="AV1055"/>
      <c r="AW1055"/>
      <c r="AX1055" s="289" t="s">
        <v>4429</v>
      </c>
      <c r="AY1055" s="157"/>
      <c r="AZ1055" t="s">
        <v>4282</v>
      </c>
      <c r="BA1055" s="278" t="s">
        <v>4267</v>
      </c>
      <c r="BB1055" s="280" t="s">
        <v>4268</v>
      </c>
      <c r="BC1055" s="32"/>
    </row>
    <row r="1056" spans="1:55" s="27" customFormat="1" ht="15.75">
      <c r="A1056" s="23" t="s">
        <v>456</v>
      </c>
      <c r="B1056" s="24" t="s">
        <v>951</v>
      </c>
      <c r="C1056" s="24" t="s">
        <v>984</v>
      </c>
      <c r="D1056" s="3" t="s">
        <v>4417</v>
      </c>
      <c r="E1056" s="3" t="s">
        <v>4427</v>
      </c>
      <c r="F1056" s="3" t="s">
        <v>4415</v>
      </c>
      <c r="G1056" s="24"/>
      <c r="H1056" s="3" t="s">
        <v>409</v>
      </c>
      <c r="I1056" s="33">
        <v>42010000</v>
      </c>
      <c r="J1056" s="1" t="s">
        <v>1804</v>
      </c>
      <c r="K1056" s="1" t="s">
        <v>1804</v>
      </c>
      <c r="L1056"/>
      <c r="M1056" s="35" t="s">
        <v>432</v>
      </c>
      <c r="N1056" s="35"/>
      <c r="O1056" s="22" t="s">
        <v>1791</v>
      </c>
      <c r="P1056" s="22">
        <v>221</v>
      </c>
      <c r="Q1056" s="37">
        <f t="shared" ref="Q1056" si="126">R1056*0.8</f>
        <v>399.20000000000005</v>
      </c>
      <c r="R1056" s="166">
        <v>499</v>
      </c>
      <c r="S1056" s="33">
        <v>5051771948454</v>
      </c>
      <c r="T1056" s="33"/>
      <c r="U1056" s="99">
        <v>0.60699999999999998</v>
      </c>
      <c r="V1056" s="3">
        <v>5.0000000000000001E-3</v>
      </c>
      <c r="W1056" s="99">
        <f t="shared" si="101"/>
        <v>0.61199999999999999</v>
      </c>
      <c r="X1056" s="8">
        <v>40</v>
      </c>
      <c r="Y1056" s="8">
        <v>380</v>
      </c>
      <c r="Z1056" s="8">
        <v>280</v>
      </c>
      <c r="AA1056"/>
      <c r="AB1056"/>
      <c r="AC1056"/>
      <c r="AD1056"/>
      <c r="AE1056"/>
      <c r="AF1056"/>
      <c r="AG1056"/>
      <c r="AH1056"/>
      <c r="AI1056"/>
      <c r="AJ1056"/>
      <c r="AK1056"/>
      <c r="AL1056"/>
      <c r="AM1056"/>
      <c r="AN1056"/>
      <c r="AO1056"/>
      <c r="AP1056"/>
      <c r="AQ1056"/>
      <c r="AR1056"/>
      <c r="AS1056"/>
      <c r="AT1056"/>
      <c r="AU1056"/>
      <c r="AV1056"/>
      <c r="AW1056"/>
      <c r="AX1056" s="289" t="s">
        <v>4429</v>
      </c>
      <c r="AY1056" s="157"/>
      <c r="AZ1056" t="s">
        <v>4282</v>
      </c>
      <c r="BA1056" s="278" t="s">
        <v>4267</v>
      </c>
      <c r="BB1056" s="280" t="s">
        <v>4268</v>
      </c>
      <c r="BC1056" s="32"/>
    </row>
    <row r="1057" spans="1:55" s="27" customFormat="1" ht="15.75">
      <c r="A1057" s="23" t="s">
        <v>456</v>
      </c>
      <c r="B1057" s="24" t="s">
        <v>951</v>
      </c>
      <c r="C1057" s="24" t="s">
        <v>984</v>
      </c>
      <c r="D1057" s="3" t="s">
        <v>4417</v>
      </c>
      <c r="E1057" s="3" t="s">
        <v>4428</v>
      </c>
      <c r="F1057" s="3" t="s">
        <v>4415</v>
      </c>
      <c r="G1057" s="24"/>
      <c r="H1057" s="3" t="s">
        <v>409</v>
      </c>
      <c r="I1057" s="33">
        <v>42010000</v>
      </c>
      <c r="J1057" s="1" t="s">
        <v>1804</v>
      </c>
      <c r="K1057" s="1" t="s">
        <v>1804</v>
      </c>
      <c r="L1057"/>
      <c r="M1057" s="35" t="s">
        <v>434</v>
      </c>
      <c r="N1057" s="35"/>
      <c r="O1057" s="22" t="s">
        <v>1791</v>
      </c>
      <c r="P1057" s="22">
        <v>221</v>
      </c>
      <c r="Q1057" s="37">
        <f t="shared" ref="Q1057" si="127">R1057*0.8</f>
        <v>399.20000000000005</v>
      </c>
      <c r="R1057" s="166">
        <v>499</v>
      </c>
      <c r="S1057" s="33">
        <v>5051771948430</v>
      </c>
      <c r="T1057" s="33"/>
      <c r="U1057" s="99">
        <v>0.61599999999999999</v>
      </c>
      <c r="V1057" s="3">
        <v>5.0000000000000001E-3</v>
      </c>
      <c r="W1057" s="99">
        <f t="shared" si="101"/>
        <v>0.621</v>
      </c>
      <c r="X1057" s="8">
        <v>40</v>
      </c>
      <c r="Y1057" s="8">
        <v>380</v>
      </c>
      <c r="Z1057" s="8">
        <v>280</v>
      </c>
      <c r="AA1057"/>
      <c r="AB1057"/>
      <c r="AC1057"/>
      <c r="AD1057"/>
      <c r="AE1057"/>
      <c r="AF1057"/>
      <c r="AG1057"/>
      <c r="AH1057"/>
      <c r="AI1057"/>
      <c r="AJ1057"/>
      <c r="AK1057"/>
      <c r="AL1057"/>
      <c r="AM1057"/>
      <c r="AN1057"/>
      <c r="AO1057"/>
      <c r="AP1057"/>
      <c r="AQ1057"/>
      <c r="AR1057"/>
      <c r="AS1057"/>
      <c r="AT1057"/>
      <c r="AU1057"/>
      <c r="AV1057"/>
      <c r="AW1057"/>
      <c r="AX1057" s="289" t="s">
        <v>4429</v>
      </c>
      <c r="AY1057" s="157"/>
      <c r="AZ1057" t="s">
        <v>4282</v>
      </c>
      <c r="BA1057" s="278" t="s">
        <v>4267</v>
      </c>
      <c r="BB1057" s="280" t="s">
        <v>4268</v>
      </c>
      <c r="BC1057" s="32"/>
    </row>
    <row r="1058" spans="1:55" s="27" customFormat="1" ht="15.75">
      <c r="A1058" s="23" t="s">
        <v>456</v>
      </c>
      <c r="B1058" s="24" t="s">
        <v>951</v>
      </c>
      <c r="C1058" s="24" t="s">
        <v>984</v>
      </c>
      <c r="D1058" s="3" t="s">
        <v>2861</v>
      </c>
      <c r="E1058" s="3" t="s">
        <v>2862</v>
      </c>
      <c r="F1058" s="3" t="s">
        <v>2863</v>
      </c>
      <c r="G1058" s="24"/>
      <c r="H1058" s="3" t="s">
        <v>1453</v>
      </c>
      <c r="I1058" s="33">
        <v>42010000</v>
      </c>
      <c r="J1058" s="1" t="s">
        <v>1804</v>
      </c>
      <c r="K1058" s="1" t="s">
        <v>1804</v>
      </c>
      <c r="L1058" s="3"/>
      <c r="M1058" s="23" t="s">
        <v>435</v>
      </c>
      <c r="N1058" s="23"/>
      <c r="O1058" s="22" t="s">
        <v>1791</v>
      </c>
      <c r="P1058" s="22">
        <v>94</v>
      </c>
      <c r="Q1058" s="37">
        <f t="shared" ref="Q1058" si="128">R1058*0.8</f>
        <v>172</v>
      </c>
      <c r="R1058" s="166">
        <v>215</v>
      </c>
      <c r="S1058" s="197" t="s">
        <v>3025</v>
      </c>
      <c r="T1058" s="307"/>
      <c r="U1058" s="3">
        <v>0.48899999999999999</v>
      </c>
      <c r="V1058" s="3">
        <v>5.0000000000000001E-3</v>
      </c>
      <c r="W1058" s="3">
        <f t="shared" si="101"/>
        <v>0.49399999999999999</v>
      </c>
      <c r="X1058" s="3">
        <v>10</v>
      </c>
      <c r="Y1058" s="3">
        <v>360</v>
      </c>
      <c r="Z1058" s="3">
        <v>300</v>
      </c>
      <c r="AX1058" s="412" t="s">
        <v>2864</v>
      </c>
      <c r="AZ1058" t="s">
        <v>4282</v>
      </c>
      <c r="BA1058" s="278" t="s">
        <v>4267</v>
      </c>
      <c r="BB1058" s="280" t="s">
        <v>4268</v>
      </c>
    </row>
    <row r="1059" spans="1:55" s="27" customFormat="1" ht="15.75">
      <c r="A1059" s="23" t="s">
        <v>456</v>
      </c>
      <c r="B1059" s="24" t="s">
        <v>951</v>
      </c>
      <c r="C1059" s="24" t="s">
        <v>984</v>
      </c>
      <c r="D1059" s="3" t="s">
        <v>2861</v>
      </c>
      <c r="E1059" s="3" t="s">
        <v>2865</v>
      </c>
      <c r="F1059" s="3" t="s">
        <v>2863</v>
      </c>
      <c r="G1059" s="24"/>
      <c r="H1059" s="3" t="s">
        <v>1453</v>
      </c>
      <c r="I1059" s="33">
        <v>42010000</v>
      </c>
      <c r="J1059" s="1" t="s">
        <v>1804</v>
      </c>
      <c r="K1059" s="1" t="s">
        <v>1804</v>
      </c>
      <c r="L1059" s="3"/>
      <c r="M1059" s="23" t="s">
        <v>437</v>
      </c>
      <c r="N1059" s="23"/>
      <c r="O1059" s="22" t="s">
        <v>1791</v>
      </c>
      <c r="P1059" s="22">
        <v>94</v>
      </c>
      <c r="Q1059" s="37">
        <f t="shared" ref="Q1059" si="129">R1059*0.8</f>
        <v>172</v>
      </c>
      <c r="R1059" s="166">
        <v>215</v>
      </c>
      <c r="S1059" s="197" t="s">
        <v>3026</v>
      </c>
      <c r="T1059" s="307"/>
      <c r="U1059" s="3">
        <v>0.501</v>
      </c>
      <c r="V1059" s="3">
        <v>5.0000000000000001E-3</v>
      </c>
      <c r="W1059" s="3">
        <f t="shared" si="101"/>
        <v>0.50600000000000001</v>
      </c>
      <c r="X1059" s="3">
        <v>10</v>
      </c>
      <c r="Y1059" s="3">
        <v>400</v>
      </c>
      <c r="Z1059" s="3">
        <v>300</v>
      </c>
      <c r="AX1059" s="412" t="s">
        <v>2864</v>
      </c>
      <c r="AZ1059" t="s">
        <v>4282</v>
      </c>
      <c r="BA1059" s="278" t="s">
        <v>4267</v>
      </c>
      <c r="BB1059" s="280" t="s">
        <v>4268</v>
      </c>
    </row>
    <row r="1060" spans="1:55" s="27" customFormat="1" ht="15.75">
      <c r="A1060" s="23" t="s">
        <v>456</v>
      </c>
      <c r="B1060" s="24" t="s">
        <v>951</v>
      </c>
      <c r="C1060" s="24" t="s">
        <v>984</v>
      </c>
      <c r="D1060" s="3" t="s">
        <v>2861</v>
      </c>
      <c r="E1060" s="3" t="s">
        <v>2866</v>
      </c>
      <c r="F1060" s="3" t="s">
        <v>2863</v>
      </c>
      <c r="G1060" s="24"/>
      <c r="H1060" s="3" t="s">
        <v>1453</v>
      </c>
      <c r="I1060" s="33">
        <v>42010000</v>
      </c>
      <c r="J1060" s="1" t="s">
        <v>1804</v>
      </c>
      <c r="K1060" s="1" t="s">
        <v>1804</v>
      </c>
      <c r="L1060" s="3"/>
      <c r="M1060" s="23" t="s">
        <v>2867</v>
      </c>
      <c r="N1060" s="23"/>
      <c r="O1060" s="22" t="s">
        <v>1791</v>
      </c>
      <c r="P1060" s="22">
        <v>94</v>
      </c>
      <c r="Q1060" s="37">
        <f t="shared" ref="Q1060" si="130">R1060*0.8</f>
        <v>172</v>
      </c>
      <c r="R1060" s="166">
        <v>215</v>
      </c>
      <c r="S1060" s="197" t="s">
        <v>3027</v>
      </c>
      <c r="T1060" s="307"/>
      <c r="U1060" s="3">
        <v>0.504</v>
      </c>
      <c r="V1060" s="3">
        <v>5.0000000000000001E-3</v>
      </c>
      <c r="W1060" s="3">
        <f t="shared" si="101"/>
        <v>0.50900000000000001</v>
      </c>
      <c r="X1060" s="3">
        <v>20</v>
      </c>
      <c r="Y1060" s="3">
        <v>430</v>
      </c>
      <c r="Z1060" s="3">
        <v>300</v>
      </c>
      <c r="AX1060" s="412" t="s">
        <v>2864</v>
      </c>
      <c r="AZ1060" t="s">
        <v>4282</v>
      </c>
      <c r="BA1060" s="278" t="s">
        <v>4267</v>
      </c>
      <c r="BB1060" s="280" t="s">
        <v>4268</v>
      </c>
    </row>
    <row r="1061" spans="1:55" s="27" customFormat="1" ht="15.75">
      <c r="A1061" s="23" t="s">
        <v>456</v>
      </c>
      <c r="B1061" s="24" t="s">
        <v>951</v>
      </c>
      <c r="C1061" s="24" t="s">
        <v>984</v>
      </c>
      <c r="D1061" s="3" t="s">
        <v>2861</v>
      </c>
      <c r="E1061" s="3" t="s">
        <v>2868</v>
      </c>
      <c r="F1061" s="3" t="s">
        <v>2863</v>
      </c>
      <c r="G1061" s="24"/>
      <c r="H1061" s="3" t="s">
        <v>1453</v>
      </c>
      <c r="I1061" s="33">
        <v>42010000</v>
      </c>
      <c r="J1061" s="1" t="s">
        <v>1804</v>
      </c>
      <c r="K1061" s="1" t="s">
        <v>1804</v>
      </c>
      <c r="L1061" s="3"/>
      <c r="M1061" s="23" t="s">
        <v>441</v>
      </c>
      <c r="N1061" s="23"/>
      <c r="O1061" s="22" t="s">
        <v>1791</v>
      </c>
      <c r="P1061" s="22">
        <v>94</v>
      </c>
      <c r="Q1061" s="37">
        <f t="shared" ref="Q1061" si="131">R1061*0.8</f>
        <v>172</v>
      </c>
      <c r="R1061" s="166">
        <v>215</v>
      </c>
      <c r="S1061" s="197" t="s">
        <v>3028</v>
      </c>
      <c r="T1061" s="307"/>
      <c r="U1061" s="3">
        <v>0.52800000000000002</v>
      </c>
      <c r="V1061" s="3">
        <v>5.0000000000000001E-3</v>
      </c>
      <c r="W1061" s="3">
        <f t="shared" si="101"/>
        <v>0.53300000000000003</v>
      </c>
      <c r="X1061" s="3">
        <v>20</v>
      </c>
      <c r="Y1061" s="3">
        <v>430</v>
      </c>
      <c r="Z1061" s="3">
        <v>300</v>
      </c>
      <c r="AX1061" s="412" t="s">
        <v>2864</v>
      </c>
      <c r="AZ1061" t="s">
        <v>4282</v>
      </c>
      <c r="BA1061" s="278" t="s">
        <v>4267</v>
      </c>
      <c r="BB1061" s="280" t="s">
        <v>4268</v>
      </c>
    </row>
    <row r="1062" spans="1:55" s="27" customFormat="1" ht="15.75">
      <c r="A1062" s="23" t="s">
        <v>456</v>
      </c>
      <c r="B1062" s="24" t="s">
        <v>951</v>
      </c>
      <c r="C1062" s="24" t="s">
        <v>984</v>
      </c>
      <c r="D1062" s="3" t="s">
        <v>2861</v>
      </c>
      <c r="E1062" s="3" t="s">
        <v>2869</v>
      </c>
      <c r="F1062" s="3" t="s">
        <v>2863</v>
      </c>
      <c r="G1062" s="24"/>
      <c r="H1062" s="3" t="s">
        <v>1454</v>
      </c>
      <c r="I1062" s="33">
        <v>42010000</v>
      </c>
      <c r="J1062" s="1" t="s">
        <v>1804</v>
      </c>
      <c r="K1062" s="1" t="s">
        <v>1804</v>
      </c>
      <c r="L1062" s="3"/>
      <c r="M1062" s="23" t="s">
        <v>435</v>
      </c>
      <c r="N1062" s="23"/>
      <c r="O1062" s="22" t="s">
        <v>1791</v>
      </c>
      <c r="P1062" s="22">
        <v>94</v>
      </c>
      <c r="Q1062" s="37">
        <f t="shared" ref="Q1062" si="132">R1062*0.8</f>
        <v>172</v>
      </c>
      <c r="R1062" s="166">
        <v>215</v>
      </c>
      <c r="S1062" s="197" t="s">
        <v>3029</v>
      </c>
      <c r="T1062" s="307"/>
      <c r="U1062" s="3">
        <v>0.48899999999999999</v>
      </c>
      <c r="V1062" s="3">
        <v>5.0000000000000001E-3</v>
      </c>
      <c r="W1062" s="3">
        <f t="shared" si="101"/>
        <v>0.49399999999999999</v>
      </c>
      <c r="X1062" s="3">
        <v>10</v>
      </c>
      <c r="Y1062" s="3">
        <v>360</v>
      </c>
      <c r="Z1062" s="3">
        <v>300</v>
      </c>
      <c r="AX1062" s="412" t="s">
        <v>2864</v>
      </c>
      <c r="AZ1062" t="s">
        <v>4282</v>
      </c>
      <c r="BA1062" s="278" t="s">
        <v>4267</v>
      </c>
      <c r="BB1062" s="280" t="s">
        <v>4268</v>
      </c>
    </row>
    <row r="1063" spans="1:55" s="27" customFormat="1" ht="15.75">
      <c r="A1063" s="23" t="s">
        <v>456</v>
      </c>
      <c r="B1063" s="24" t="s">
        <v>951</v>
      </c>
      <c r="C1063" s="24" t="s">
        <v>984</v>
      </c>
      <c r="D1063" s="3" t="s">
        <v>2861</v>
      </c>
      <c r="E1063" s="3" t="s">
        <v>2870</v>
      </c>
      <c r="F1063" s="3" t="s">
        <v>2863</v>
      </c>
      <c r="G1063" s="24"/>
      <c r="H1063" s="3" t="s">
        <v>1454</v>
      </c>
      <c r="I1063" s="33">
        <v>42010000</v>
      </c>
      <c r="J1063" s="1" t="s">
        <v>1804</v>
      </c>
      <c r="K1063" s="1" t="s">
        <v>1804</v>
      </c>
      <c r="L1063" s="3"/>
      <c r="M1063" s="23" t="s">
        <v>437</v>
      </c>
      <c r="N1063" s="23"/>
      <c r="O1063" s="22" t="s">
        <v>1791</v>
      </c>
      <c r="P1063" s="22">
        <v>94</v>
      </c>
      <c r="Q1063" s="37">
        <f t="shared" ref="Q1063" si="133">R1063*0.8</f>
        <v>172</v>
      </c>
      <c r="R1063" s="166">
        <v>215</v>
      </c>
      <c r="S1063" s="197" t="s">
        <v>3030</v>
      </c>
      <c r="T1063" s="307"/>
      <c r="U1063" s="3">
        <v>0.501</v>
      </c>
      <c r="V1063" s="3">
        <v>5.0000000000000001E-3</v>
      </c>
      <c r="W1063" s="3">
        <f t="shared" ref="W1063:W1081" si="134">U1063+V1063</f>
        <v>0.50600000000000001</v>
      </c>
      <c r="X1063" s="3">
        <v>10</v>
      </c>
      <c r="Y1063" s="3">
        <v>400</v>
      </c>
      <c r="Z1063" s="3">
        <v>300</v>
      </c>
      <c r="AX1063" s="412" t="s">
        <v>2864</v>
      </c>
      <c r="AZ1063" t="s">
        <v>4282</v>
      </c>
      <c r="BA1063" s="278" t="s">
        <v>4267</v>
      </c>
      <c r="BB1063" s="280" t="s">
        <v>4268</v>
      </c>
    </row>
    <row r="1064" spans="1:55" s="27" customFormat="1" ht="15.75">
      <c r="A1064" s="23" t="s">
        <v>456</v>
      </c>
      <c r="B1064" s="24" t="s">
        <v>951</v>
      </c>
      <c r="C1064" s="24" t="s">
        <v>984</v>
      </c>
      <c r="D1064" s="3" t="s">
        <v>2861</v>
      </c>
      <c r="E1064" s="3" t="s">
        <v>2871</v>
      </c>
      <c r="F1064" s="3" t="s">
        <v>2863</v>
      </c>
      <c r="G1064" s="24"/>
      <c r="H1064" s="3" t="s">
        <v>1454</v>
      </c>
      <c r="I1064" s="33">
        <v>42010000</v>
      </c>
      <c r="J1064" s="1" t="s">
        <v>1804</v>
      </c>
      <c r="K1064" s="1" t="s">
        <v>1804</v>
      </c>
      <c r="L1064" s="3"/>
      <c r="M1064" s="23" t="s">
        <v>2867</v>
      </c>
      <c r="N1064" s="23"/>
      <c r="O1064" s="22" t="s">
        <v>1791</v>
      </c>
      <c r="P1064" s="22">
        <v>94</v>
      </c>
      <c r="Q1064" s="37">
        <f t="shared" ref="Q1064" si="135">R1064*0.8</f>
        <v>172</v>
      </c>
      <c r="R1064" s="166">
        <v>215</v>
      </c>
      <c r="S1064" s="197" t="s">
        <v>3031</v>
      </c>
      <c r="T1064" s="307"/>
      <c r="U1064" s="3">
        <v>0.504</v>
      </c>
      <c r="V1064" s="3">
        <v>5.0000000000000001E-3</v>
      </c>
      <c r="W1064" s="3">
        <f t="shared" si="134"/>
        <v>0.50900000000000001</v>
      </c>
      <c r="X1064" s="3">
        <v>20</v>
      </c>
      <c r="Y1064" s="3">
        <v>430</v>
      </c>
      <c r="Z1064" s="3">
        <v>300</v>
      </c>
      <c r="AX1064" s="412" t="s">
        <v>2864</v>
      </c>
      <c r="AZ1064" t="s">
        <v>4282</v>
      </c>
      <c r="BA1064" s="278" t="s">
        <v>4267</v>
      </c>
      <c r="BB1064" s="280" t="s">
        <v>4268</v>
      </c>
    </row>
    <row r="1065" spans="1:55" s="27" customFormat="1" ht="15.75">
      <c r="A1065" s="23" t="s">
        <v>456</v>
      </c>
      <c r="B1065" s="24" t="s">
        <v>951</v>
      </c>
      <c r="C1065" s="24" t="s">
        <v>984</v>
      </c>
      <c r="D1065" s="3" t="s">
        <v>2861</v>
      </c>
      <c r="E1065" s="3" t="s">
        <v>2872</v>
      </c>
      <c r="F1065" s="3" t="s">
        <v>2863</v>
      </c>
      <c r="G1065" s="24"/>
      <c r="H1065" s="3" t="s">
        <v>1454</v>
      </c>
      <c r="I1065" s="33">
        <v>42010000</v>
      </c>
      <c r="J1065" s="1" t="s">
        <v>1804</v>
      </c>
      <c r="K1065" s="1" t="s">
        <v>1804</v>
      </c>
      <c r="L1065" s="3"/>
      <c r="M1065" s="23" t="s">
        <v>441</v>
      </c>
      <c r="N1065" s="23"/>
      <c r="O1065" s="22" t="s">
        <v>1791</v>
      </c>
      <c r="P1065" s="22">
        <v>94</v>
      </c>
      <c r="Q1065" s="37">
        <f t="shared" ref="Q1065" si="136">R1065*0.8</f>
        <v>172</v>
      </c>
      <c r="R1065" s="166">
        <v>215</v>
      </c>
      <c r="S1065" s="197" t="s">
        <v>3032</v>
      </c>
      <c r="T1065" s="307"/>
      <c r="U1065" s="3">
        <v>0.52800000000000002</v>
      </c>
      <c r="V1065" s="3">
        <v>5.0000000000000001E-3</v>
      </c>
      <c r="W1065" s="3">
        <f t="shared" si="134"/>
        <v>0.53300000000000003</v>
      </c>
      <c r="X1065" s="3">
        <v>20</v>
      </c>
      <c r="Y1065" s="3">
        <v>430</v>
      </c>
      <c r="Z1065" s="3">
        <v>300</v>
      </c>
      <c r="AX1065" s="412" t="s">
        <v>2864</v>
      </c>
      <c r="AZ1065" t="s">
        <v>4282</v>
      </c>
      <c r="BA1065" s="278" t="s">
        <v>4267</v>
      </c>
      <c r="BB1065" s="280" t="s">
        <v>4268</v>
      </c>
    </row>
    <row r="1066" spans="1:55" s="27" customFormat="1" ht="15.75">
      <c r="A1066" s="23" t="s">
        <v>456</v>
      </c>
      <c r="B1066" s="24" t="s">
        <v>951</v>
      </c>
      <c r="C1066" s="24" t="s">
        <v>984</v>
      </c>
      <c r="D1066" s="3" t="s">
        <v>2861</v>
      </c>
      <c r="E1066" s="3" t="s">
        <v>2873</v>
      </c>
      <c r="F1066" s="3" t="s">
        <v>2863</v>
      </c>
      <c r="G1066" s="24"/>
      <c r="H1066" s="3" t="s">
        <v>1503</v>
      </c>
      <c r="I1066" s="33">
        <v>42010000</v>
      </c>
      <c r="J1066" s="1" t="s">
        <v>1804</v>
      </c>
      <c r="K1066" s="1" t="s">
        <v>1804</v>
      </c>
      <c r="L1066" s="3"/>
      <c r="M1066" s="23" t="s">
        <v>435</v>
      </c>
      <c r="N1066" s="23"/>
      <c r="O1066" s="22" t="s">
        <v>1791</v>
      </c>
      <c r="P1066" s="22">
        <v>94</v>
      </c>
      <c r="Q1066" s="37">
        <f t="shared" ref="Q1066" si="137">R1066*0.8</f>
        <v>172</v>
      </c>
      <c r="R1066" s="166">
        <v>215</v>
      </c>
      <c r="S1066" s="197" t="s">
        <v>3033</v>
      </c>
      <c r="T1066" s="307"/>
      <c r="U1066" s="3">
        <v>0.48899999999999999</v>
      </c>
      <c r="V1066" s="3">
        <v>5.0000000000000001E-3</v>
      </c>
      <c r="W1066" s="3">
        <f t="shared" si="134"/>
        <v>0.49399999999999999</v>
      </c>
      <c r="X1066" s="3">
        <v>10</v>
      </c>
      <c r="Y1066" s="3">
        <v>360</v>
      </c>
      <c r="Z1066" s="3">
        <v>300</v>
      </c>
      <c r="AX1066" s="412" t="s">
        <v>2864</v>
      </c>
      <c r="AZ1066" t="s">
        <v>4282</v>
      </c>
      <c r="BA1066" s="278" t="s">
        <v>4267</v>
      </c>
      <c r="BB1066" s="280" t="s">
        <v>4268</v>
      </c>
    </row>
    <row r="1067" spans="1:55" s="27" customFormat="1" ht="15.75">
      <c r="A1067" s="23" t="s">
        <v>456</v>
      </c>
      <c r="B1067" s="24" t="s">
        <v>951</v>
      </c>
      <c r="C1067" s="24" t="s">
        <v>984</v>
      </c>
      <c r="D1067" s="3" t="s">
        <v>2861</v>
      </c>
      <c r="E1067" s="3" t="s">
        <v>2874</v>
      </c>
      <c r="F1067" s="3" t="s">
        <v>2863</v>
      </c>
      <c r="G1067" s="24"/>
      <c r="H1067" s="3" t="s">
        <v>1503</v>
      </c>
      <c r="I1067" s="33">
        <v>42010000</v>
      </c>
      <c r="J1067" s="1" t="s">
        <v>1804</v>
      </c>
      <c r="K1067" s="1" t="s">
        <v>1804</v>
      </c>
      <c r="L1067" s="3"/>
      <c r="M1067" s="23" t="s">
        <v>437</v>
      </c>
      <c r="N1067" s="23"/>
      <c r="O1067" s="22" t="s">
        <v>1791</v>
      </c>
      <c r="P1067" s="22">
        <v>94</v>
      </c>
      <c r="Q1067" s="37">
        <f t="shared" ref="Q1067" si="138">R1067*0.8</f>
        <v>172</v>
      </c>
      <c r="R1067" s="166">
        <v>215</v>
      </c>
      <c r="S1067" s="197" t="s">
        <v>3034</v>
      </c>
      <c r="T1067" s="307"/>
      <c r="U1067" s="3">
        <v>0.501</v>
      </c>
      <c r="V1067" s="3">
        <v>5.0000000000000001E-3</v>
      </c>
      <c r="W1067" s="3">
        <f t="shared" si="134"/>
        <v>0.50600000000000001</v>
      </c>
      <c r="X1067" s="3">
        <v>10</v>
      </c>
      <c r="Y1067" s="3">
        <v>400</v>
      </c>
      <c r="Z1067" s="3">
        <v>300</v>
      </c>
      <c r="AX1067" s="412" t="s">
        <v>2864</v>
      </c>
      <c r="AZ1067" t="s">
        <v>4282</v>
      </c>
      <c r="BA1067" s="278" t="s">
        <v>4267</v>
      </c>
      <c r="BB1067" s="280" t="s">
        <v>4268</v>
      </c>
    </row>
    <row r="1068" spans="1:55" s="27" customFormat="1" ht="15.75">
      <c r="A1068" s="23" t="s">
        <v>456</v>
      </c>
      <c r="B1068" s="24" t="s">
        <v>951</v>
      </c>
      <c r="C1068" s="24" t="s">
        <v>984</v>
      </c>
      <c r="D1068" s="3" t="s">
        <v>2861</v>
      </c>
      <c r="E1068" s="3" t="s">
        <v>2875</v>
      </c>
      <c r="F1068" s="3" t="s">
        <v>2863</v>
      </c>
      <c r="G1068" s="24"/>
      <c r="H1068" s="3" t="s">
        <v>1503</v>
      </c>
      <c r="I1068" s="33">
        <v>42010000</v>
      </c>
      <c r="J1068" s="1" t="s">
        <v>1804</v>
      </c>
      <c r="K1068" s="1" t="s">
        <v>1804</v>
      </c>
      <c r="L1068" s="3"/>
      <c r="M1068" s="23" t="s">
        <v>2867</v>
      </c>
      <c r="N1068" s="23"/>
      <c r="O1068" s="22" t="s">
        <v>1791</v>
      </c>
      <c r="P1068" s="22">
        <v>94</v>
      </c>
      <c r="Q1068" s="37">
        <f t="shared" ref="Q1068" si="139">R1068*0.8</f>
        <v>172</v>
      </c>
      <c r="R1068" s="166">
        <v>215</v>
      </c>
      <c r="S1068" s="197" t="s">
        <v>3035</v>
      </c>
      <c r="T1068" s="307"/>
      <c r="U1068" s="3">
        <v>0.504</v>
      </c>
      <c r="V1068" s="3">
        <v>5.0000000000000001E-3</v>
      </c>
      <c r="W1068" s="3">
        <f t="shared" si="134"/>
        <v>0.50900000000000001</v>
      </c>
      <c r="X1068" s="3">
        <v>20</v>
      </c>
      <c r="Y1068" s="3">
        <v>430</v>
      </c>
      <c r="Z1068" s="3">
        <v>300</v>
      </c>
      <c r="AX1068" s="412" t="s">
        <v>2864</v>
      </c>
      <c r="AZ1068" t="s">
        <v>4282</v>
      </c>
      <c r="BA1068" s="278" t="s">
        <v>4267</v>
      </c>
      <c r="BB1068" s="280" t="s">
        <v>4268</v>
      </c>
    </row>
    <row r="1069" spans="1:55" s="27" customFormat="1" ht="15.75">
      <c r="A1069" s="23" t="s">
        <v>456</v>
      </c>
      <c r="B1069" s="24" t="s">
        <v>951</v>
      </c>
      <c r="C1069" s="24" t="s">
        <v>984</v>
      </c>
      <c r="D1069" s="3" t="s">
        <v>2861</v>
      </c>
      <c r="E1069" s="3" t="s">
        <v>2876</v>
      </c>
      <c r="F1069" s="3" t="s">
        <v>2863</v>
      </c>
      <c r="G1069" s="24"/>
      <c r="H1069" s="3" t="s">
        <v>1503</v>
      </c>
      <c r="I1069" s="33">
        <v>42010000</v>
      </c>
      <c r="J1069" s="1" t="s">
        <v>1804</v>
      </c>
      <c r="K1069" s="1" t="s">
        <v>1804</v>
      </c>
      <c r="L1069" s="3"/>
      <c r="M1069" s="23" t="s">
        <v>441</v>
      </c>
      <c r="N1069" s="23"/>
      <c r="O1069" s="22" t="s">
        <v>1791</v>
      </c>
      <c r="P1069" s="22">
        <v>94</v>
      </c>
      <c r="Q1069" s="37">
        <f t="shared" ref="Q1069" si="140">R1069*0.8</f>
        <v>172</v>
      </c>
      <c r="R1069" s="166">
        <v>215</v>
      </c>
      <c r="S1069" s="197" t="s">
        <v>3036</v>
      </c>
      <c r="T1069" s="307"/>
      <c r="U1069" s="3">
        <v>0.52800000000000002</v>
      </c>
      <c r="V1069" s="3">
        <v>5.0000000000000001E-3</v>
      </c>
      <c r="W1069" s="3">
        <f t="shared" si="134"/>
        <v>0.53300000000000003</v>
      </c>
      <c r="X1069" s="3">
        <v>20</v>
      </c>
      <c r="Y1069" s="3">
        <v>430</v>
      </c>
      <c r="Z1069" s="3">
        <v>300</v>
      </c>
      <c r="AX1069" s="412" t="s">
        <v>2864</v>
      </c>
      <c r="AZ1069" t="s">
        <v>4282</v>
      </c>
      <c r="BA1069" s="278" t="s">
        <v>4267</v>
      </c>
      <c r="BB1069" s="280" t="s">
        <v>4268</v>
      </c>
    </row>
    <row r="1070" spans="1:55" s="27" customFormat="1" ht="15.75">
      <c r="A1070" s="23" t="s">
        <v>456</v>
      </c>
      <c r="B1070" s="24" t="s">
        <v>951</v>
      </c>
      <c r="C1070" s="24" t="s">
        <v>984</v>
      </c>
      <c r="D1070" s="3" t="s">
        <v>2861</v>
      </c>
      <c r="E1070" s="3" t="s">
        <v>2877</v>
      </c>
      <c r="F1070" s="3" t="s">
        <v>2863</v>
      </c>
      <c r="G1070" s="24"/>
      <c r="H1070" s="3" t="s">
        <v>784</v>
      </c>
      <c r="I1070" s="33">
        <v>42010000</v>
      </c>
      <c r="J1070" s="1" t="s">
        <v>1804</v>
      </c>
      <c r="K1070" s="1" t="s">
        <v>1804</v>
      </c>
      <c r="L1070" s="3"/>
      <c r="M1070" s="23" t="s">
        <v>435</v>
      </c>
      <c r="N1070" s="23"/>
      <c r="O1070" s="22" t="s">
        <v>1791</v>
      </c>
      <c r="P1070" s="22">
        <v>94</v>
      </c>
      <c r="Q1070" s="37">
        <f t="shared" ref="Q1070" si="141">R1070*0.8</f>
        <v>172</v>
      </c>
      <c r="R1070" s="166">
        <v>215</v>
      </c>
      <c r="S1070" s="197" t="s">
        <v>3037</v>
      </c>
      <c r="T1070" s="307"/>
      <c r="U1070" s="3">
        <v>0.48899999999999999</v>
      </c>
      <c r="V1070" s="3">
        <v>5.0000000000000001E-3</v>
      </c>
      <c r="W1070" s="3">
        <f t="shared" si="134"/>
        <v>0.49399999999999999</v>
      </c>
      <c r="X1070" s="3">
        <v>10</v>
      </c>
      <c r="Y1070" s="3">
        <v>360</v>
      </c>
      <c r="Z1070" s="3">
        <v>300</v>
      </c>
      <c r="AX1070" s="412" t="s">
        <v>2864</v>
      </c>
      <c r="AZ1070" t="s">
        <v>4282</v>
      </c>
      <c r="BA1070" s="278" t="s">
        <v>4267</v>
      </c>
      <c r="BB1070" s="280" t="s">
        <v>4268</v>
      </c>
    </row>
    <row r="1071" spans="1:55" s="27" customFormat="1" ht="15.75">
      <c r="A1071" s="23" t="s">
        <v>456</v>
      </c>
      <c r="B1071" s="24" t="s">
        <v>951</v>
      </c>
      <c r="C1071" s="24" t="s">
        <v>984</v>
      </c>
      <c r="D1071" s="3" t="s">
        <v>2861</v>
      </c>
      <c r="E1071" s="3" t="s">
        <v>2878</v>
      </c>
      <c r="F1071" s="3" t="s">
        <v>2863</v>
      </c>
      <c r="G1071" s="24"/>
      <c r="H1071" s="3" t="s">
        <v>784</v>
      </c>
      <c r="I1071" s="33">
        <v>42010000</v>
      </c>
      <c r="J1071" s="1" t="s">
        <v>1804</v>
      </c>
      <c r="K1071" s="1" t="s">
        <v>1804</v>
      </c>
      <c r="L1071" s="3"/>
      <c r="M1071" s="23" t="s">
        <v>437</v>
      </c>
      <c r="N1071" s="23"/>
      <c r="O1071" s="22" t="s">
        <v>1791</v>
      </c>
      <c r="P1071" s="22">
        <v>94</v>
      </c>
      <c r="Q1071" s="37">
        <f t="shared" ref="Q1071" si="142">R1071*0.8</f>
        <v>172</v>
      </c>
      <c r="R1071" s="166">
        <v>215</v>
      </c>
      <c r="S1071" s="197" t="s">
        <v>3038</v>
      </c>
      <c r="T1071" s="307"/>
      <c r="U1071" s="3">
        <v>0.501</v>
      </c>
      <c r="V1071" s="3">
        <v>5.0000000000000001E-3</v>
      </c>
      <c r="W1071" s="3">
        <f t="shared" si="134"/>
        <v>0.50600000000000001</v>
      </c>
      <c r="X1071" s="3">
        <v>10</v>
      </c>
      <c r="Y1071" s="3">
        <v>400</v>
      </c>
      <c r="Z1071" s="3">
        <v>300</v>
      </c>
      <c r="AX1071" s="412" t="s">
        <v>2864</v>
      </c>
      <c r="AZ1071" t="s">
        <v>4282</v>
      </c>
      <c r="BA1071" s="278" t="s">
        <v>4267</v>
      </c>
      <c r="BB1071" s="280" t="s">
        <v>4268</v>
      </c>
    </row>
    <row r="1072" spans="1:55" s="27" customFormat="1" ht="15.75">
      <c r="A1072" s="23" t="s">
        <v>456</v>
      </c>
      <c r="B1072" s="24" t="s">
        <v>951</v>
      </c>
      <c r="C1072" s="24" t="s">
        <v>984</v>
      </c>
      <c r="D1072" s="3" t="s">
        <v>2861</v>
      </c>
      <c r="E1072" s="3" t="s">
        <v>2879</v>
      </c>
      <c r="F1072" s="3" t="s">
        <v>2863</v>
      </c>
      <c r="G1072" s="24"/>
      <c r="H1072" s="3" t="s">
        <v>784</v>
      </c>
      <c r="I1072" s="33">
        <v>42010000</v>
      </c>
      <c r="J1072" s="1" t="s">
        <v>1804</v>
      </c>
      <c r="K1072" s="1" t="s">
        <v>1804</v>
      </c>
      <c r="L1072" s="3"/>
      <c r="M1072" s="23" t="s">
        <v>2867</v>
      </c>
      <c r="N1072" s="23"/>
      <c r="O1072" s="22" t="s">
        <v>1791</v>
      </c>
      <c r="P1072" s="22">
        <v>94</v>
      </c>
      <c r="Q1072" s="37">
        <f t="shared" ref="Q1072" si="143">R1072*0.8</f>
        <v>172</v>
      </c>
      <c r="R1072" s="166">
        <v>215</v>
      </c>
      <c r="S1072" s="197" t="s">
        <v>3039</v>
      </c>
      <c r="T1072" s="307"/>
      <c r="U1072" s="3">
        <v>0.504</v>
      </c>
      <c r="V1072" s="3">
        <v>5.0000000000000001E-3</v>
      </c>
      <c r="W1072" s="3">
        <f t="shared" si="134"/>
        <v>0.50900000000000001</v>
      </c>
      <c r="X1072" s="3">
        <v>20</v>
      </c>
      <c r="Y1072" s="3">
        <v>430</v>
      </c>
      <c r="Z1072" s="3">
        <v>300</v>
      </c>
      <c r="AX1072" s="412" t="s">
        <v>2864</v>
      </c>
      <c r="AZ1072" t="s">
        <v>4282</v>
      </c>
      <c r="BA1072" s="278" t="s">
        <v>4267</v>
      </c>
      <c r="BB1072" s="280" t="s">
        <v>4268</v>
      </c>
    </row>
    <row r="1073" spans="1:55" s="27" customFormat="1" ht="15.75">
      <c r="A1073" s="23" t="s">
        <v>456</v>
      </c>
      <c r="B1073" s="24" t="s">
        <v>951</v>
      </c>
      <c r="C1073" s="24" t="s">
        <v>984</v>
      </c>
      <c r="D1073" s="3" t="s">
        <v>2861</v>
      </c>
      <c r="E1073" s="3" t="s">
        <v>2880</v>
      </c>
      <c r="F1073" s="3" t="s">
        <v>2863</v>
      </c>
      <c r="G1073" s="24"/>
      <c r="H1073" s="3" t="s">
        <v>784</v>
      </c>
      <c r="I1073" s="33">
        <v>42010000</v>
      </c>
      <c r="J1073" s="1" t="s">
        <v>1804</v>
      </c>
      <c r="K1073" s="1" t="s">
        <v>1804</v>
      </c>
      <c r="L1073" s="3"/>
      <c r="M1073" s="23" t="s">
        <v>441</v>
      </c>
      <c r="N1073" s="23"/>
      <c r="O1073" s="22" t="s">
        <v>1791</v>
      </c>
      <c r="P1073" s="22">
        <v>94</v>
      </c>
      <c r="Q1073" s="37">
        <f t="shared" ref="Q1073" si="144">R1073*0.8</f>
        <v>172</v>
      </c>
      <c r="R1073" s="166">
        <v>215</v>
      </c>
      <c r="S1073" s="197" t="s">
        <v>3040</v>
      </c>
      <c r="T1073" s="307"/>
      <c r="U1073" s="3">
        <v>0.52800000000000002</v>
      </c>
      <c r="V1073" s="3">
        <v>5.0000000000000001E-3</v>
      </c>
      <c r="W1073" s="3">
        <f t="shared" si="134"/>
        <v>0.53300000000000003</v>
      </c>
      <c r="X1073" s="3">
        <v>20</v>
      </c>
      <c r="Y1073" s="3">
        <v>430</v>
      </c>
      <c r="Z1073" s="3">
        <v>300</v>
      </c>
      <c r="AX1073" s="412" t="s">
        <v>2864</v>
      </c>
      <c r="AZ1073" t="s">
        <v>4282</v>
      </c>
      <c r="BA1073" s="278" t="s">
        <v>4267</v>
      </c>
      <c r="BB1073" s="280" t="s">
        <v>4268</v>
      </c>
    </row>
    <row r="1074" spans="1:55" s="27" customFormat="1" ht="15.75">
      <c r="A1074" s="23" t="s">
        <v>456</v>
      </c>
      <c r="B1074" s="24" t="s">
        <v>951</v>
      </c>
      <c r="C1074" s="24" t="s">
        <v>984</v>
      </c>
      <c r="D1074" s="3" t="s">
        <v>2861</v>
      </c>
      <c r="E1074" s="3" t="s">
        <v>2881</v>
      </c>
      <c r="F1074" s="3" t="s">
        <v>2863</v>
      </c>
      <c r="G1074" s="24"/>
      <c r="H1074" s="3" t="s">
        <v>785</v>
      </c>
      <c r="I1074" s="33">
        <v>42010000</v>
      </c>
      <c r="J1074" s="1" t="s">
        <v>1804</v>
      </c>
      <c r="K1074" s="1" t="s">
        <v>1804</v>
      </c>
      <c r="L1074" s="3"/>
      <c r="M1074" s="23" t="s">
        <v>435</v>
      </c>
      <c r="N1074" s="23"/>
      <c r="O1074" s="22" t="s">
        <v>1791</v>
      </c>
      <c r="P1074" s="22">
        <v>94</v>
      </c>
      <c r="Q1074" s="37">
        <f t="shared" ref="Q1074" si="145">R1074*0.8</f>
        <v>172</v>
      </c>
      <c r="R1074" s="166">
        <v>215</v>
      </c>
      <c r="S1074" s="197" t="s">
        <v>3041</v>
      </c>
      <c r="T1074" s="307"/>
      <c r="U1074" s="3">
        <v>0.48899999999999999</v>
      </c>
      <c r="V1074" s="3">
        <v>5.0000000000000001E-3</v>
      </c>
      <c r="W1074" s="3">
        <f t="shared" si="134"/>
        <v>0.49399999999999999</v>
      </c>
      <c r="X1074" s="3">
        <v>10</v>
      </c>
      <c r="Y1074" s="3">
        <v>360</v>
      </c>
      <c r="Z1074" s="3">
        <v>300</v>
      </c>
      <c r="AX1074" s="412" t="s">
        <v>2864</v>
      </c>
      <c r="AZ1074" t="s">
        <v>4282</v>
      </c>
      <c r="BA1074" s="278" t="s">
        <v>4267</v>
      </c>
      <c r="BB1074" s="280" t="s">
        <v>4268</v>
      </c>
    </row>
    <row r="1075" spans="1:55" s="27" customFormat="1" ht="15.75">
      <c r="A1075" s="23" t="s">
        <v>456</v>
      </c>
      <c r="B1075" s="24" t="s">
        <v>951</v>
      </c>
      <c r="C1075" s="24" t="s">
        <v>984</v>
      </c>
      <c r="D1075" s="3" t="s">
        <v>2861</v>
      </c>
      <c r="E1075" s="3" t="s">
        <v>2882</v>
      </c>
      <c r="F1075" s="3" t="s">
        <v>2863</v>
      </c>
      <c r="G1075" s="24"/>
      <c r="H1075" s="3" t="s">
        <v>785</v>
      </c>
      <c r="I1075" s="33">
        <v>42010000</v>
      </c>
      <c r="J1075" s="1" t="s">
        <v>1804</v>
      </c>
      <c r="K1075" s="1" t="s">
        <v>1804</v>
      </c>
      <c r="L1075" s="3"/>
      <c r="M1075" s="23" t="s">
        <v>437</v>
      </c>
      <c r="N1075" s="23"/>
      <c r="O1075" s="22" t="s">
        <v>1791</v>
      </c>
      <c r="P1075" s="22">
        <v>94</v>
      </c>
      <c r="Q1075" s="37">
        <f t="shared" ref="Q1075" si="146">R1075*0.8</f>
        <v>172</v>
      </c>
      <c r="R1075" s="166">
        <v>215</v>
      </c>
      <c r="S1075" s="197" t="s">
        <v>3042</v>
      </c>
      <c r="T1075" s="307"/>
      <c r="U1075" s="3">
        <v>0.501</v>
      </c>
      <c r="V1075" s="3">
        <v>5.0000000000000001E-3</v>
      </c>
      <c r="W1075" s="3">
        <f t="shared" si="134"/>
        <v>0.50600000000000001</v>
      </c>
      <c r="X1075" s="3">
        <v>10</v>
      </c>
      <c r="Y1075" s="3">
        <v>400</v>
      </c>
      <c r="Z1075" s="3">
        <v>300</v>
      </c>
      <c r="AX1075" s="412" t="s">
        <v>2864</v>
      </c>
      <c r="AZ1075" t="s">
        <v>4282</v>
      </c>
      <c r="BA1075" s="278" t="s">
        <v>4267</v>
      </c>
      <c r="BB1075" s="280" t="s">
        <v>4268</v>
      </c>
    </row>
    <row r="1076" spans="1:55" s="27" customFormat="1" ht="15.75">
      <c r="A1076" s="23" t="s">
        <v>456</v>
      </c>
      <c r="B1076" s="24" t="s">
        <v>951</v>
      </c>
      <c r="C1076" s="24" t="s">
        <v>984</v>
      </c>
      <c r="D1076" s="3" t="s">
        <v>2861</v>
      </c>
      <c r="E1076" s="3" t="s">
        <v>2883</v>
      </c>
      <c r="F1076" s="3" t="s">
        <v>2863</v>
      </c>
      <c r="G1076" s="24"/>
      <c r="H1076" s="3" t="s">
        <v>785</v>
      </c>
      <c r="I1076" s="33">
        <v>42010000</v>
      </c>
      <c r="J1076" s="1" t="s">
        <v>1804</v>
      </c>
      <c r="K1076" s="1" t="s">
        <v>1804</v>
      </c>
      <c r="L1076" s="3"/>
      <c r="M1076" s="23" t="s">
        <v>2867</v>
      </c>
      <c r="N1076" s="23"/>
      <c r="O1076" s="22" t="s">
        <v>1791</v>
      </c>
      <c r="P1076" s="22">
        <v>94</v>
      </c>
      <c r="Q1076" s="37">
        <f t="shared" ref="Q1076" si="147">R1076*0.8</f>
        <v>172</v>
      </c>
      <c r="R1076" s="166">
        <v>215</v>
      </c>
      <c r="S1076" s="197" t="s">
        <v>3043</v>
      </c>
      <c r="T1076" s="307"/>
      <c r="U1076" s="3">
        <v>0.504</v>
      </c>
      <c r="V1076" s="3">
        <v>5.0000000000000001E-3</v>
      </c>
      <c r="W1076" s="3">
        <f t="shared" si="134"/>
        <v>0.50900000000000001</v>
      </c>
      <c r="X1076" s="3">
        <v>20</v>
      </c>
      <c r="Y1076" s="3">
        <v>430</v>
      </c>
      <c r="Z1076" s="3">
        <v>300</v>
      </c>
      <c r="AX1076" s="412" t="s">
        <v>2864</v>
      </c>
      <c r="AZ1076" t="s">
        <v>4282</v>
      </c>
      <c r="BA1076" s="278" t="s">
        <v>4267</v>
      </c>
      <c r="BB1076" s="280" t="s">
        <v>4268</v>
      </c>
    </row>
    <row r="1077" spans="1:55" s="27" customFormat="1" ht="15.75">
      <c r="A1077" s="23" t="s">
        <v>456</v>
      </c>
      <c r="B1077" s="24" t="s">
        <v>951</v>
      </c>
      <c r="C1077" s="24" t="s">
        <v>984</v>
      </c>
      <c r="D1077" s="3" t="s">
        <v>2861</v>
      </c>
      <c r="E1077" s="3" t="s">
        <v>2884</v>
      </c>
      <c r="F1077" s="3" t="s">
        <v>2863</v>
      </c>
      <c r="G1077" s="24"/>
      <c r="H1077" s="3" t="s">
        <v>785</v>
      </c>
      <c r="I1077" s="33">
        <v>42010000</v>
      </c>
      <c r="J1077" s="1" t="s">
        <v>1804</v>
      </c>
      <c r="K1077" s="1" t="s">
        <v>1804</v>
      </c>
      <c r="L1077" s="3"/>
      <c r="M1077" s="23" t="s">
        <v>441</v>
      </c>
      <c r="N1077" s="23"/>
      <c r="O1077" s="22" t="s">
        <v>1791</v>
      </c>
      <c r="P1077" s="22">
        <v>94</v>
      </c>
      <c r="Q1077" s="37">
        <f t="shared" ref="Q1077" si="148">R1077*0.8</f>
        <v>172</v>
      </c>
      <c r="R1077" s="166">
        <v>215</v>
      </c>
      <c r="S1077" s="197" t="s">
        <v>3044</v>
      </c>
      <c r="T1077" s="307"/>
      <c r="U1077" s="3">
        <v>0.52800000000000002</v>
      </c>
      <c r="V1077" s="3">
        <v>5.0000000000000001E-3</v>
      </c>
      <c r="W1077" s="3">
        <f t="shared" si="134"/>
        <v>0.53300000000000003</v>
      </c>
      <c r="X1077" s="3">
        <v>20</v>
      </c>
      <c r="Y1077" s="3">
        <v>430</v>
      </c>
      <c r="Z1077" s="3">
        <v>300</v>
      </c>
      <c r="AX1077" s="412" t="s">
        <v>2864</v>
      </c>
      <c r="AZ1077" t="s">
        <v>4282</v>
      </c>
      <c r="BA1077" s="278" t="s">
        <v>4267</v>
      </c>
      <c r="BB1077" s="280" t="s">
        <v>4268</v>
      </c>
    </row>
    <row r="1078" spans="1:55" s="27" customFormat="1" ht="15.75">
      <c r="A1078" s="23" t="s">
        <v>456</v>
      </c>
      <c r="B1078" s="24" t="s">
        <v>951</v>
      </c>
      <c r="C1078" s="24" t="s">
        <v>984</v>
      </c>
      <c r="D1078" s="3" t="s">
        <v>2861</v>
      </c>
      <c r="E1078" s="3" t="s">
        <v>2885</v>
      </c>
      <c r="F1078" s="3" t="s">
        <v>2863</v>
      </c>
      <c r="G1078" s="24"/>
      <c r="H1078" s="3" t="s">
        <v>1050</v>
      </c>
      <c r="I1078" s="33">
        <v>42010000</v>
      </c>
      <c r="J1078" s="1" t="s">
        <v>1804</v>
      </c>
      <c r="K1078" s="1" t="s">
        <v>1804</v>
      </c>
      <c r="L1078" s="3"/>
      <c r="M1078" s="23" t="s">
        <v>435</v>
      </c>
      <c r="N1078" s="23"/>
      <c r="O1078" s="22" t="s">
        <v>1791</v>
      </c>
      <c r="P1078" s="22">
        <v>94</v>
      </c>
      <c r="Q1078" s="37">
        <f t="shared" ref="Q1078" si="149">R1078*0.8</f>
        <v>172</v>
      </c>
      <c r="R1078" s="166">
        <v>215</v>
      </c>
      <c r="S1078" s="197" t="s">
        <v>3045</v>
      </c>
      <c r="T1078" s="307"/>
      <c r="U1078" s="3">
        <v>0.48899999999999999</v>
      </c>
      <c r="V1078" s="3">
        <v>5.0000000000000001E-3</v>
      </c>
      <c r="W1078" s="3">
        <f t="shared" si="134"/>
        <v>0.49399999999999999</v>
      </c>
      <c r="X1078" s="3">
        <v>10</v>
      </c>
      <c r="Y1078" s="3">
        <v>360</v>
      </c>
      <c r="Z1078" s="3">
        <v>300</v>
      </c>
      <c r="AX1078" s="412" t="s">
        <v>2864</v>
      </c>
      <c r="AZ1078" t="s">
        <v>4282</v>
      </c>
      <c r="BA1078" s="278" t="s">
        <v>4267</v>
      </c>
      <c r="BB1078" s="280" t="s">
        <v>4268</v>
      </c>
    </row>
    <row r="1079" spans="1:55" s="27" customFormat="1" ht="15.75">
      <c r="A1079" s="23" t="s">
        <v>456</v>
      </c>
      <c r="B1079" s="24" t="s">
        <v>951</v>
      </c>
      <c r="C1079" s="24" t="s">
        <v>984</v>
      </c>
      <c r="D1079" s="3" t="s">
        <v>2861</v>
      </c>
      <c r="E1079" s="3" t="s">
        <v>2886</v>
      </c>
      <c r="F1079" s="3" t="s">
        <v>2863</v>
      </c>
      <c r="G1079" s="24"/>
      <c r="H1079" s="3" t="s">
        <v>1050</v>
      </c>
      <c r="I1079" s="33">
        <v>42010000</v>
      </c>
      <c r="J1079" s="1" t="s">
        <v>1804</v>
      </c>
      <c r="K1079" s="1" t="s">
        <v>1804</v>
      </c>
      <c r="L1079" s="3"/>
      <c r="M1079" s="23" t="s">
        <v>437</v>
      </c>
      <c r="N1079" s="23"/>
      <c r="O1079" s="22" t="s">
        <v>1791</v>
      </c>
      <c r="P1079" s="22">
        <v>94</v>
      </c>
      <c r="Q1079" s="37">
        <f t="shared" ref="Q1079" si="150">R1079*0.8</f>
        <v>172</v>
      </c>
      <c r="R1079" s="166">
        <v>215</v>
      </c>
      <c r="S1079" s="197" t="s">
        <v>3046</v>
      </c>
      <c r="T1079" s="307"/>
      <c r="U1079" s="3">
        <v>0.501</v>
      </c>
      <c r="V1079" s="3">
        <v>5.0000000000000001E-3</v>
      </c>
      <c r="W1079" s="3">
        <f t="shared" si="134"/>
        <v>0.50600000000000001</v>
      </c>
      <c r="X1079" s="3">
        <v>10</v>
      </c>
      <c r="Y1079" s="3">
        <v>400</v>
      </c>
      <c r="Z1079" s="3">
        <v>300</v>
      </c>
      <c r="AX1079" s="412" t="s">
        <v>2864</v>
      </c>
      <c r="AZ1079" t="s">
        <v>4282</v>
      </c>
      <c r="BA1079" s="278" t="s">
        <v>4267</v>
      </c>
      <c r="BB1079" s="280" t="s">
        <v>4268</v>
      </c>
    </row>
    <row r="1080" spans="1:55" s="27" customFormat="1" ht="15.75">
      <c r="A1080" s="23" t="s">
        <v>456</v>
      </c>
      <c r="B1080" s="24" t="s">
        <v>951</v>
      </c>
      <c r="C1080" s="24" t="s">
        <v>984</v>
      </c>
      <c r="D1080" s="3" t="s">
        <v>2861</v>
      </c>
      <c r="E1080" s="3" t="s">
        <v>2887</v>
      </c>
      <c r="F1080" s="3" t="s">
        <v>2863</v>
      </c>
      <c r="G1080" s="24"/>
      <c r="H1080" s="3" t="s">
        <v>1050</v>
      </c>
      <c r="I1080" s="33">
        <v>42010000</v>
      </c>
      <c r="J1080" s="1" t="s">
        <v>1804</v>
      </c>
      <c r="K1080" s="1" t="s">
        <v>1804</v>
      </c>
      <c r="L1080" s="3"/>
      <c r="M1080" s="23" t="s">
        <v>2867</v>
      </c>
      <c r="N1080" s="23"/>
      <c r="O1080" s="22" t="s">
        <v>1791</v>
      </c>
      <c r="P1080" s="22">
        <v>94</v>
      </c>
      <c r="Q1080" s="37">
        <f t="shared" ref="Q1080" si="151">R1080*0.8</f>
        <v>172</v>
      </c>
      <c r="R1080" s="166">
        <v>215</v>
      </c>
      <c r="S1080" s="197" t="s">
        <v>3047</v>
      </c>
      <c r="T1080" s="307"/>
      <c r="U1080" s="3">
        <v>0.504</v>
      </c>
      <c r="V1080" s="3">
        <v>5.0000000000000001E-3</v>
      </c>
      <c r="W1080" s="3">
        <f t="shared" si="134"/>
        <v>0.50900000000000001</v>
      </c>
      <c r="X1080" s="3">
        <v>20</v>
      </c>
      <c r="Y1080" s="3">
        <v>430</v>
      </c>
      <c r="Z1080" s="3">
        <v>300</v>
      </c>
      <c r="AX1080" s="412" t="s">
        <v>2864</v>
      </c>
      <c r="AZ1080" t="s">
        <v>4282</v>
      </c>
      <c r="BA1080" s="278" t="s">
        <v>4267</v>
      </c>
      <c r="BB1080" s="280" t="s">
        <v>4268</v>
      </c>
    </row>
    <row r="1081" spans="1:55" s="27" customFormat="1" ht="15.75">
      <c r="A1081" s="23" t="s">
        <v>456</v>
      </c>
      <c r="B1081" s="24" t="s">
        <v>951</v>
      </c>
      <c r="C1081" s="24" t="s">
        <v>984</v>
      </c>
      <c r="D1081" s="3" t="s">
        <v>2861</v>
      </c>
      <c r="E1081" s="3" t="s">
        <v>2888</v>
      </c>
      <c r="F1081" s="3" t="s">
        <v>2863</v>
      </c>
      <c r="G1081" s="24"/>
      <c r="H1081" s="3" t="s">
        <v>1050</v>
      </c>
      <c r="I1081" s="33">
        <v>42010000</v>
      </c>
      <c r="J1081" s="1" t="s">
        <v>1804</v>
      </c>
      <c r="K1081" s="1" t="s">
        <v>1804</v>
      </c>
      <c r="L1081" s="3"/>
      <c r="M1081" s="23" t="s">
        <v>441</v>
      </c>
      <c r="N1081" s="23"/>
      <c r="O1081" s="22" t="s">
        <v>1791</v>
      </c>
      <c r="P1081" s="22">
        <v>94</v>
      </c>
      <c r="Q1081" s="37">
        <f t="shared" ref="Q1081" si="152">R1081*0.8</f>
        <v>172</v>
      </c>
      <c r="R1081" s="166">
        <v>215</v>
      </c>
      <c r="S1081" s="197" t="s">
        <v>3048</v>
      </c>
      <c r="T1081" s="307"/>
      <c r="U1081" s="3">
        <v>0.52800000000000002</v>
      </c>
      <c r="V1081" s="3">
        <v>5.0000000000000001E-3</v>
      </c>
      <c r="W1081" s="3">
        <f t="shared" si="134"/>
        <v>0.53300000000000003</v>
      </c>
      <c r="X1081" s="3">
        <v>20</v>
      </c>
      <c r="Y1081" s="3">
        <v>430</v>
      </c>
      <c r="Z1081" s="3">
        <v>300</v>
      </c>
      <c r="AX1081" s="412" t="s">
        <v>2864</v>
      </c>
      <c r="AZ1081" t="s">
        <v>4282</v>
      </c>
      <c r="BA1081" s="278" t="s">
        <v>4267</v>
      </c>
      <c r="BB1081" s="280" t="s">
        <v>4268</v>
      </c>
    </row>
    <row r="1082" spans="1:55" ht="15.75">
      <c r="A1082" s="23" t="s">
        <v>456</v>
      </c>
      <c r="B1082" s="24" t="s">
        <v>951</v>
      </c>
      <c r="C1082" s="24" t="s">
        <v>984</v>
      </c>
      <c r="D1082" s="3" t="s">
        <v>2889</v>
      </c>
      <c r="E1082" s="3" t="s">
        <v>2890</v>
      </c>
      <c r="F1082" s="3" t="s">
        <v>3492</v>
      </c>
      <c r="G1082" s="24"/>
      <c r="H1082" s="3" t="s">
        <v>1453</v>
      </c>
      <c r="I1082" s="33">
        <v>42010000</v>
      </c>
      <c r="J1082" s="1" t="s">
        <v>1804</v>
      </c>
      <c r="K1082" s="1" t="s">
        <v>1804</v>
      </c>
      <c r="L1082" s="3"/>
      <c r="M1082" s="23" t="s">
        <v>2891</v>
      </c>
      <c r="N1082" s="23"/>
      <c r="O1082" s="22" t="s">
        <v>1791</v>
      </c>
      <c r="P1082" s="22">
        <v>43</v>
      </c>
      <c r="Q1082" s="37">
        <f t="shared" ref="Q1082" si="153">R1082*0.8</f>
        <v>79.2</v>
      </c>
      <c r="R1082" s="166">
        <v>99</v>
      </c>
      <c r="S1082" s="197">
        <v>5038083247994</v>
      </c>
      <c r="T1082" s="308"/>
      <c r="U1082" s="3">
        <v>0.13300000000000001</v>
      </c>
      <c r="V1082" s="3">
        <v>5.0000000000000001E-3</v>
      </c>
      <c r="W1082" s="3">
        <v>0.13300000000000001</v>
      </c>
      <c r="X1082" s="3">
        <v>10</v>
      </c>
      <c r="Y1082" s="3">
        <v>350</v>
      </c>
      <c r="Z1082" s="3">
        <v>300</v>
      </c>
      <c r="AA1082" s="27"/>
      <c r="AB1082" s="27"/>
      <c r="AC1082" s="27"/>
      <c r="AD1082" s="27"/>
      <c r="AE1082" s="27"/>
      <c r="AF1082" s="27"/>
      <c r="AG1082" s="27"/>
      <c r="AH1082" s="27"/>
      <c r="AI1082" s="27"/>
      <c r="AJ1082" s="27"/>
      <c r="AK1082" s="27"/>
      <c r="AL1082" s="27"/>
      <c r="AM1082" s="27"/>
      <c r="AN1082" s="27"/>
      <c r="AO1082" s="27"/>
      <c r="AP1082" s="27"/>
      <c r="AQ1082" s="27"/>
      <c r="AR1082" s="27"/>
      <c r="AS1082" s="27"/>
      <c r="AT1082" s="27"/>
      <c r="AU1082" s="27"/>
      <c r="AV1082" s="27"/>
      <c r="AW1082" s="27"/>
      <c r="AX1082" s="289" t="s">
        <v>2892</v>
      </c>
      <c r="AY1082" s="27"/>
      <c r="AZ1082" t="s">
        <v>4282</v>
      </c>
      <c r="BA1082" s="278" t="s">
        <v>4267</v>
      </c>
      <c r="BB1082" s="280" t="s">
        <v>4268</v>
      </c>
      <c r="BC1082" s="27"/>
    </row>
    <row r="1083" spans="1:55" ht="15.75">
      <c r="A1083" s="23" t="s">
        <v>456</v>
      </c>
      <c r="B1083" s="24" t="s">
        <v>951</v>
      </c>
      <c r="C1083" s="24" t="s">
        <v>984</v>
      </c>
      <c r="D1083" s="3" t="s">
        <v>2889</v>
      </c>
      <c r="E1083" s="3" t="s">
        <v>2893</v>
      </c>
      <c r="F1083" s="3" t="s">
        <v>3492</v>
      </c>
      <c r="G1083" s="24"/>
      <c r="H1083" s="3" t="s">
        <v>2894</v>
      </c>
      <c r="I1083" s="33">
        <v>42010000</v>
      </c>
      <c r="J1083" s="1" t="s">
        <v>1804</v>
      </c>
      <c r="K1083" s="1" t="s">
        <v>1804</v>
      </c>
      <c r="L1083" s="3"/>
      <c r="M1083" s="23" t="s">
        <v>2891</v>
      </c>
      <c r="N1083" s="23"/>
      <c r="O1083" s="22" t="s">
        <v>1791</v>
      </c>
      <c r="P1083" s="22">
        <v>43</v>
      </c>
      <c r="Q1083" s="37">
        <f t="shared" ref="Q1083" si="154">R1083*0.8</f>
        <v>79.2</v>
      </c>
      <c r="R1083" s="166">
        <v>99</v>
      </c>
      <c r="S1083" s="197">
        <v>5038083247987</v>
      </c>
      <c r="T1083" s="308"/>
      <c r="U1083" s="3">
        <v>0.13300000000000001</v>
      </c>
      <c r="V1083" s="3">
        <v>5.0000000000000001E-3</v>
      </c>
      <c r="W1083" s="3">
        <v>0.13300000000000001</v>
      </c>
      <c r="X1083" s="3">
        <v>10</v>
      </c>
      <c r="Y1083" s="3">
        <v>350</v>
      </c>
      <c r="Z1083" s="3">
        <v>300</v>
      </c>
      <c r="AA1083" s="27"/>
      <c r="AB1083" s="27"/>
      <c r="AC1083" s="27"/>
      <c r="AD1083" s="27"/>
      <c r="AE1083" s="27"/>
      <c r="AF1083" s="27"/>
      <c r="AG1083" s="27"/>
      <c r="AH1083" s="27"/>
      <c r="AI1083" s="27"/>
      <c r="AJ1083" s="27"/>
      <c r="AK1083" s="27"/>
      <c r="AL1083" s="27"/>
      <c r="AM1083" s="27"/>
      <c r="AN1083" s="27"/>
      <c r="AO1083" s="27"/>
      <c r="AP1083" s="27"/>
      <c r="AQ1083" s="27"/>
      <c r="AR1083" s="27"/>
      <c r="AS1083" s="27"/>
      <c r="AT1083" s="27"/>
      <c r="AU1083" s="27"/>
      <c r="AV1083" s="27"/>
      <c r="AW1083" s="27"/>
      <c r="AX1083" s="289" t="s">
        <v>2892</v>
      </c>
      <c r="AY1083" s="27"/>
      <c r="AZ1083" t="s">
        <v>4282</v>
      </c>
      <c r="BA1083" s="278" t="s">
        <v>4267</v>
      </c>
      <c r="BB1083" s="280" t="s">
        <v>4268</v>
      </c>
      <c r="BC1083" s="27"/>
    </row>
    <row r="1084" spans="1:55" ht="15.75">
      <c r="A1084" s="23" t="s">
        <v>456</v>
      </c>
      <c r="B1084" s="24" t="s">
        <v>951</v>
      </c>
      <c r="C1084" s="24" t="s">
        <v>984</v>
      </c>
      <c r="D1084" s="3" t="s">
        <v>2889</v>
      </c>
      <c r="E1084" s="3" t="s">
        <v>2895</v>
      </c>
      <c r="F1084" s="3" t="s">
        <v>3492</v>
      </c>
      <c r="G1084" s="24"/>
      <c r="H1084" s="3" t="s">
        <v>1454</v>
      </c>
      <c r="I1084" s="33">
        <v>42010000</v>
      </c>
      <c r="J1084" s="1" t="s">
        <v>1804</v>
      </c>
      <c r="K1084" s="1" t="s">
        <v>1804</v>
      </c>
      <c r="L1084" s="3"/>
      <c r="M1084" s="23" t="s">
        <v>2891</v>
      </c>
      <c r="N1084" s="23"/>
      <c r="O1084" s="22" t="s">
        <v>1791</v>
      </c>
      <c r="P1084" s="22">
        <v>43</v>
      </c>
      <c r="Q1084" s="37">
        <f t="shared" ref="Q1084" si="155">R1084*0.8</f>
        <v>79.2</v>
      </c>
      <c r="R1084" s="166">
        <v>99</v>
      </c>
      <c r="S1084" s="197">
        <v>5038083248021</v>
      </c>
      <c r="T1084" s="308"/>
      <c r="U1084" s="3">
        <v>0.13300000000000001</v>
      </c>
      <c r="V1084" s="3">
        <v>5.0000000000000001E-3</v>
      </c>
      <c r="W1084" s="3">
        <v>0.13300000000000001</v>
      </c>
      <c r="X1084" s="3">
        <v>10</v>
      </c>
      <c r="Y1084" s="3">
        <v>350</v>
      </c>
      <c r="Z1084" s="3">
        <v>300</v>
      </c>
      <c r="AA1084" s="27"/>
      <c r="AB1084" s="27"/>
      <c r="AC1084" s="27"/>
      <c r="AD1084" s="27"/>
      <c r="AE1084" s="27"/>
      <c r="AF1084" s="27"/>
      <c r="AG1084" s="27"/>
      <c r="AH1084" s="27"/>
      <c r="AI1084" s="27"/>
      <c r="AJ1084" s="27"/>
      <c r="AK1084" s="27"/>
      <c r="AL1084" s="27"/>
      <c r="AM1084" s="27"/>
      <c r="AN1084" s="27"/>
      <c r="AO1084" s="27"/>
      <c r="AP1084" s="27"/>
      <c r="AQ1084" s="27"/>
      <c r="AR1084" s="27"/>
      <c r="AS1084" s="27"/>
      <c r="AT1084" s="27"/>
      <c r="AU1084" s="27"/>
      <c r="AV1084" s="27"/>
      <c r="AW1084" s="27"/>
      <c r="AX1084" s="289" t="s">
        <v>2892</v>
      </c>
      <c r="AY1084" s="27"/>
      <c r="AZ1084" t="s">
        <v>4282</v>
      </c>
      <c r="BA1084" s="278" t="s">
        <v>4267</v>
      </c>
      <c r="BB1084" s="280" t="s">
        <v>4268</v>
      </c>
      <c r="BC1084" s="27"/>
    </row>
    <row r="1085" spans="1:55" ht="15.75">
      <c r="A1085" s="3" t="s">
        <v>428</v>
      </c>
      <c r="B1085" s="3" t="s">
        <v>966</v>
      </c>
      <c r="C1085" s="3"/>
      <c r="D1085" s="3" t="s">
        <v>1842</v>
      </c>
      <c r="E1085" s="3" t="s">
        <v>2131</v>
      </c>
      <c r="F1085" s="3" t="s">
        <v>3493</v>
      </c>
      <c r="G1085" s="24"/>
      <c r="H1085" s="3" t="s">
        <v>279</v>
      </c>
      <c r="I1085" s="33">
        <v>42010000</v>
      </c>
      <c r="J1085" s="1" t="s">
        <v>1804</v>
      </c>
      <c r="K1085" s="1" t="s">
        <v>1804</v>
      </c>
      <c r="M1085" s="35" t="s">
        <v>2106</v>
      </c>
      <c r="N1085" s="35"/>
      <c r="O1085" s="22" t="s">
        <v>1791</v>
      </c>
      <c r="P1085" s="22">
        <v>54.5</v>
      </c>
      <c r="Q1085" s="37">
        <f t="shared" ref="Q1085" si="156">R1085*0.8</f>
        <v>100</v>
      </c>
      <c r="R1085" s="166">
        <v>125</v>
      </c>
      <c r="S1085" s="33">
        <v>5051771737003</v>
      </c>
      <c r="T1085" s="33"/>
      <c r="U1085" s="103">
        <v>0.38</v>
      </c>
      <c r="V1085" s="103">
        <v>5.0000000000000001E-3</v>
      </c>
      <c r="W1085" s="103">
        <f t="shared" ref="W1085:W1124" si="157">U1085+V1085</f>
        <v>0.38500000000000001</v>
      </c>
      <c r="X1085" s="132">
        <v>80</v>
      </c>
      <c r="Y1085" s="132">
        <v>400</v>
      </c>
      <c r="Z1085" s="132">
        <v>80</v>
      </c>
      <c r="AX1085" s="289" t="s">
        <v>3147</v>
      </c>
      <c r="AY1085" s="12"/>
      <c r="AZ1085" t="s">
        <v>4282</v>
      </c>
      <c r="BA1085" s="278" t="s">
        <v>4267</v>
      </c>
      <c r="BB1085" s="280" t="s">
        <v>4268</v>
      </c>
      <c r="BC1085" s="32"/>
    </row>
    <row r="1086" spans="1:55" ht="15.75">
      <c r="A1086" s="3" t="s">
        <v>428</v>
      </c>
      <c r="B1086" s="3" t="s">
        <v>966</v>
      </c>
      <c r="C1086" s="3"/>
      <c r="D1086" s="3" t="s">
        <v>1842</v>
      </c>
      <c r="E1086" s="3" t="s">
        <v>2132</v>
      </c>
      <c r="F1086" s="3" t="s">
        <v>3493</v>
      </c>
      <c r="G1086" s="24"/>
      <c r="H1086" s="3" t="s">
        <v>402</v>
      </c>
      <c r="I1086" s="33">
        <v>42010000</v>
      </c>
      <c r="J1086" s="1" t="s">
        <v>1804</v>
      </c>
      <c r="K1086" s="1" t="s">
        <v>1804</v>
      </c>
      <c r="M1086" s="35" t="s">
        <v>2106</v>
      </c>
      <c r="N1086" s="35"/>
      <c r="O1086" s="22" t="s">
        <v>1791</v>
      </c>
      <c r="P1086" s="22">
        <v>54.5</v>
      </c>
      <c r="Q1086" s="37">
        <f t="shared" ref="Q1086" si="158">R1086*0.8</f>
        <v>100</v>
      </c>
      <c r="R1086" s="166">
        <v>125</v>
      </c>
      <c r="S1086" s="33">
        <v>5051771737027</v>
      </c>
      <c r="T1086" s="33"/>
      <c r="U1086" s="103">
        <v>0.38</v>
      </c>
      <c r="V1086" s="103">
        <v>5.0000000000000001E-3</v>
      </c>
      <c r="W1086" s="103">
        <f t="shared" si="157"/>
        <v>0.38500000000000001</v>
      </c>
      <c r="X1086" s="132">
        <v>80</v>
      </c>
      <c r="Y1086" s="132">
        <v>400</v>
      </c>
      <c r="Z1086" s="132">
        <v>80</v>
      </c>
      <c r="AX1086" s="289" t="s">
        <v>3147</v>
      </c>
      <c r="AY1086" s="12"/>
      <c r="AZ1086" t="s">
        <v>4282</v>
      </c>
      <c r="BA1086" s="278" t="s">
        <v>4267</v>
      </c>
      <c r="BB1086" s="280" t="s">
        <v>4268</v>
      </c>
      <c r="BC1086" s="32"/>
    </row>
    <row r="1087" spans="1:55" ht="15.75">
      <c r="A1087" s="23" t="s">
        <v>456</v>
      </c>
      <c r="B1087" s="24" t="s">
        <v>966</v>
      </c>
      <c r="C1087" s="24"/>
      <c r="D1087" s="3" t="s">
        <v>1976</v>
      </c>
      <c r="E1087" s="24" t="s">
        <v>993</v>
      </c>
      <c r="F1087" s="3" t="s">
        <v>966</v>
      </c>
      <c r="G1087" s="3"/>
      <c r="H1087" s="24" t="s">
        <v>279</v>
      </c>
      <c r="I1087" s="33">
        <v>42010000</v>
      </c>
      <c r="J1087" s="1" t="s">
        <v>1804</v>
      </c>
      <c r="K1087" s="1" t="s">
        <v>1804</v>
      </c>
      <c r="M1087" s="23" t="s">
        <v>2256</v>
      </c>
      <c r="N1087" s="23"/>
      <c r="O1087" s="22" t="s">
        <v>1791</v>
      </c>
      <c r="P1087" s="22">
        <v>41</v>
      </c>
      <c r="Q1087" s="37">
        <f t="shared" ref="Q1087" si="159">R1087*0.8</f>
        <v>76</v>
      </c>
      <c r="R1087" s="166">
        <v>95</v>
      </c>
      <c r="S1087" s="33" t="s">
        <v>994</v>
      </c>
      <c r="T1087" s="33"/>
      <c r="U1087" s="103">
        <v>0.17</v>
      </c>
      <c r="V1087" s="103">
        <v>5.0000000000000001E-3</v>
      </c>
      <c r="W1087" s="103">
        <f t="shared" si="157"/>
        <v>0.17500000000000002</v>
      </c>
      <c r="X1087" s="132">
        <v>10</v>
      </c>
      <c r="Y1087" s="132">
        <v>260</v>
      </c>
      <c r="Z1087" s="132">
        <v>120</v>
      </c>
      <c r="AX1087" s="412" t="s">
        <v>3148</v>
      </c>
      <c r="AY1087" s="12"/>
      <c r="AZ1087" t="s">
        <v>4282</v>
      </c>
      <c r="BA1087" s="278" t="s">
        <v>4267</v>
      </c>
      <c r="BB1087" s="280" t="s">
        <v>4268</v>
      </c>
    </row>
    <row r="1088" spans="1:55" ht="15.75">
      <c r="A1088" s="23" t="s">
        <v>456</v>
      </c>
      <c r="B1088" s="24" t="s">
        <v>966</v>
      </c>
      <c r="C1088" s="24"/>
      <c r="D1088" s="3" t="s">
        <v>1976</v>
      </c>
      <c r="E1088" s="24" t="s">
        <v>995</v>
      </c>
      <c r="F1088" s="3" t="s">
        <v>966</v>
      </c>
      <c r="G1088" s="3"/>
      <c r="H1088" s="24" t="s">
        <v>291</v>
      </c>
      <c r="I1088" s="33">
        <v>42010000</v>
      </c>
      <c r="J1088" s="1" t="s">
        <v>1804</v>
      </c>
      <c r="K1088" s="1" t="s">
        <v>1804</v>
      </c>
      <c r="M1088" s="23" t="s">
        <v>2256</v>
      </c>
      <c r="N1088" s="23"/>
      <c r="O1088" s="22" t="s">
        <v>1791</v>
      </c>
      <c r="P1088" s="22">
        <v>41</v>
      </c>
      <c r="Q1088" s="37">
        <f t="shared" ref="Q1088" si="160">R1088*0.8</f>
        <v>76</v>
      </c>
      <c r="R1088" s="166">
        <v>95</v>
      </c>
      <c r="S1088" s="33" t="s">
        <v>996</v>
      </c>
      <c r="T1088" s="33"/>
      <c r="U1088" s="103">
        <v>0.17</v>
      </c>
      <c r="V1088" s="103">
        <v>5.0000000000000001E-3</v>
      </c>
      <c r="W1088" s="103">
        <f t="shared" si="157"/>
        <v>0.17500000000000002</v>
      </c>
      <c r="X1088" s="132">
        <v>10</v>
      </c>
      <c r="Y1088" s="132">
        <v>260</v>
      </c>
      <c r="Z1088" s="132">
        <v>120</v>
      </c>
      <c r="AX1088" s="412" t="s">
        <v>3148</v>
      </c>
      <c r="AY1088" s="12"/>
      <c r="AZ1088" t="s">
        <v>4282</v>
      </c>
      <c r="BA1088" s="278" t="s">
        <v>4267</v>
      </c>
      <c r="BB1088" s="280" t="s">
        <v>4268</v>
      </c>
    </row>
    <row r="1089" spans="1:54" ht="15.75">
      <c r="A1089" s="23" t="s">
        <v>456</v>
      </c>
      <c r="B1089" s="24" t="s">
        <v>966</v>
      </c>
      <c r="C1089" s="24"/>
      <c r="D1089" s="3" t="s">
        <v>1976</v>
      </c>
      <c r="E1089" s="24" t="s">
        <v>997</v>
      </c>
      <c r="F1089" s="3" t="s">
        <v>966</v>
      </c>
      <c r="G1089" s="3"/>
      <c r="H1089" s="24" t="s">
        <v>409</v>
      </c>
      <c r="I1089" s="33">
        <v>42010000</v>
      </c>
      <c r="J1089" s="1" t="s">
        <v>1804</v>
      </c>
      <c r="K1089" s="1" t="s">
        <v>1804</v>
      </c>
      <c r="M1089" s="23" t="s">
        <v>2256</v>
      </c>
      <c r="N1089" s="23"/>
      <c r="O1089" s="22" t="s">
        <v>1791</v>
      </c>
      <c r="P1089" s="22">
        <v>41</v>
      </c>
      <c r="Q1089" s="37">
        <f t="shared" ref="Q1089" si="161">R1089*0.8</f>
        <v>76</v>
      </c>
      <c r="R1089" s="166">
        <v>95</v>
      </c>
      <c r="S1089" s="33" t="s">
        <v>998</v>
      </c>
      <c r="T1089" s="33"/>
      <c r="U1089" s="103">
        <v>0.17</v>
      </c>
      <c r="V1089" s="103">
        <v>5.0000000000000001E-3</v>
      </c>
      <c r="W1089" s="103">
        <f t="shared" si="157"/>
        <v>0.17500000000000002</v>
      </c>
      <c r="X1089" s="132">
        <v>10</v>
      </c>
      <c r="Y1089" s="132">
        <v>260</v>
      </c>
      <c r="Z1089" s="132">
        <v>120</v>
      </c>
      <c r="AX1089" s="412" t="s">
        <v>3148</v>
      </c>
      <c r="AY1089" s="12"/>
      <c r="AZ1089" t="s">
        <v>4282</v>
      </c>
      <c r="BA1089" s="278" t="s">
        <v>4267</v>
      </c>
      <c r="BB1089" s="280" t="s">
        <v>4268</v>
      </c>
    </row>
    <row r="1090" spans="1:54" ht="15.75">
      <c r="A1090" s="23" t="s">
        <v>456</v>
      </c>
      <c r="B1090" s="24" t="s">
        <v>966</v>
      </c>
      <c r="C1090" s="24"/>
      <c r="D1090" s="3" t="s">
        <v>1976</v>
      </c>
      <c r="E1090" s="24" t="s">
        <v>999</v>
      </c>
      <c r="F1090" s="3" t="s">
        <v>966</v>
      </c>
      <c r="G1090" s="3"/>
      <c r="H1090" s="24" t="s">
        <v>747</v>
      </c>
      <c r="I1090" s="33">
        <v>42010000</v>
      </c>
      <c r="J1090" s="1" t="s">
        <v>1804</v>
      </c>
      <c r="K1090" s="1" t="s">
        <v>1804</v>
      </c>
      <c r="M1090" s="23" t="s">
        <v>2256</v>
      </c>
      <c r="N1090" s="23"/>
      <c r="O1090" s="22" t="s">
        <v>1791</v>
      </c>
      <c r="P1090" s="22">
        <v>41</v>
      </c>
      <c r="Q1090" s="37">
        <f t="shared" ref="Q1090" si="162">R1090*0.8</f>
        <v>76</v>
      </c>
      <c r="R1090" s="166">
        <v>95</v>
      </c>
      <c r="S1090" s="33" t="s">
        <v>1000</v>
      </c>
      <c r="T1090" s="33"/>
      <c r="U1090" s="103">
        <v>0.17</v>
      </c>
      <c r="V1090" s="103">
        <v>5.0000000000000001E-3</v>
      </c>
      <c r="W1090" s="103">
        <f t="shared" si="157"/>
        <v>0.17500000000000002</v>
      </c>
      <c r="X1090" s="132">
        <v>10</v>
      </c>
      <c r="Y1090" s="132">
        <v>260</v>
      </c>
      <c r="Z1090" s="132">
        <v>120</v>
      </c>
      <c r="AX1090" s="412" t="s">
        <v>3148</v>
      </c>
      <c r="AY1090" s="12"/>
      <c r="AZ1090" t="s">
        <v>4282</v>
      </c>
      <c r="BA1090" s="278" t="s">
        <v>4267</v>
      </c>
      <c r="BB1090" s="280" t="s">
        <v>4268</v>
      </c>
    </row>
    <row r="1091" spans="1:54" ht="15.75">
      <c r="A1091" s="23" t="s">
        <v>456</v>
      </c>
      <c r="B1091" s="24" t="s">
        <v>966</v>
      </c>
      <c r="C1091" s="24"/>
      <c r="D1091" s="3" t="s">
        <v>1976</v>
      </c>
      <c r="E1091" s="24" t="s">
        <v>1001</v>
      </c>
      <c r="F1091" s="3" t="s">
        <v>966</v>
      </c>
      <c r="G1091" s="3"/>
      <c r="H1091" s="24" t="s">
        <v>750</v>
      </c>
      <c r="I1091" s="33">
        <v>42010000</v>
      </c>
      <c r="J1091" s="1" t="s">
        <v>1804</v>
      </c>
      <c r="K1091" s="1" t="s">
        <v>1804</v>
      </c>
      <c r="M1091" s="23" t="s">
        <v>2256</v>
      </c>
      <c r="N1091" s="23"/>
      <c r="O1091" s="22" t="s">
        <v>1791</v>
      </c>
      <c r="P1091" s="22">
        <v>41</v>
      </c>
      <c r="Q1091" s="37">
        <f t="shared" ref="Q1091" si="163">R1091*0.8</f>
        <v>76</v>
      </c>
      <c r="R1091" s="166">
        <v>95</v>
      </c>
      <c r="S1091" s="33" t="s">
        <v>1002</v>
      </c>
      <c r="T1091" s="33"/>
      <c r="U1091" s="103">
        <v>0.17</v>
      </c>
      <c r="V1091" s="103">
        <v>5.0000000000000001E-3</v>
      </c>
      <c r="W1091" s="103">
        <f t="shared" si="157"/>
        <v>0.17500000000000002</v>
      </c>
      <c r="X1091" s="132">
        <v>10</v>
      </c>
      <c r="Y1091" s="132">
        <v>260</v>
      </c>
      <c r="Z1091" s="132">
        <v>120</v>
      </c>
      <c r="AX1091" s="412" t="s">
        <v>3148</v>
      </c>
      <c r="AY1091" s="12"/>
      <c r="AZ1091" t="s">
        <v>4282</v>
      </c>
      <c r="BA1091" s="278" t="s">
        <v>4267</v>
      </c>
      <c r="BB1091" s="280" t="s">
        <v>4268</v>
      </c>
    </row>
    <row r="1092" spans="1:54" ht="15.75">
      <c r="A1092" s="23" t="s">
        <v>456</v>
      </c>
      <c r="B1092" s="24" t="s">
        <v>966</v>
      </c>
      <c r="C1092" s="24"/>
      <c r="D1092" s="3" t="s">
        <v>1976</v>
      </c>
      <c r="E1092" s="24" t="s">
        <v>1003</v>
      </c>
      <c r="F1092" s="3" t="s">
        <v>966</v>
      </c>
      <c r="G1092" s="3"/>
      <c r="H1092" s="24" t="s">
        <v>296</v>
      </c>
      <c r="I1092" s="33">
        <v>42010000</v>
      </c>
      <c r="J1092" s="1" t="s">
        <v>1804</v>
      </c>
      <c r="K1092" s="1" t="s">
        <v>1804</v>
      </c>
      <c r="M1092" s="23" t="s">
        <v>2256</v>
      </c>
      <c r="N1092" s="23"/>
      <c r="O1092" s="22" t="s">
        <v>1791</v>
      </c>
      <c r="P1092" s="22">
        <v>41</v>
      </c>
      <c r="Q1092" s="37">
        <f t="shared" ref="Q1092" si="164">R1092*0.8</f>
        <v>76</v>
      </c>
      <c r="R1092" s="166">
        <v>95</v>
      </c>
      <c r="S1092" s="33" t="s">
        <v>1004</v>
      </c>
      <c r="T1092" s="33"/>
      <c r="U1092" s="103">
        <v>0.17</v>
      </c>
      <c r="V1092" s="103">
        <v>5.0000000000000001E-3</v>
      </c>
      <c r="W1092" s="103">
        <f t="shared" si="157"/>
        <v>0.17500000000000002</v>
      </c>
      <c r="X1092" s="132">
        <v>10</v>
      </c>
      <c r="Y1092" s="132">
        <v>260</v>
      </c>
      <c r="Z1092" s="132">
        <v>120</v>
      </c>
      <c r="AX1092" s="412" t="s">
        <v>3148</v>
      </c>
      <c r="AY1092" s="12"/>
      <c r="AZ1092" t="s">
        <v>4282</v>
      </c>
      <c r="BA1092" s="278" t="s">
        <v>4267</v>
      </c>
      <c r="BB1092" s="280" t="s">
        <v>4268</v>
      </c>
    </row>
    <row r="1093" spans="1:54" ht="15.75">
      <c r="A1093" s="23" t="s">
        <v>456</v>
      </c>
      <c r="B1093" s="24" t="s">
        <v>966</v>
      </c>
      <c r="C1093" s="24"/>
      <c r="D1093" s="3" t="s">
        <v>1976</v>
      </c>
      <c r="E1093" s="24" t="s">
        <v>1005</v>
      </c>
      <c r="F1093" s="3" t="s">
        <v>966</v>
      </c>
      <c r="G1093" s="3"/>
      <c r="H1093" s="24" t="s">
        <v>397</v>
      </c>
      <c r="I1093" s="33">
        <v>42010000</v>
      </c>
      <c r="J1093" s="1" t="s">
        <v>1804</v>
      </c>
      <c r="K1093" s="1" t="s">
        <v>1804</v>
      </c>
      <c r="M1093" s="23" t="s">
        <v>2256</v>
      </c>
      <c r="N1093" s="23"/>
      <c r="O1093" s="22" t="s">
        <v>1791</v>
      </c>
      <c r="P1093" s="22">
        <v>41</v>
      </c>
      <c r="Q1093" s="37">
        <f t="shared" ref="Q1093" si="165">R1093*0.8</f>
        <v>76</v>
      </c>
      <c r="R1093" s="166">
        <v>95</v>
      </c>
      <c r="S1093" s="33" t="s">
        <v>1006</v>
      </c>
      <c r="T1093" s="33"/>
      <c r="U1093" s="103">
        <v>0.17</v>
      </c>
      <c r="V1093" s="103">
        <v>5.0000000000000001E-3</v>
      </c>
      <c r="W1093" s="103">
        <f t="shared" si="157"/>
        <v>0.17500000000000002</v>
      </c>
      <c r="X1093" s="132">
        <v>10</v>
      </c>
      <c r="Y1093" s="132">
        <v>260</v>
      </c>
      <c r="Z1093" s="132">
        <v>120</v>
      </c>
      <c r="AX1093" s="412" t="s">
        <v>3148</v>
      </c>
      <c r="AY1093" s="12"/>
      <c r="AZ1093" t="s">
        <v>4282</v>
      </c>
      <c r="BA1093" s="278" t="s">
        <v>4267</v>
      </c>
      <c r="BB1093" s="280" t="s">
        <v>4268</v>
      </c>
    </row>
    <row r="1094" spans="1:54" ht="15.75">
      <c r="A1094" s="23" t="s">
        <v>456</v>
      </c>
      <c r="B1094" s="24" t="s">
        <v>966</v>
      </c>
      <c r="C1094" s="24"/>
      <c r="D1094" s="3" t="s">
        <v>1976</v>
      </c>
      <c r="E1094" s="24" t="s">
        <v>1007</v>
      </c>
      <c r="F1094" s="3" t="s">
        <v>966</v>
      </c>
      <c r="G1094" s="3"/>
      <c r="H1094" s="24" t="s">
        <v>300</v>
      </c>
      <c r="I1094" s="33">
        <v>42010000</v>
      </c>
      <c r="J1094" s="1" t="s">
        <v>1804</v>
      </c>
      <c r="K1094" s="1" t="s">
        <v>1804</v>
      </c>
      <c r="M1094" s="23" t="s">
        <v>2256</v>
      </c>
      <c r="N1094" s="23"/>
      <c r="O1094" s="22" t="s">
        <v>1791</v>
      </c>
      <c r="P1094" s="22">
        <v>41</v>
      </c>
      <c r="Q1094" s="37">
        <f t="shared" ref="Q1094" si="166">R1094*0.8</f>
        <v>76</v>
      </c>
      <c r="R1094" s="166">
        <v>95</v>
      </c>
      <c r="S1094" s="33" t="s">
        <v>1008</v>
      </c>
      <c r="T1094" s="33"/>
      <c r="U1094" s="103">
        <v>0.17</v>
      </c>
      <c r="V1094" s="103">
        <v>5.0000000000000001E-3</v>
      </c>
      <c r="W1094" s="103">
        <f t="shared" si="157"/>
        <v>0.17500000000000002</v>
      </c>
      <c r="X1094" s="132">
        <v>10</v>
      </c>
      <c r="Y1094" s="132">
        <v>260</v>
      </c>
      <c r="Z1094" s="132">
        <v>120</v>
      </c>
      <c r="AX1094" s="412" t="s">
        <v>3148</v>
      </c>
      <c r="AY1094" s="12"/>
      <c r="AZ1094" t="s">
        <v>4282</v>
      </c>
      <c r="BA1094" s="278" t="s">
        <v>4267</v>
      </c>
      <c r="BB1094" s="280" t="s">
        <v>4268</v>
      </c>
    </row>
    <row r="1095" spans="1:54" ht="15.75">
      <c r="A1095" s="23" t="s">
        <v>456</v>
      </c>
      <c r="B1095" s="24" t="s">
        <v>966</v>
      </c>
      <c r="C1095" s="24"/>
      <c r="D1095" s="3" t="s">
        <v>1976</v>
      </c>
      <c r="E1095" s="24" t="s">
        <v>1009</v>
      </c>
      <c r="F1095" s="3" t="s">
        <v>966</v>
      </c>
      <c r="G1095" s="3"/>
      <c r="H1095" s="24" t="s">
        <v>386</v>
      </c>
      <c r="I1095" s="33">
        <v>42010000</v>
      </c>
      <c r="J1095" s="1" t="s">
        <v>1804</v>
      </c>
      <c r="K1095" s="1" t="s">
        <v>1804</v>
      </c>
      <c r="M1095" s="23" t="s">
        <v>2256</v>
      </c>
      <c r="N1095" s="23"/>
      <c r="O1095" s="22" t="s">
        <v>1791</v>
      </c>
      <c r="P1095" s="22">
        <v>41</v>
      </c>
      <c r="Q1095" s="37">
        <f t="shared" ref="Q1095" si="167">R1095*0.8</f>
        <v>76</v>
      </c>
      <c r="R1095" s="166">
        <v>95</v>
      </c>
      <c r="S1095" s="33" t="s">
        <v>1010</v>
      </c>
      <c r="T1095" s="33"/>
      <c r="U1095" s="103">
        <v>0.17</v>
      </c>
      <c r="V1095" s="103">
        <v>5.0000000000000001E-3</v>
      </c>
      <c r="W1095" s="103">
        <f t="shared" si="157"/>
        <v>0.17500000000000002</v>
      </c>
      <c r="X1095" s="132">
        <v>10</v>
      </c>
      <c r="Y1095" s="132">
        <v>260</v>
      </c>
      <c r="Z1095" s="132">
        <v>120</v>
      </c>
      <c r="AX1095" s="412" t="s">
        <v>3148</v>
      </c>
      <c r="AY1095" s="12"/>
      <c r="AZ1095" t="s">
        <v>4282</v>
      </c>
      <c r="BA1095" s="278" t="s">
        <v>4267</v>
      </c>
      <c r="BB1095" s="280" t="s">
        <v>4268</v>
      </c>
    </row>
    <row r="1096" spans="1:54" ht="15.75">
      <c r="A1096" s="23" t="s">
        <v>456</v>
      </c>
      <c r="B1096" s="24" t="s">
        <v>966</v>
      </c>
      <c r="C1096" s="24"/>
      <c r="D1096" s="3" t="s">
        <v>1976</v>
      </c>
      <c r="E1096" s="3" t="s">
        <v>2390</v>
      </c>
      <c r="F1096" s="3" t="s">
        <v>966</v>
      </c>
      <c r="G1096" s="3"/>
      <c r="H1096" t="s">
        <v>402</v>
      </c>
      <c r="I1096" s="33">
        <v>42010001</v>
      </c>
      <c r="J1096" s="1" t="s">
        <v>1804</v>
      </c>
      <c r="K1096" s="1" t="s">
        <v>1804</v>
      </c>
      <c r="M1096" s="23" t="s">
        <v>2256</v>
      </c>
      <c r="N1096" s="23"/>
      <c r="O1096" s="22" t="s">
        <v>1791</v>
      </c>
      <c r="P1096" s="22">
        <v>41</v>
      </c>
      <c r="Q1096" s="37">
        <f t="shared" ref="Q1096" si="168">R1096*0.8</f>
        <v>76</v>
      </c>
      <c r="R1096" s="166">
        <v>95</v>
      </c>
      <c r="S1096" s="33">
        <v>5051771742984</v>
      </c>
      <c r="T1096" s="33"/>
      <c r="U1096" s="103">
        <v>0.17</v>
      </c>
      <c r="V1096" s="103">
        <v>5.0000000000000001E-3</v>
      </c>
      <c r="W1096" s="103">
        <f t="shared" si="157"/>
        <v>0.17500000000000002</v>
      </c>
      <c r="X1096" s="132">
        <v>10</v>
      </c>
      <c r="Y1096" s="132">
        <v>260</v>
      </c>
      <c r="Z1096" s="132">
        <v>120</v>
      </c>
      <c r="AX1096" s="412" t="s">
        <v>3148</v>
      </c>
      <c r="AY1096" s="12"/>
      <c r="AZ1096" t="s">
        <v>4282</v>
      </c>
      <c r="BA1096" s="278" t="s">
        <v>4267</v>
      </c>
      <c r="BB1096" s="280" t="s">
        <v>4268</v>
      </c>
    </row>
    <row r="1097" spans="1:54" ht="15.75">
      <c r="A1097" s="23" t="s">
        <v>456</v>
      </c>
      <c r="B1097" s="24" t="s">
        <v>966</v>
      </c>
      <c r="C1097" s="24"/>
      <c r="D1097" s="3" t="s">
        <v>1976</v>
      </c>
      <c r="E1097" s="3" t="s">
        <v>2451</v>
      </c>
      <c r="F1097" s="3" t="s">
        <v>966</v>
      </c>
      <c r="G1097" s="3"/>
      <c r="H1097" t="s">
        <v>2802</v>
      </c>
      <c r="I1097" s="33">
        <v>42010002</v>
      </c>
      <c r="J1097" s="1" t="s">
        <v>1804</v>
      </c>
      <c r="K1097" s="1" t="s">
        <v>1804</v>
      </c>
      <c r="M1097" s="23" t="s">
        <v>2256</v>
      </c>
      <c r="N1097" s="23"/>
      <c r="O1097" s="22" t="s">
        <v>1791</v>
      </c>
      <c r="P1097" s="22">
        <v>41</v>
      </c>
      <c r="Q1097" s="37">
        <f t="shared" ref="Q1097" si="169">R1097*0.8</f>
        <v>76</v>
      </c>
      <c r="R1097" s="166">
        <v>95</v>
      </c>
      <c r="S1097" s="33">
        <v>5051771742960</v>
      </c>
      <c r="T1097" s="33"/>
      <c r="U1097" s="103">
        <v>0.17</v>
      </c>
      <c r="V1097" s="103">
        <v>5.0000000000000001E-3</v>
      </c>
      <c r="W1097" s="103">
        <f t="shared" si="157"/>
        <v>0.17500000000000002</v>
      </c>
      <c r="X1097" s="132">
        <v>10</v>
      </c>
      <c r="Y1097" s="132">
        <v>260</v>
      </c>
      <c r="Z1097" s="132">
        <v>120</v>
      </c>
      <c r="AX1097" s="412" t="s">
        <v>3148</v>
      </c>
      <c r="AY1097" s="12"/>
      <c r="AZ1097" t="s">
        <v>4282</v>
      </c>
      <c r="BA1097" s="278" t="s">
        <v>4267</v>
      </c>
      <c r="BB1097" s="280" t="s">
        <v>4268</v>
      </c>
    </row>
    <row r="1098" spans="1:54" ht="15.75">
      <c r="A1098" s="23" t="s">
        <v>456</v>
      </c>
      <c r="B1098" s="24" t="s">
        <v>966</v>
      </c>
      <c r="C1098" s="24"/>
      <c r="D1098" s="3" t="s">
        <v>1976</v>
      </c>
      <c r="E1098" s="3" t="s">
        <v>2391</v>
      </c>
      <c r="F1098" s="3" t="s">
        <v>966</v>
      </c>
      <c r="G1098" s="3"/>
      <c r="H1098" t="s">
        <v>295</v>
      </c>
      <c r="I1098" s="33">
        <v>42010003</v>
      </c>
      <c r="J1098" s="1" t="s">
        <v>1804</v>
      </c>
      <c r="K1098" s="1" t="s">
        <v>1804</v>
      </c>
      <c r="M1098" s="23" t="s">
        <v>2256</v>
      </c>
      <c r="N1098" s="23"/>
      <c r="O1098" s="22" t="s">
        <v>1791</v>
      </c>
      <c r="P1098" s="22">
        <v>41</v>
      </c>
      <c r="Q1098" s="37">
        <f t="shared" ref="Q1098" si="170">R1098*0.8</f>
        <v>76</v>
      </c>
      <c r="R1098" s="166">
        <v>95</v>
      </c>
      <c r="S1098" s="33">
        <v>5051771742991</v>
      </c>
      <c r="T1098" s="33"/>
      <c r="U1098" s="99">
        <v>0.17</v>
      </c>
      <c r="V1098" s="99">
        <v>5.0000000000000001E-3</v>
      </c>
      <c r="W1098" s="99">
        <f t="shared" si="157"/>
        <v>0.17500000000000002</v>
      </c>
      <c r="X1098" s="8">
        <v>10</v>
      </c>
      <c r="Y1098" s="8">
        <v>260</v>
      </c>
      <c r="Z1098" s="8">
        <v>120</v>
      </c>
      <c r="AX1098" s="412" t="s">
        <v>3148</v>
      </c>
      <c r="AY1098" s="12"/>
      <c r="AZ1098" t="s">
        <v>4282</v>
      </c>
      <c r="BA1098" s="278" t="s">
        <v>4267</v>
      </c>
      <c r="BB1098" s="280" t="s">
        <v>4268</v>
      </c>
    </row>
    <row r="1099" spans="1:54" ht="15.75">
      <c r="A1099" s="23" t="s">
        <v>456</v>
      </c>
      <c r="B1099" s="24" t="s">
        <v>966</v>
      </c>
      <c r="C1099" s="24"/>
      <c r="D1099" s="3" t="s">
        <v>1976</v>
      </c>
      <c r="E1099" s="3" t="s">
        <v>2392</v>
      </c>
      <c r="F1099" s="3" t="s">
        <v>966</v>
      </c>
      <c r="G1099" s="3"/>
      <c r="H1099" t="s">
        <v>292</v>
      </c>
      <c r="I1099" s="33">
        <v>42010004</v>
      </c>
      <c r="J1099" s="1" t="s">
        <v>1804</v>
      </c>
      <c r="K1099" s="1" t="s">
        <v>1804</v>
      </c>
      <c r="M1099" s="23" t="s">
        <v>2256</v>
      </c>
      <c r="N1099" s="23"/>
      <c r="O1099" s="22" t="s">
        <v>1791</v>
      </c>
      <c r="P1099" s="22">
        <v>41</v>
      </c>
      <c r="Q1099" s="37">
        <f t="shared" ref="Q1099" si="171">R1099*0.8</f>
        <v>76</v>
      </c>
      <c r="R1099" s="166">
        <v>95</v>
      </c>
      <c r="S1099" s="33">
        <v>5051771742977</v>
      </c>
      <c r="T1099" s="33"/>
      <c r="U1099" s="99">
        <v>0.17</v>
      </c>
      <c r="V1099" s="99">
        <v>5.0000000000000001E-3</v>
      </c>
      <c r="W1099" s="99">
        <f t="shared" si="157"/>
        <v>0.17500000000000002</v>
      </c>
      <c r="X1099" s="8">
        <v>10</v>
      </c>
      <c r="Y1099" s="8">
        <v>260</v>
      </c>
      <c r="Z1099" s="8">
        <v>120</v>
      </c>
      <c r="AX1099" s="412" t="s">
        <v>3148</v>
      </c>
      <c r="AY1099" s="12"/>
      <c r="AZ1099" t="s">
        <v>4282</v>
      </c>
      <c r="BA1099" s="278" t="s">
        <v>4267</v>
      </c>
      <c r="BB1099" s="280" t="s">
        <v>4268</v>
      </c>
    </row>
    <row r="1100" spans="1:54" ht="15.75">
      <c r="A1100" s="23" t="s">
        <v>456</v>
      </c>
      <c r="B1100" s="24" t="s">
        <v>966</v>
      </c>
      <c r="C1100" s="24"/>
      <c r="D1100" s="3" t="s">
        <v>1976</v>
      </c>
      <c r="E1100" s="3" t="s">
        <v>2389</v>
      </c>
      <c r="F1100" s="3" t="s">
        <v>966</v>
      </c>
      <c r="G1100" s="3"/>
      <c r="H1100" t="s">
        <v>2803</v>
      </c>
      <c r="I1100" s="33">
        <v>42010005</v>
      </c>
      <c r="J1100" s="1" t="s">
        <v>1804</v>
      </c>
      <c r="K1100" s="1" t="s">
        <v>1804</v>
      </c>
      <c r="M1100" s="23" t="s">
        <v>2256</v>
      </c>
      <c r="N1100" s="23"/>
      <c r="O1100" s="22" t="s">
        <v>1791</v>
      </c>
      <c r="P1100" s="22">
        <v>41</v>
      </c>
      <c r="Q1100" s="37">
        <f t="shared" ref="Q1100" si="172">R1100*0.8</f>
        <v>76</v>
      </c>
      <c r="R1100" s="166">
        <v>95</v>
      </c>
      <c r="S1100" s="33">
        <v>5051771743004</v>
      </c>
      <c r="T1100" s="33"/>
      <c r="U1100" s="99">
        <v>0.17</v>
      </c>
      <c r="V1100" s="99">
        <v>5.0000000000000001E-3</v>
      </c>
      <c r="W1100" s="99">
        <f t="shared" si="157"/>
        <v>0.17500000000000002</v>
      </c>
      <c r="X1100" s="8">
        <v>10</v>
      </c>
      <c r="Y1100" s="8">
        <v>260</v>
      </c>
      <c r="Z1100" s="8">
        <v>120</v>
      </c>
      <c r="AX1100" s="412" t="s">
        <v>3148</v>
      </c>
      <c r="AY1100" s="12"/>
      <c r="AZ1100" t="s">
        <v>4282</v>
      </c>
      <c r="BA1100" s="278" t="s">
        <v>4267</v>
      </c>
      <c r="BB1100" s="280" t="s">
        <v>4268</v>
      </c>
    </row>
    <row r="1101" spans="1:54" ht="15.75">
      <c r="A1101" s="23" t="s">
        <v>456</v>
      </c>
      <c r="B1101" s="24" t="s">
        <v>966</v>
      </c>
      <c r="C1101" s="24"/>
      <c r="D1101" s="3" t="s">
        <v>1977</v>
      </c>
      <c r="E1101" s="24" t="s">
        <v>1011</v>
      </c>
      <c r="F1101" t="s">
        <v>3724</v>
      </c>
      <c r="G1101" s="24"/>
      <c r="H1101" s="24" t="s">
        <v>279</v>
      </c>
      <c r="I1101" s="33">
        <v>42010000</v>
      </c>
      <c r="J1101" s="1" t="s">
        <v>1804</v>
      </c>
      <c r="K1101" s="1" t="s">
        <v>1804</v>
      </c>
      <c r="M1101" s="23" t="s">
        <v>2256</v>
      </c>
      <c r="N1101" s="23"/>
      <c r="O1101" s="22" t="s">
        <v>1791</v>
      </c>
      <c r="P1101" s="22">
        <v>35</v>
      </c>
      <c r="Q1101" s="37">
        <f t="shared" ref="Q1101" si="173">R1101*0.8</f>
        <v>63.2</v>
      </c>
      <c r="R1101" s="166">
        <v>79</v>
      </c>
      <c r="S1101" s="33" t="s">
        <v>1013</v>
      </c>
      <c r="T1101" s="33"/>
      <c r="U1101" s="99">
        <v>0.22500000000000001</v>
      </c>
      <c r="V1101" s="99">
        <v>5.0000000000000001E-3</v>
      </c>
      <c r="W1101" s="99">
        <f t="shared" si="157"/>
        <v>0.23</v>
      </c>
      <c r="X1101" s="8">
        <v>60</v>
      </c>
      <c r="Y1101" s="8">
        <v>300</v>
      </c>
      <c r="Z1101" s="8">
        <v>30</v>
      </c>
      <c r="AX1101" s="412" t="s">
        <v>1012</v>
      </c>
      <c r="AY1101" s="157"/>
      <c r="AZ1101" t="s">
        <v>4282</v>
      </c>
      <c r="BA1101" s="278" t="s">
        <v>4267</v>
      </c>
      <c r="BB1101" s="280" t="s">
        <v>4268</v>
      </c>
    </row>
    <row r="1102" spans="1:54" ht="15.75">
      <c r="A1102" s="23" t="s">
        <v>456</v>
      </c>
      <c r="B1102" s="24" t="s">
        <v>966</v>
      </c>
      <c r="C1102" s="24"/>
      <c r="D1102" s="3" t="s">
        <v>1977</v>
      </c>
      <c r="E1102" s="24" t="s">
        <v>1014</v>
      </c>
      <c r="F1102" t="s">
        <v>3724</v>
      </c>
      <c r="G1102" s="24"/>
      <c r="H1102" s="24" t="s">
        <v>409</v>
      </c>
      <c r="I1102" s="33">
        <v>42010000</v>
      </c>
      <c r="J1102" s="1" t="s">
        <v>1804</v>
      </c>
      <c r="K1102" s="1" t="s">
        <v>1804</v>
      </c>
      <c r="M1102" s="23" t="s">
        <v>2256</v>
      </c>
      <c r="N1102" s="23"/>
      <c r="O1102" s="22" t="s">
        <v>1791</v>
      </c>
      <c r="P1102" s="22">
        <v>35</v>
      </c>
      <c r="Q1102" s="37">
        <f t="shared" ref="Q1102" si="174">R1102*0.8</f>
        <v>63.2</v>
      </c>
      <c r="R1102" s="166">
        <v>79</v>
      </c>
      <c r="S1102" s="33" t="s">
        <v>1015</v>
      </c>
      <c r="T1102" s="33"/>
      <c r="U1102" s="99">
        <v>0.22500000000000001</v>
      </c>
      <c r="V1102" s="99">
        <v>5.0000000000000001E-3</v>
      </c>
      <c r="W1102" s="99">
        <f t="shared" si="157"/>
        <v>0.23</v>
      </c>
      <c r="X1102" s="8">
        <v>60</v>
      </c>
      <c r="Y1102" s="8">
        <v>300</v>
      </c>
      <c r="Z1102" s="8">
        <v>30</v>
      </c>
      <c r="AX1102" s="412" t="s">
        <v>1012</v>
      </c>
      <c r="AY1102" s="157"/>
      <c r="AZ1102" t="s">
        <v>4282</v>
      </c>
      <c r="BA1102" s="278" t="s">
        <v>4267</v>
      </c>
      <c r="BB1102" s="280" t="s">
        <v>4268</v>
      </c>
    </row>
    <row r="1103" spans="1:54" ht="15.75">
      <c r="A1103" s="23" t="s">
        <v>456</v>
      </c>
      <c r="B1103" s="24" t="s">
        <v>966</v>
      </c>
      <c r="C1103" s="24"/>
      <c r="D1103" s="3" t="s">
        <v>1977</v>
      </c>
      <c r="E1103" s="24" t="s">
        <v>1016</v>
      </c>
      <c r="F1103" t="s">
        <v>3724</v>
      </c>
      <c r="G1103" s="24"/>
      <c r="H1103" s="24" t="s">
        <v>402</v>
      </c>
      <c r="I1103" s="33">
        <v>42010000</v>
      </c>
      <c r="J1103" s="1" t="s">
        <v>1804</v>
      </c>
      <c r="K1103" s="1" t="s">
        <v>1804</v>
      </c>
      <c r="M1103" s="23" t="s">
        <v>2256</v>
      </c>
      <c r="N1103" s="23"/>
      <c r="O1103" s="22" t="s">
        <v>1791</v>
      </c>
      <c r="P1103" s="22">
        <v>35</v>
      </c>
      <c r="Q1103" s="37">
        <f t="shared" ref="Q1103" si="175">R1103*0.8</f>
        <v>63.2</v>
      </c>
      <c r="R1103" s="166">
        <v>79</v>
      </c>
      <c r="S1103" s="33" t="s">
        <v>1017</v>
      </c>
      <c r="T1103" s="33"/>
      <c r="U1103" s="99">
        <v>0.22500000000000001</v>
      </c>
      <c r="V1103" s="99">
        <v>5.0000000000000001E-3</v>
      </c>
      <c r="W1103" s="99">
        <f t="shared" si="157"/>
        <v>0.23</v>
      </c>
      <c r="X1103" s="8">
        <v>60</v>
      </c>
      <c r="Y1103" s="8">
        <v>300</v>
      </c>
      <c r="Z1103" s="8">
        <v>30</v>
      </c>
      <c r="AX1103" s="412" t="s">
        <v>1012</v>
      </c>
      <c r="AY1103" s="157"/>
      <c r="AZ1103" t="s">
        <v>4282</v>
      </c>
      <c r="BA1103" s="278" t="s">
        <v>4267</v>
      </c>
      <c r="BB1103" s="280" t="s">
        <v>4268</v>
      </c>
    </row>
    <row r="1104" spans="1:54" ht="15.75">
      <c r="A1104" s="23" t="s">
        <v>456</v>
      </c>
      <c r="B1104" s="24" t="s">
        <v>966</v>
      </c>
      <c r="C1104" s="24"/>
      <c r="D1104" s="3" t="s">
        <v>1977</v>
      </c>
      <c r="E1104" s="24" t="s">
        <v>1018</v>
      </c>
      <c r="F1104" t="s">
        <v>3724</v>
      </c>
      <c r="G1104" s="24"/>
      <c r="H1104" s="24" t="s">
        <v>397</v>
      </c>
      <c r="I1104" s="33">
        <v>42010000</v>
      </c>
      <c r="J1104" s="1" t="s">
        <v>1804</v>
      </c>
      <c r="K1104" s="1" t="s">
        <v>1804</v>
      </c>
      <c r="M1104" s="23" t="s">
        <v>2256</v>
      </c>
      <c r="N1104" s="23"/>
      <c r="O1104" s="22" t="s">
        <v>1791</v>
      </c>
      <c r="P1104" s="22">
        <v>35</v>
      </c>
      <c r="Q1104" s="37">
        <f t="shared" ref="Q1104" si="176">R1104*0.8</f>
        <v>63.2</v>
      </c>
      <c r="R1104" s="166">
        <v>79</v>
      </c>
      <c r="S1104" s="33" t="s">
        <v>1019</v>
      </c>
      <c r="T1104" s="33"/>
      <c r="U1104" s="99">
        <v>0.22500000000000001</v>
      </c>
      <c r="V1104" s="99">
        <v>5.0000000000000001E-3</v>
      </c>
      <c r="W1104" s="99">
        <f t="shared" si="157"/>
        <v>0.23</v>
      </c>
      <c r="X1104" s="8">
        <v>60</v>
      </c>
      <c r="Y1104" s="8">
        <v>300</v>
      </c>
      <c r="Z1104" s="8">
        <v>30</v>
      </c>
      <c r="AX1104" s="412" t="s">
        <v>1012</v>
      </c>
      <c r="AY1104" s="157"/>
      <c r="AZ1104" t="s">
        <v>4282</v>
      </c>
      <c r="BA1104" s="278" t="s">
        <v>4267</v>
      </c>
      <c r="BB1104" s="280" t="s">
        <v>4268</v>
      </c>
    </row>
    <row r="1105" spans="1:55" ht="15.75">
      <c r="A1105" s="23" t="s">
        <v>456</v>
      </c>
      <c r="B1105" s="24" t="s">
        <v>966</v>
      </c>
      <c r="C1105" s="24"/>
      <c r="D1105" s="3" t="s">
        <v>1977</v>
      </c>
      <c r="E1105" s="24" t="s">
        <v>1020</v>
      </c>
      <c r="F1105" t="s">
        <v>3724</v>
      </c>
      <c r="G1105" s="24"/>
      <c r="H1105" s="24" t="s">
        <v>300</v>
      </c>
      <c r="I1105" s="33">
        <v>42010000</v>
      </c>
      <c r="J1105" s="1" t="s">
        <v>1804</v>
      </c>
      <c r="K1105" s="1" t="s">
        <v>1804</v>
      </c>
      <c r="M1105" s="23" t="s">
        <v>2256</v>
      </c>
      <c r="N1105" s="23"/>
      <c r="O1105" s="22" t="s">
        <v>1791</v>
      </c>
      <c r="P1105" s="22">
        <v>35</v>
      </c>
      <c r="Q1105" s="37">
        <f t="shared" ref="Q1105" si="177">R1105*0.8</f>
        <v>63.2</v>
      </c>
      <c r="R1105" s="166">
        <v>79</v>
      </c>
      <c r="S1105" s="33" t="s">
        <v>1021</v>
      </c>
      <c r="T1105" s="33"/>
      <c r="U1105" s="99">
        <v>0.22500000000000001</v>
      </c>
      <c r="V1105" s="99">
        <v>5.0000000000000001E-3</v>
      </c>
      <c r="W1105" s="99">
        <f t="shared" si="157"/>
        <v>0.23</v>
      </c>
      <c r="X1105" s="8">
        <v>60</v>
      </c>
      <c r="Y1105" s="8">
        <v>300</v>
      </c>
      <c r="Z1105" s="8">
        <v>30</v>
      </c>
      <c r="AX1105" s="412" t="s">
        <v>1012</v>
      </c>
      <c r="AY1105" s="157"/>
      <c r="AZ1105" t="s">
        <v>4282</v>
      </c>
      <c r="BA1105" s="278" t="s">
        <v>4267</v>
      </c>
      <c r="BB1105" s="280" t="s">
        <v>4268</v>
      </c>
    </row>
    <row r="1106" spans="1:55" ht="15.75">
      <c r="A1106" s="23" t="s">
        <v>456</v>
      </c>
      <c r="B1106" s="24" t="s">
        <v>966</v>
      </c>
      <c r="C1106" s="24"/>
      <c r="D1106" s="3" t="s">
        <v>1977</v>
      </c>
      <c r="E1106" s="24" t="s">
        <v>1022</v>
      </c>
      <c r="F1106" t="s">
        <v>3724</v>
      </c>
      <c r="G1106" s="24"/>
      <c r="H1106" s="24" t="s">
        <v>386</v>
      </c>
      <c r="I1106" s="33">
        <v>42010000</v>
      </c>
      <c r="J1106" s="1" t="s">
        <v>1804</v>
      </c>
      <c r="K1106" s="1" t="s">
        <v>1804</v>
      </c>
      <c r="M1106" s="23" t="s">
        <v>2256</v>
      </c>
      <c r="N1106" s="23"/>
      <c r="O1106" s="22" t="s">
        <v>1791</v>
      </c>
      <c r="P1106" s="22">
        <v>35</v>
      </c>
      <c r="Q1106" s="37">
        <f t="shared" ref="Q1106" si="178">R1106*0.8</f>
        <v>63.2</v>
      </c>
      <c r="R1106" s="166">
        <v>79</v>
      </c>
      <c r="S1106" s="33" t="s">
        <v>1023</v>
      </c>
      <c r="T1106" s="33"/>
      <c r="U1106" s="99">
        <v>0.22500000000000001</v>
      </c>
      <c r="V1106" s="99">
        <v>5.0000000000000001E-3</v>
      </c>
      <c r="W1106" s="99">
        <f t="shared" si="157"/>
        <v>0.23</v>
      </c>
      <c r="X1106" s="8">
        <v>60</v>
      </c>
      <c r="Y1106" s="8">
        <v>300</v>
      </c>
      <c r="Z1106" s="8">
        <v>30</v>
      </c>
      <c r="AX1106" s="412" t="s">
        <v>1012</v>
      </c>
      <c r="AY1106" s="157"/>
      <c r="AZ1106" t="s">
        <v>4282</v>
      </c>
      <c r="BA1106" s="278" t="s">
        <v>4267</v>
      </c>
      <c r="BB1106" s="280" t="s">
        <v>4268</v>
      </c>
    </row>
    <row r="1107" spans="1:55" ht="15.75">
      <c r="A1107" s="23" t="s">
        <v>456</v>
      </c>
      <c r="B1107" s="24" t="s">
        <v>966</v>
      </c>
      <c r="C1107" s="24"/>
      <c r="D1107" s="3" t="s">
        <v>1977</v>
      </c>
      <c r="E1107" s="24" t="s">
        <v>1024</v>
      </c>
      <c r="F1107" t="s">
        <v>3724</v>
      </c>
      <c r="G1107" s="24"/>
      <c r="H1107" s="24" t="s">
        <v>295</v>
      </c>
      <c r="I1107" s="33">
        <v>42010000</v>
      </c>
      <c r="J1107" s="1" t="s">
        <v>1804</v>
      </c>
      <c r="K1107" s="1" t="s">
        <v>1804</v>
      </c>
      <c r="M1107" s="23" t="s">
        <v>2256</v>
      </c>
      <c r="N1107" s="23"/>
      <c r="O1107" s="22" t="s">
        <v>1791</v>
      </c>
      <c r="P1107" s="22">
        <v>35</v>
      </c>
      <c r="Q1107" s="37">
        <f t="shared" ref="Q1107" si="179">R1107*0.8</f>
        <v>63.2</v>
      </c>
      <c r="R1107" s="166">
        <v>79</v>
      </c>
      <c r="S1107" s="33" t="s">
        <v>1025</v>
      </c>
      <c r="T1107" s="33"/>
      <c r="U1107" s="99">
        <v>0.22500000000000001</v>
      </c>
      <c r="V1107" s="99">
        <v>5.0000000000000001E-3</v>
      </c>
      <c r="W1107" s="99">
        <f t="shared" si="157"/>
        <v>0.23</v>
      </c>
      <c r="X1107" s="8">
        <v>60</v>
      </c>
      <c r="Y1107" s="8">
        <v>300</v>
      </c>
      <c r="Z1107" s="8">
        <v>30</v>
      </c>
      <c r="AX1107" s="412" t="s">
        <v>1012</v>
      </c>
      <c r="AY1107" s="157"/>
      <c r="AZ1107" t="s">
        <v>4282</v>
      </c>
      <c r="BA1107" s="278" t="s">
        <v>4267</v>
      </c>
      <c r="BB1107" s="280" t="s">
        <v>4268</v>
      </c>
    </row>
    <row r="1108" spans="1:55" ht="15.75">
      <c r="A1108" s="23" t="s">
        <v>456</v>
      </c>
      <c r="B1108" s="24" t="s">
        <v>966</v>
      </c>
      <c r="C1108" s="24"/>
      <c r="D1108" s="3" t="s">
        <v>1977</v>
      </c>
      <c r="E1108" s="24" t="s">
        <v>1026</v>
      </c>
      <c r="F1108" t="s">
        <v>3724</v>
      </c>
      <c r="G1108" s="24"/>
      <c r="H1108" s="24" t="s">
        <v>1027</v>
      </c>
      <c r="I1108" s="33">
        <v>42010000</v>
      </c>
      <c r="J1108" s="1" t="s">
        <v>1804</v>
      </c>
      <c r="K1108" s="1" t="s">
        <v>1804</v>
      </c>
      <c r="M1108" s="23" t="s">
        <v>2256</v>
      </c>
      <c r="N1108" s="23"/>
      <c r="O1108" s="22" t="s">
        <v>1791</v>
      </c>
      <c r="P1108" s="22">
        <v>35</v>
      </c>
      <c r="Q1108" s="37">
        <f t="shared" ref="Q1108" si="180">R1108*0.8</f>
        <v>63.2</v>
      </c>
      <c r="R1108" s="166">
        <v>79</v>
      </c>
      <c r="S1108" s="33" t="s">
        <v>1028</v>
      </c>
      <c r="T1108" s="33"/>
      <c r="U1108" s="99">
        <v>0.22500000000000001</v>
      </c>
      <c r="V1108" s="99">
        <v>5.0000000000000001E-3</v>
      </c>
      <c r="W1108" s="99">
        <f t="shared" si="157"/>
        <v>0.23</v>
      </c>
      <c r="X1108" s="8">
        <v>60</v>
      </c>
      <c r="Y1108" s="8">
        <v>300</v>
      </c>
      <c r="Z1108" s="8">
        <v>30</v>
      </c>
      <c r="AX1108" s="412" t="s">
        <v>1012</v>
      </c>
      <c r="AY1108" s="157"/>
      <c r="AZ1108" t="s">
        <v>4282</v>
      </c>
      <c r="BA1108" s="278" t="s">
        <v>4267</v>
      </c>
      <c r="BB1108" s="280" t="s">
        <v>4268</v>
      </c>
    </row>
    <row r="1109" spans="1:55" ht="15.75">
      <c r="A1109" s="23" t="s">
        <v>428</v>
      </c>
      <c r="B1109" s="24" t="s">
        <v>966</v>
      </c>
      <c r="D1109" t="s">
        <v>1977</v>
      </c>
      <c r="E1109" s="20" t="s">
        <v>3725</v>
      </c>
      <c r="F1109" t="s">
        <v>3724</v>
      </c>
      <c r="H1109" t="s">
        <v>3726</v>
      </c>
      <c r="I1109" s="33">
        <v>42010000</v>
      </c>
      <c r="J1109" s="1" t="s">
        <v>1804</v>
      </c>
      <c r="K1109" s="1" t="s">
        <v>1804</v>
      </c>
      <c r="L1109" s="236"/>
      <c r="M1109" s="13" t="s">
        <v>3727</v>
      </c>
      <c r="N1109"/>
      <c r="O1109" s="229" t="s">
        <v>1791</v>
      </c>
      <c r="P1109" s="22">
        <v>35</v>
      </c>
      <c r="Q1109" s="37">
        <f t="shared" ref="Q1109" si="181">R1109*0.8</f>
        <v>63.2</v>
      </c>
      <c r="R1109" s="166">
        <v>79</v>
      </c>
      <c r="S1109" s="143">
        <v>5051771779812</v>
      </c>
      <c r="T1109"/>
      <c r="U1109" s="99">
        <v>0.22500000000000001</v>
      </c>
      <c r="V1109" s="99">
        <v>5.0000000000000001E-3</v>
      </c>
      <c r="W1109" s="99">
        <f t="shared" si="157"/>
        <v>0.23</v>
      </c>
      <c r="X1109" s="8">
        <v>60</v>
      </c>
      <c r="Y1109" s="8">
        <v>300</v>
      </c>
      <c r="Z1109" s="8">
        <v>30</v>
      </c>
      <c r="AX1109" s="412" t="s">
        <v>1012</v>
      </c>
      <c r="AZ1109" t="s">
        <v>4282</v>
      </c>
      <c r="BA1109" s="278" t="s">
        <v>4267</v>
      </c>
      <c r="BB1109" s="280" t="s">
        <v>4268</v>
      </c>
    </row>
    <row r="1110" spans="1:55" ht="15.75">
      <c r="A1110" s="23" t="s">
        <v>428</v>
      </c>
      <c r="B1110" s="24" t="s">
        <v>966</v>
      </c>
      <c r="D1110" t="s">
        <v>1977</v>
      </c>
      <c r="E1110" s="20" t="s">
        <v>3728</v>
      </c>
      <c r="F1110" t="s">
        <v>3724</v>
      </c>
      <c r="H1110" t="s">
        <v>3729</v>
      </c>
      <c r="I1110" s="33">
        <v>42010000</v>
      </c>
      <c r="J1110" s="1" t="s">
        <v>1804</v>
      </c>
      <c r="K1110" s="1" t="s">
        <v>1804</v>
      </c>
      <c r="L1110" s="236"/>
      <c r="M1110" s="13" t="s">
        <v>3727</v>
      </c>
      <c r="N1110"/>
      <c r="O1110" s="229" t="s">
        <v>1791</v>
      </c>
      <c r="P1110" s="22">
        <v>35</v>
      </c>
      <c r="Q1110" s="37">
        <f t="shared" ref="Q1110" si="182">R1110*0.8</f>
        <v>63.2</v>
      </c>
      <c r="R1110" s="166">
        <v>79</v>
      </c>
      <c r="S1110" s="143">
        <v>5051771779843</v>
      </c>
      <c r="T1110"/>
      <c r="U1110" s="99">
        <v>0.22500000000000001</v>
      </c>
      <c r="V1110" s="99">
        <v>5.0000000000000001E-3</v>
      </c>
      <c r="W1110" s="99">
        <f t="shared" si="157"/>
        <v>0.23</v>
      </c>
      <c r="X1110" s="8">
        <v>60</v>
      </c>
      <c r="Y1110" s="8">
        <v>300</v>
      </c>
      <c r="Z1110" s="8">
        <v>30</v>
      </c>
      <c r="AX1110" s="412" t="s">
        <v>1012</v>
      </c>
      <c r="AZ1110" t="s">
        <v>4282</v>
      </c>
      <c r="BA1110" s="278" t="s">
        <v>4267</v>
      </c>
      <c r="BB1110" s="280" t="s">
        <v>4268</v>
      </c>
    </row>
    <row r="1111" spans="1:55" ht="15.75">
      <c r="A1111" s="23" t="s">
        <v>428</v>
      </c>
      <c r="B1111" s="24" t="s">
        <v>966</v>
      </c>
      <c r="D1111" t="s">
        <v>1977</v>
      </c>
      <c r="E1111" s="20" t="s">
        <v>3730</v>
      </c>
      <c r="F1111" t="s">
        <v>3724</v>
      </c>
      <c r="H1111" t="s">
        <v>3731</v>
      </c>
      <c r="I1111" s="33">
        <v>42010000</v>
      </c>
      <c r="J1111" s="1" t="s">
        <v>1804</v>
      </c>
      <c r="K1111" s="1" t="s">
        <v>1804</v>
      </c>
      <c r="L1111" s="236"/>
      <c r="M1111" s="13" t="s">
        <v>3727</v>
      </c>
      <c r="N1111"/>
      <c r="O1111" s="229" t="s">
        <v>1791</v>
      </c>
      <c r="P1111" s="22">
        <v>35</v>
      </c>
      <c r="Q1111" s="37">
        <f t="shared" ref="Q1111" si="183">R1111*0.8</f>
        <v>63.2</v>
      </c>
      <c r="R1111" s="166">
        <v>79</v>
      </c>
      <c r="S1111" s="143">
        <v>5051771779836</v>
      </c>
      <c r="T1111"/>
      <c r="U1111" s="99">
        <v>0.22500000000000001</v>
      </c>
      <c r="V1111" s="99">
        <v>5.0000000000000001E-3</v>
      </c>
      <c r="W1111" s="99">
        <f t="shared" si="157"/>
        <v>0.23</v>
      </c>
      <c r="X1111" s="8">
        <v>60</v>
      </c>
      <c r="Y1111" s="8">
        <v>300</v>
      </c>
      <c r="Z1111" s="8">
        <v>30</v>
      </c>
      <c r="AX1111" s="412" t="s">
        <v>1012</v>
      </c>
      <c r="AZ1111" t="s">
        <v>4282</v>
      </c>
      <c r="BA1111" s="278" t="s">
        <v>4267</v>
      </c>
      <c r="BB1111" s="280" t="s">
        <v>4268</v>
      </c>
    </row>
    <row r="1112" spans="1:55" ht="15.75">
      <c r="A1112" s="23" t="s">
        <v>428</v>
      </c>
      <c r="B1112" s="24" t="s">
        <v>966</v>
      </c>
      <c r="D1112" t="s">
        <v>1977</v>
      </c>
      <c r="E1112" s="20" t="s">
        <v>3732</v>
      </c>
      <c r="F1112" t="s">
        <v>3724</v>
      </c>
      <c r="H1112" t="s">
        <v>3733</v>
      </c>
      <c r="I1112" s="33">
        <v>42010000</v>
      </c>
      <c r="J1112" s="1" t="s">
        <v>1804</v>
      </c>
      <c r="K1112" s="1" t="s">
        <v>1804</v>
      </c>
      <c r="L1112" s="236"/>
      <c r="M1112" s="13" t="s">
        <v>3727</v>
      </c>
      <c r="N1112"/>
      <c r="O1112" s="229" t="s">
        <v>1791</v>
      </c>
      <c r="P1112" s="22">
        <v>35</v>
      </c>
      <c r="Q1112" s="37">
        <f t="shared" ref="Q1112" si="184">R1112*0.8</f>
        <v>63.2</v>
      </c>
      <c r="R1112" s="166">
        <v>79</v>
      </c>
      <c r="S1112" s="143">
        <v>5051771779829</v>
      </c>
      <c r="T1112"/>
      <c r="U1112" s="99">
        <v>0.22500000000000001</v>
      </c>
      <c r="V1112" s="99">
        <v>5.0000000000000001E-3</v>
      </c>
      <c r="W1112" s="99">
        <f t="shared" si="157"/>
        <v>0.23</v>
      </c>
      <c r="X1112" s="8">
        <v>60</v>
      </c>
      <c r="Y1112" s="8">
        <v>300</v>
      </c>
      <c r="Z1112" s="8">
        <v>30</v>
      </c>
      <c r="AX1112" s="412" t="s">
        <v>1012</v>
      </c>
      <c r="AZ1112" t="s">
        <v>4282</v>
      </c>
      <c r="BA1112" s="278" t="s">
        <v>4267</v>
      </c>
      <c r="BB1112" s="280" t="s">
        <v>4268</v>
      </c>
    </row>
    <row r="1113" spans="1:55" ht="15.75">
      <c r="A1113" s="23" t="s">
        <v>428</v>
      </c>
      <c r="B1113" s="24" t="s">
        <v>966</v>
      </c>
      <c r="D1113" t="s">
        <v>1977</v>
      </c>
      <c r="E1113" s="20" t="s">
        <v>3734</v>
      </c>
      <c r="F1113" t="s">
        <v>3724</v>
      </c>
      <c r="H1113" t="s">
        <v>3735</v>
      </c>
      <c r="I1113" s="33">
        <v>42010000</v>
      </c>
      <c r="J1113" s="1" t="s">
        <v>1804</v>
      </c>
      <c r="K1113" s="1" t="s">
        <v>1804</v>
      </c>
      <c r="L1113" s="236"/>
      <c r="M1113" s="13" t="s">
        <v>3727</v>
      </c>
      <c r="N1113"/>
      <c r="O1113" s="229" t="s">
        <v>1791</v>
      </c>
      <c r="P1113" s="22">
        <v>35</v>
      </c>
      <c r="Q1113" s="37">
        <f t="shared" ref="Q1113" si="185">R1113*0.8</f>
        <v>63.2</v>
      </c>
      <c r="R1113" s="166">
        <v>79</v>
      </c>
      <c r="S1113" s="143">
        <v>5051771779850</v>
      </c>
      <c r="T1113"/>
      <c r="U1113" s="99">
        <v>0.22500000000000001</v>
      </c>
      <c r="V1113" s="99">
        <v>5.0000000000000001E-3</v>
      </c>
      <c r="W1113" s="99">
        <f t="shared" si="157"/>
        <v>0.23</v>
      </c>
      <c r="X1113" s="8">
        <v>60</v>
      </c>
      <c r="Y1113" s="8">
        <v>300</v>
      </c>
      <c r="Z1113" s="8">
        <v>30</v>
      </c>
      <c r="AX1113" s="412" t="s">
        <v>1012</v>
      </c>
      <c r="AZ1113" t="s">
        <v>4282</v>
      </c>
      <c r="BA1113" s="278" t="s">
        <v>4267</v>
      </c>
      <c r="BB1113" s="280" t="s">
        <v>4268</v>
      </c>
    </row>
    <row r="1114" spans="1:55" ht="15.75">
      <c r="A1114" s="23" t="s">
        <v>456</v>
      </c>
      <c r="B1114" s="24" t="s">
        <v>966</v>
      </c>
      <c r="C1114" s="24"/>
      <c r="D1114" s="3" t="s">
        <v>1642</v>
      </c>
      <c r="E1114" s="24" t="s">
        <v>1642</v>
      </c>
      <c r="F1114" s="24" t="s">
        <v>2089</v>
      </c>
      <c r="G1114" s="24"/>
      <c r="H1114" s="24" t="s">
        <v>303</v>
      </c>
      <c r="I1114" s="33">
        <v>83089000</v>
      </c>
      <c r="J1114" s="1" t="s">
        <v>1804</v>
      </c>
      <c r="K1114" s="1" t="s">
        <v>1804</v>
      </c>
      <c r="M1114" s="35" t="s">
        <v>321</v>
      </c>
      <c r="N1114" s="35"/>
      <c r="O1114" s="22" t="s">
        <v>1791</v>
      </c>
      <c r="P1114" s="22">
        <v>48</v>
      </c>
      <c r="Q1114" s="37">
        <f t="shared" ref="Q1114" si="186">R1114*0.8</f>
        <v>87.2</v>
      </c>
      <c r="R1114" s="166">
        <v>109</v>
      </c>
      <c r="S1114" s="33" t="s">
        <v>1655</v>
      </c>
      <c r="T1114" s="33"/>
      <c r="U1114" s="99">
        <v>0.13500000000000001</v>
      </c>
      <c r="V1114" s="99">
        <v>5.0000000000000001E-3</v>
      </c>
      <c r="W1114" s="99">
        <f t="shared" si="157"/>
        <v>0.14000000000000001</v>
      </c>
      <c r="X1114" s="8">
        <v>105</v>
      </c>
      <c r="Y1114" s="8">
        <v>5</v>
      </c>
      <c r="Z1114" s="8">
        <v>30</v>
      </c>
      <c r="AX1114" s="412" t="s">
        <v>2421</v>
      </c>
      <c r="AY1114" s="157"/>
      <c r="AZ1114" t="s">
        <v>4280</v>
      </c>
      <c r="BA1114" s="278" t="s">
        <v>4267</v>
      </c>
      <c r="BB1114" s="280" t="s">
        <v>4268</v>
      </c>
    </row>
    <row r="1115" spans="1:55" ht="15.75">
      <c r="A1115" s="23" t="s">
        <v>456</v>
      </c>
      <c r="B1115" s="24" t="s">
        <v>1029</v>
      </c>
      <c r="C1115" s="24"/>
      <c r="D1115" s="3" t="s">
        <v>1932</v>
      </c>
      <c r="E1115" s="24" t="s">
        <v>1030</v>
      </c>
      <c r="F1115" s="24" t="s">
        <v>2090</v>
      </c>
      <c r="G1115" s="24"/>
      <c r="H1115" s="24" t="s">
        <v>279</v>
      </c>
      <c r="I1115" s="33">
        <v>96039091</v>
      </c>
      <c r="J1115" s="1" t="s">
        <v>1804</v>
      </c>
      <c r="K1115" s="1" t="s">
        <v>1804</v>
      </c>
      <c r="M1115" s="23" t="s">
        <v>317</v>
      </c>
      <c r="N1115" s="23"/>
      <c r="O1115" s="22" t="s">
        <v>1791</v>
      </c>
      <c r="P1115" s="22">
        <v>12</v>
      </c>
      <c r="Q1115" s="37">
        <f t="shared" ref="Q1115" si="187">R1115*0.8</f>
        <v>22.400000000000002</v>
      </c>
      <c r="R1115" s="166">
        <v>28</v>
      </c>
      <c r="S1115" s="33" t="s">
        <v>1032</v>
      </c>
      <c r="T1115" s="33"/>
      <c r="U1115" s="99">
        <v>5.5E-2</v>
      </c>
      <c r="V1115" s="99">
        <v>5.0000000000000001E-3</v>
      </c>
      <c r="W1115" s="99">
        <f t="shared" si="157"/>
        <v>0.06</v>
      </c>
      <c r="X1115" s="8">
        <v>165</v>
      </c>
      <c r="Y1115" s="8">
        <v>35</v>
      </c>
      <c r="Z1115" s="8">
        <v>65</v>
      </c>
      <c r="AX1115" s="412" t="s">
        <v>1031</v>
      </c>
      <c r="AY1115" s="156"/>
      <c r="AZ1115" t="s">
        <v>4280</v>
      </c>
      <c r="BA1115" s="278" t="s">
        <v>4267</v>
      </c>
      <c r="BB1115" s="280" t="s">
        <v>4268</v>
      </c>
    </row>
    <row r="1116" spans="1:55" s="32" customFormat="1" ht="15.75">
      <c r="A1116" s="23" t="s">
        <v>456</v>
      </c>
      <c r="B1116" s="24" t="s">
        <v>1029</v>
      </c>
      <c r="C1116" s="24"/>
      <c r="D1116" s="3" t="s">
        <v>1932</v>
      </c>
      <c r="E1116" s="24" t="s">
        <v>1033</v>
      </c>
      <c r="F1116" s="24" t="s">
        <v>2090</v>
      </c>
      <c r="G1116" s="24"/>
      <c r="H1116" s="24" t="s">
        <v>291</v>
      </c>
      <c r="I1116" s="33">
        <v>96039091</v>
      </c>
      <c r="J1116" s="1" t="s">
        <v>1804</v>
      </c>
      <c r="K1116" s="1" t="s">
        <v>1804</v>
      </c>
      <c r="L1116"/>
      <c r="M1116" s="23" t="s">
        <v>317</v>
      </c>
      <c r="N1116" s="23"/>
      <c r="O1116" s="22" t="s">
        <v>1791</v>
      </c>
      <c r="P1116" s="22">
        <v>12</v>
      </c>
      <c r="Q1116" s="37">
        <f t="shared" ref="Q1116" si="188">R1116*0.8</f>
        <v>22.400000000000002</v>
      </c>
      <c r="R1116" s="166">
        <v>28</v>
      </c>
      <c r="S1116" s="33" t="s">
        <v>1034</v>
      </c>
      <c r="T1116" s="33"/>
      <c r="U1116" s="99">
        <v>5.5E-2</v>
      </c>
      <c r="V1116" s="99">
        <v>5.0000000000000001E-3</v>
      </c>
      <c r="W1116" s="99">
        <f t="shared" si="157"/>
        <v>0.06</v>
      </c>
      <c r="X1116" s="8">
        <v>165</v>
      </c>
      <c r="Y1116" s="8">
        <v>35</v>
      </c>
      <c r="Z1116" s="8">
        <v>65</v>
      </c>
      <c r="AA1116"/>
      <c r="AB1116"/>
      <c r="AC1116"/>
      <c r="AD1116"/>
      <c r="AE1116"/>
      <c r="AF1116"/>
      <c r="AG1116"/>
      <c r="AH1116"/>
      <c r="AI1116"/>
      <c r="AJ1116"/>
      <c r="AK1116"/>
      <c r="AL1116"/>
      <c r="AM1116"/>
      <c r="AN1116"/>
      <c r="AO1116"/>
      <c r="AP1116"/>
      <c r="AQ1116"/>
      <c r="AR1116"/>
      <c r="AS1116"/>
      <c r="AT1116"/>
      <c r="AU1116"/>
      <c r="AV1116"/>
      <c r="AW1116"/>
      <c r="AX1116" s="412" t="s">
        <v>1031</v>
      </c>
      <c r="AY1116" s="156"/>
      <c r="AZ1116" t="s">
        <v>4280</v>
      </c>
      <c r="BA1116" s="278" t="s">
        <v>4267</v>
      </c>
      <c r="BB1116" s="280" t="s">
        <v>4268</v>
      </c>
      <c r="BC1116"/>
    </row>
    <row r="1117" spans="1:55" s="32" customFormat="1" ht="15.75">
      <c r="A1117" s="23" t="s">
        <v>456</v>
      </c>
      <c r="B1117" s="24" t="s">
        <v>1029</v>
      </c>
      <c r="C1117" s="24"/>
      <c r="D1117" s="3" t="s">
        <v>1932</v>
      </c>
      <c r="E1117" s="24" t="s">
        <v>1035</v>
      </c>
      <c r="F1117" s="24" t="s">
        <v>2090</v>
      </c>
      <c r="G1117" s="24"/>
      <c r="H1117" s="24" t="s">
        <v>300</v>
      </c>
      <c r="I1117" s="33">
        <v>96039091</v>
      </c>
      <c r="J1117" s="1" t="s">
        <v>1804</v>
      </c>
      <c r="K1117" s="1" t="s">
        <v>1804</v>
      </c>
      <c r="L1117"/>
      <c r="M1117" s="23" t="s">
        <v>317</v>
      </c>
      <c r="N1117" s="23"/>
      <c r="O1117" s="22" t="s">
        <v>1791</v>
      </c>
      <c r="P1117" s="22">
        <v>12</v>
      </c>
      <c r="Q1117" s="37">
        <f t="shared" ref="Q1117" si="189">R1117*0.8</f>
        <v>22.400000000000002</v>
      </c>
      <c r="R1117" s="166">
        <v>28</v>
      </c>
      <c r="S1117" s="33" t="s">
        <v>1036</v>
      </c>
      <c r="T1117" s="33"/>
      <c r="U1117" s="99">
        <v>5.5E-2</v>
      </c>
      <c r="V1117" s="99">
        <v>5.0000000000000001E-3</v>
      </c>
      <c r="W1117" s="99">
        <f t="shared" si="157"/>
        <v>0.06</v>
      </c>
      <c r="X1117" s="8">
        <v>165</v>
      </c>
      <c r="Y1117" s="8">
        <v>35</v>
      </c>
      <c r="Z1117" s="8">
        <v>65</v>
      </c>
      <c r="AA1117"/>
      <c r="AB1117"/>
      <c r="AC1117"/>
      <c r="AD1117"/>
      <c r="AE1117"/>
      <c r="AF1117"/>
      <c r="AG1117"/>
      <c r="AH1117"/>
      <c r="AI1117"/>
      <c r="AJ1117"/>
      <c r="AK1117"/>
      <c r="AL1117"/>
      <c r="AM1117"/>
      <c r="AN1117"/>
      <c r="AO1117"/>
      <c r="AP1117"/>
      <c r="AQ1117"/>
      <c r="AR1117"/>
      <c r="AS1117"/>
      <c r="AT1117"/>
      <c r="AU1117"/>
      <c r="AV1117"/>
      <c r="AW1117"/>
      <c r="AX1117" s="412" t="s">
        <v>1031</v>
      </c>
      <c r="AY1117" s="156"/>
      <c r="AZ1117" t="s">
        <v>4280</v>
      </c>
      <c r="BA1117" s="278" t="s">
        <v>4267</v>
      </c>
      <c r="BB1117" s="280" t="s">
        <v>4268</v>
      </c>
      <c r="BC1117"/>
    </row>
    <row r="1118" spans="1:55" s="32" customFormat="1" ht="15.75">
      <c r="A1118" s="23" t="s">
        <v>456</v>
      </c>
      <c r="B1118" s="24" t="s">
        <v>1029</v>
      </c>
      <c r="C1118" s="24"/>
      <c r="D1118" s="3" t="s">
        <v>1932</v>
      </c>
      <c r="E1118" s="24" t="s">
        <v>1037</v>
      </c>
      <c r="F1118" s="24" t="s">
        <v>2090</v>
      </c>
      <c r="G1118" s="24"/>
      <c r="H1118" s="24" t="s">
        <v>386</v>
      </c>
      <c r="I1118" s="33">
        <v>96039091</v>
      </c>
      <c r="J1118" s="1" t="s">
        <v>1804</v>
      </c>
      <c r="K1118" s="1" t="s">
        <v>1804</v>
      </c>
      <c r="L1118"/>
      <c r="M1118" s="23" t="s">
        <v>317</v>
      </c>
      <c r="N1118" s="23"/>
      <c r="O1118" s="22" t="s">
        <v>1791</v>
      </c>
      <c r="P1118" s="22">
        <v>12</v>
      </c>
      <c r="Q1118" s="37">
        <f t="shared" ref="Q1118" si="190">R1118*0.8</f>
        <v>22.400000000000002</v>
      </c>
      <c r="R1118" s="166">
        <v>28</v>
      </c>
      <c r="S1118" s="33" t="s">
        <v>1038</v>
      </c>
      <c r="T1118" s="33"/>
      <c r="U1118" s="99">
        <v>5.5E-2</v>
      </c>
      <c r="V1118" s="99">
        <v>5.0000000000000001E-3</v>
      </c>
      <c r="W1118" s="99">
        <f t="shared" si="157"/>
        <v>0.06</v>
      </c>
      <c r="X1118" s="8">
        <v>165</v>
      </c>
      <c r="Y1118" s="8">
        <v>35</v>
      </c>
      <c r="Z1118" s="8">
        <v>65</v>
      </c>
      <c r="AA1118"/>
      <c r="AB1118"/>
      <c r="AC1118"/>
      <c r="AD1118"/>
      <c r="AE1118"/>
      <c r="AF1118"/>
      <c r="AG1118"/>
      <c r="AH1118"/>
      <c r="AI1118"/>
      <c r="AJ1118"/>
      <c r="AK1118"/>
      <c r="AL1118"/>
      <c r="AM1118"/>
      <c r="AN1118"/>
      <c r="AO1118"/>
      <c r="AP1118"/>
      <c r="AQ1118"/>
      <c r="AR1118"/>
      <c r="AS1118"/>
      <c r="AT1118"/>
      <c r="AU1118"/>
      <c r="AV1118"/>
      <c r="AW1118"/>
      <c r="AX1118" s="412" t="s">
        <v>1031</v>
      </c>
      <c r="AY1118" s="156"/>
      <c r="AZ1118" t="s">
        <v>4280</v>
      </c>
      <c r="BA1118" s="278" t="s">
        <v>4267</v>
      </c>
      <c r="BB1118" s="280" t="s">
        <v>4268</v>
      </c>
      <c r="BC1118"/>
    </row>
    <row r="1119" spans="1:55" s="32" customFormat="1" ht="15.75">
      <c r="A1119" s="23" t="s">
        <v>456</v>
      </c>
      <c r="B1119" s="24" t="s">
        <v>1029</v>
      </c>
      <c r="C1119" s="24"/>
      <c r="D1119" s="3" t="s">
        <v>1932</v>
      </c>
      <c r="E1119" s="24" t="s">
        <v>1039</v>
      </c>
      <c r="F1119" s="24" t="s">
        <v>2090</v>
      </c>
      <c r="G1119" s="24"/>
      <c r="H1119" s="24" t="s">
        <v>295</v>
      </c>
      <c r="I1119" s="33">
        <v>96039091</v>
      </c>
      <c r="J1119" s="1" t="s">
        <v>1804</v>
      </c>
      <c r="K1119" s="1" t="s">
        <v>1804</v>
      </c>
      <c r="L1119"/>
      <c r="M1119" s="23" t="s">
        <v>317</v>
      </c>
      <c r="N1119" s="23"/>
      <c r="O1119" s="22" t="s">
        <v>1791</v>
      </c>
      <c r="P1119" s="22">
        <v>12</v>
      </c>
      <c r="Q1119" s="37">
        <f t="shared" ref="Q1119" si="191">R1119*0.8</f>
        <v>22.400000000000002</v>
      </c>
      <c r="R1119" s="166">
        <v>28</v>
      </c>
      <c r="S1119" s="33" t="s">
        <v>1040</v>
      </c>
      <c r="T1119" s="33"/>
      <c r="U1119" s="99">
        <v>5.5E-2</v>
      </c>
      <c r="V1119" s="99">
        <v>5.0000000000000001E-3</v>
      </c>
      <c r="W1119" s="99">
        <f t="shared" si="157"/>
        <v>0.06</v>
      </c>
      <c r="X1119" s="8">
        <v>165</v>
      </c>
      <c r="Y1119" s="8">
        <v>35</v>
      </c>
      <c r="Z1119" s="8">
        <v>65</v>
      </c>
      <c r="AA1119"/>
      <c r="AB1119"/>
      <c r="AC1119"/>
      <c r="AD1119"/>
      <c r="AE1119"/>
      <c r="AF1119"/>
      <c r="AG1119"/>
      <c r="AH1119"/>
      <c r="AI1119"/>
      <c r="AJ1119"/>
      <c r="AK1119"/>
      <c r="AL1119"/>
      <c r="AM1119"/>
      <c r="AN1119"/>
      <c r="AO1119"/>
      <c r="AP1119"/>
      <c r="AQ1119"/>
      <c r="AR1119"/>
      <c r="AS1119"/>
      <c r="AT1119"/>
      <c r="AU1119"/>
      <c r="AV1119"/>
      <c r="AW1119"/>
      <c r="AX1119" s="412" t="s">
        <v>1031</v>
      </c>
      <c r="AY1119" s="156"/>
      <c r="AZ1119" t="s">
        <v>4280</v>
      </c>
      <c r="BA1119" s="278" t="s">
        <v>4267</v>
      </c>
      <c r="BB1119" s="280" t="s">
        <v>4268</v>
      </c>
      <c r="BC1119"/>
    </row>
    <row r="1120" spans="1:55" s="32" customFormat="1" ht="15.75">
      <c r="A1120" s="23" t="s">
        <v>456</v>
      </c>
      <c r="B1120" s="24" t="s">
        <v>1029</v>
      </c>
      <c r="C1120" s="24"/>
      <c r="D1120" s="3" t="s">
        <v>1041</v>
      </c>
      <c r="E1120" s="24" t="s">
        <v>1041</v>
      </c>
      <c r="F1120" s="24" t="s">
        <v>3494</v>
      </c>
      <c r="G1120" s="24"/>
      <c r="H1120" s="24" t="s">
        <v>946</v>
      </c>
      <c r="I1120" s="33">
        <v>82055980</v>
      </c>
      <c r="J1120" s="1" t="s">
        <v>1804</v>
      </c>
      <c r="K1120" s="1" t="s">
        <v>1804</v>
      </c>
      <c r="L1120"/>
      <c r="M1120" s="23" t="s">
        <v>317</v>
      </c>
      <c r="N1120" s="23"/>
      <c r="O1120" s="22" t="s">
        <v>1791</v>
      </c>
      <c r="P1120" s="22">
        <v>32.5</v>
      </c>
      <c r="Q1120" s="37">
        <f t="shared" ref="Q1120" si="192">R1120*0.8</f>
        <v>60</v>
      </c>
      <c r="R1120" s="166">
        <v>75</v>
      </c>
      <c r="S1120" s="33" t="s">
        <v>1043</v>
      </c>
      <c r="T1120" s="33"/>
      <c r="U1120" s="99">
        <v>7.4999999999999997E-2</v>
      </c>
      <c r="V1120" s="99">
        <v>0.02</v>
      </c>
      <c r="W1120" s="99">
        <f t="shared" si="157"/>
        <v>9.5000000000000001E-2</v>
      </c>
      <c r="X1120" s="8">
        <v>65</v>
      </c>
      <c r="Y1120" s="8">
        <v>10</v>
      </c>
      <c r="Z1120" s="8">
        <v>50</v>
      </c>
      <c r="AA1120"/>
      <c r="AB1120"/>
      <c r="AC1120"/>
      <c r="AD1120"/>
      <c r="AE1120"/>
      <c r="AF1120"/>
      <c r="AG1120"/>
      <c r="AH1120"/>
      <c r="AI1120"/>
      <c r="AJ1120"/>
      <c r="AK1120"/>
      <c r="AL1120"/>
      <c r="AM1120"/>
      <c r="AN1120"/>
      <c r="AO1120"/>
      <c r="AP1120"/>
      <c r="AQ1120"/>
      <c r="AR1120"/>
      <c r="AS1120"/>
      <c r="AT1120"/>
      <c r="AU1120"/>
      <c r="AV1120"/>
      <c r="AW1120"/>
      <c r="AX1120" s="412" t="s">
        <v>1042</v>
      </c>
      <c r="AY1120" s="157"/>
      <c r="AZ1120" t="s">
        <v>4280</v>
      </c>
      <c r="BA1120" s="278" t="s">
        <v>4267</v>
      </c>
      <c r="BB1120" s="280" t="s">
        <v>4268</v>
      </c>
      <c r="BC1120"/>
    </row>
    <row r="1121" spans="1:55" ht="15.75">
      <c r="A1121" s="23" t="s">
        <v>456</v>
      </c>
      <c r="B1121" s="24" t="s">
        <v>1029</v>
      </c>
      <c r="C1121" s="24"/>
      <c r="D1121" s="3" t="s">
        <v>1044</v>
      </c>
      <c r="E1121" s="24" t="s">
        <v>1044</v>
      </c>
      <c r="F1121" s="24" t="s">
        <v>2047</v>
      </c>
      <c r="G1121" s="24"/>
      <c r="H1121" s="24" t="s">
        <v>294</v>
      </c>
      <c r="I1121" s="33">
        <v>25131000</v>
      </c>
      <c r="J1121" s="1" t="s">
        <v>1804</v>
      </c>
      <c r="K1121" s="1" t="s">
        <v>1804</v>
      </c>
      <c r="M1121" s="23" t="s">
        <v>317</v>
      </c>
      <c r="N1121" s="23"/>
      <c r="O1121" s="22" t="s">
        <v>1791</v>
      </c>
      <c r="P1121" s="22">
        <v>11</v>
      </c>
      <c r="Q1121" s="37">
        <f t="shared" ref="Q1121" si="193">R1121*0.8</f>
        <v>20</v>
      </c>
      <c r="R1121" s="166">
        <v>25</v>
      </c>
      <c r="S1121" s="33" t="s">
        <v>1046</v>
      </c>
      <c r="T1121" s="33"/>
      <c r="U1121" s="99">
        <v>9.5000000000000001E-2</v>
      </c>
      <c r="V1121" s="99">
        <v>0.02</v>
      </c>
      <c r="W1121" s="99">
        <f t="shared" si="157"/>
        <v>0.115</v>
      </c>
      <c r="X1121" s="8">
        <v>110</v>
      </c>
      <c r="Y1121" s="8">
        <v>20</v>
      </c>
      <c r="Z1121" s="8">
        <v>90</v>
      </c>
      <c r="AX1121" s="412" t="s">
        <v>1045</v>
      </c>
      <c r="AY1121" s="156"/>
      <c r="AZ1121" t="s">
        <v>4280</v>
      </c>
      <c r="BA1121" s="278" t="s">
        <v>4267</v>
      </c>
      <c r="BB1121" s="280" t="s">
        <v>4268</v>
      </c>
    </row>
    <row r="1122" spans="1:55" s="3" customFormat="1" ht="15.75">
      <c r="A1122" s="23" t="s">
        <v>456</v>
      </c>
      <c r="B1122" s="24" t="s">
        <v>1029</v>
      </c>
      <c r="C1122" s="24"/>
      <c r="D1122" s="3" t="s">
        <v>1047</v>
      </c>
      <c r="E1122" s="24" t="s">
        <v>1047</v>
      </c>
      <c r="F1122" s="24" t="s">
        <v>2048</v>
      </c>
      <c r="G1122" s="24"/>
      <c r="H1122" s="24" t="s">
        <v>279</v>
      </c>
      <c r="I1122" s="33">
        <v>82119200</v>
      </c>
      <c r="J1122" s="1" t="s">
        <v>1804</v>
      </c>
      <c r="K1122" s="1" t="s">
        <v>1804</v>
      </c>
      <c r="L1122"/>
      <c r="M1122" s="23" t="s">
        <v>317</v>
      </c>
      <c r="N1122" s="23"/>
      <c r="O1122" s="22" t="s">
        <v>1791</v>
      </c>
      <c r="P1122" s="22">
        <v>30</v>
      </c>
      <c r="Q1122" s="37">
        <f t="shared" ref="Q1122" si="194">R1122*0.8</f>
        <v>55.2</v>
      </c>
      <c r="R1122" s="166">
        <v>69</v>
      </c>
      <c r="S1122" s="33" t="s">
        <v>1049</v>
      </c>
      <c r="T1122" s="33"/>
      <c r="U1122" s="99">
        <v>7.0000000000000007E-2</v>
      </c>
      <c r="V1122" s="99">
        <v>0.02</v>
      </c>
      <c r="W1122" s="99">
        <f t="shared" si="157"/>
        <v>9.0000000000000011E-2</v>
      </c>
      <c r="X1122" s="8">
        <v>215</v>
      </c>
      <c r="Y1122" s="8">
        <v>5</v>
      </c>
      <c r="Z1122" s="8">
        <v>35</v>
      </c>
      <c r="AA1122"/>
      <c r="AB1122"/>
      <c r="AC1122"/>
      <c r="AD1122"/>
      <c r="AE1122"/>
      <c r="AF1122"/>
      <c r="AG1122"/>
      <c r="AH1122"/>
      <c r="AI1122"/>
      <c r="AJ1122"/>
      <c r="AK1122"/>
      <c r="AL1122"/>
      <c r="AM1122"/>
      <c r="AN1122"/>
      <c r="AO1122"/>
      <c r="AP1122"/>
      <c r="AQ1122"/>
      <c r="AR1122"/>
      <c r="AS1122"/>
      <c r="AT1122"/>
      <c r="AU1122"/>
      <c r="AV1122"/>
      <c r="AW1122"/>
      <c r="AX1122" s="412" t="s">
        <v>1048</v>
      </c>
      <c r="AY1122" s="32"/>
      <c r="AZ1122" t="s">
        <v>4280</v>
      </c>
      <c r="BA1122" s="278" t="s">
        <v>4267</v>
      </c>
      <c r="BB1122" s="280" t="s">
        <v>4268</v>
      </c>
      <c r="BC1122"/>
    </row>
    <row r="1123" spans="1:55" s="27" customFormat="1" ht="15.75">
      <c r="A1123" s="23" t="s">
        <v>456</v>
      </c>
      <c r="B1123" s="24" t="s">
        <v>1029</v>
      </c>
      <c r="C1123" s="24"/>
      <c r="D1123" s="3" t="s">
        <v>2398</v>
      </c>
      <c r="E1123" s="3" t="s">
        <v>2398</v>
      </c>
      <c r="F1123" t="s">
        <v>2496</v>
      </c>
      <c r="G1123" s="24"/>
      <c r="H1123" t="s">
        <v>2400</v>
      </c>
      <c r="I1123" s="33">
        <v>39269097</v>
      </c>
      <c r="J1123" s="1" t="s">
        <v>1804</v>
      </c>
      <c r="K1123" s="1" t="s">
        <v>1804</v>
      </c>
      <c r="L1123"/>
      <c r="M1123" s="23" t="s">
        <v>317</v>
      </c>
      <c r="N1123" s="23"/>
      <c r="O1123" s="22" t="s">
        <v>1791</v>
      </c>
      <c r="P1123" s="22">
        <v>40</v>
      </c>
      <c r="Q1123" s="37">
        <f t="shared" ref="Q1123" si="195">R1123*0.8</f>
        <v>73.600000000000009</v>
      </c>
      <c r="R1123" s="166">
        <v>92</v>
      </c>
      <c r="S1123" s="33">
        <v>5038083953048</v>
      </c>
      <c r="T1123" s="33"/>
      <c r="U1123" s="99">
        <v>0.125</v>
      </c>
      <c r="V1123" s="99">
        <v>5.0000000000000001E-3</v>
      </c>
      <c r="W1123" s="99">
        <f t="shared" si="157"/>
        <v>0.13</v>
      </c>
      <c r="X1123" s="8">
        <v>20</v>
      </c>
      <c r="Y1123" s="8">
        <v>300</v>
      </c>
      <c r="Z1123" s="8">
        <v>90</v>
      </c>
      <c r="AA1123"/>
      <c r="AB1123"/>
      <c r="AC1123"/>
      <c r="AD1123"/>
      <c r="AE1123"/>
      <c r="AF1123"/>
      <c r="AG1123"/>
      <c r="AH1123"/>
      <c r="AI1123"/>
      <c r="AJ1123"/>
      <c r="AK1123"/>
      <c r="AL1123"/>
      <c r="AM1123"/>
      <c r="AN1123"/>
      <c r="AO1123"/>
      <c r="AP1123"/>
      <c r="AQ1123"/>
      <c r="AR1123"/>
      <c r="AS1123"/>
      <c r="AT1123"/>
      <c r="AU1123"/>
      <c r="AV1123"/>
      <c r="AW1123"/>
      <c r="AX1123" s="412" t="s">
        <v>3149</v>
      </c>
      <c r="AY1123" s="32"/>
      <c r="AZ1123" t="s">
        <v>4280</v>
      </c>
      <c r="BA1123" s="278" t="s">
        <v>4267</v>
      </c>
      <c r="BB1123" s="280" t="s">
        <v>4268</v>
      </c>
      <c r="BC1123"/>
    </row>
    <row r="1124" spans="1:55" s="27" customFormat="1" ht="15.75">
      <c r="A1124" s="23" t="s">
        <v>456</v>
      </c>
      <c r="B1124" s="24" t="s">
        <v>1029</v>
      </c>
      <c r="C1124" s="24"/>
      <c r="D1124" s="3" t="s">
        <v>2399</v>
      </c>
      <c r="E1124" s="3" t="s">
        <v>2399</v>
      </c>
      <c r="F1124" t="s">
        <v>2495</v>
      </c>
      <c r="G1124" s="24"/>
      <c r="H1124" t="s">
        <v>2400</v>
      </c>
      <c r="I1124" s="33">
        <v>39269097</v>
      </c>
      <c r="J1124" s="1" t="s">
        <v>1804</v>
      </c>
      <c r="K1124" s="1" t="s">
        <v>1804</v>
      </c>
      <c r="L1124"/>
      <c r="M1124" s="23" t="s">
        <v>317</v>
      </c>
      <c r="N1124" s="23"/>
      <c r="O1124" s="22" t="s">
        <v>1791</v>
      </c>
      <c r="P1124" s="22">
        <v>127.5</v>
      </c>
      <c r="Q1124" s="37">
        <f t="shared" ref="Q1124" si="196">R1124*0.8</f>
        <v>236</v>
      </c>
      <c r="R1124" s="166">
        <v>295</v>
      </c>
      <c r="S1124" s="33">
        <v>5051771779874</v>
      </c>
      <c r="T1124" s="33"/>
      <c r="U1124" s="99">
        <v>0.125</v>
      </c>
      <c r="V1124" s="99">
        <v>5.0000000000000001E-3</v>
      </c>
      <c r="W1124" s="99">
        <f t="shared" si="157"/>
        <v>0.13</v>
      </c>
      <c r="X1124" s="8">
        <v>20</v>
      </c>
      <c r="Y1124" s="8">
        <v>190</v>
      </c>
      <c r="Z1124" s="8">
        <v>150</v>
      </c>
      <c r="AA1124"/>
      <c r="AB1124"/>
      <c r="AC1124"/>
      <c r="AD1124"/>
      <c r="AE1124"/>
      <c r="AF1124"/>
      <c r="AG1124"/>
      <c r="AH1124"/>
      <c r="AI1124"/>
      <c r="AJ1124"/>
      <c r="AK1124"/>
      <c r="AL1124"/>
      <c r="AM1124"/>
      <c r="AN1124"/>
      <c r="AO1124"/>
      <c r="AP1124"/>
      <c r="AQ1124"/>
      <c r="AR1124"/>
      <c r="AS1124"/>
      <c r="AT1124"/>
      <c r="AU1124"/>
      <c r="AV1124"/>
      <c r="AW1124"/>
      <c r="AX1124" s="412" t="s">
        <v>3150</v>
      </c>
      <c r="AY1124" s="32"/>
      <c r="AZ1124" t="s">
        <v>4280</v>
      </c>
      <c r="BA1124" s="278" t="s">
        <v>4267</v>
      </c>
      <c r="BB1124" s="280" t="s">
        <v>4268</v>
      </c>
      <c r="BC1124"/>
    </row>
    <row r="1125" spans="1:55" s="27" customFormat="1" ht="15.75">
      <c r="A1125" t="s">
        <v>428</v>
      </c>
      <c r="B1125" s="24" t="s">
        <v>1029</v>
      </c>
      <c r="C1125"/>
      <c r="D1125" t="s">
        <v>3880</v>
      </c>
      <c r="E1125" s="20" t="s">
        <v>3744</v>
      </c>
      <c r="F1125" t="s">
        <v>3745</v>
      </c>
      <c r="G1125"/>
      <c r="H1125" t="s">
        <v>3746</v>
      </c>
      <c r="I1125" s="33">
        <v>39269097</v>
      </c>
      <c r="J1125" s="1" t="s">
        <v>1804</v>
      </c>
      <c r="K1125" s="1" t="s">
        <v>1804</v>
      </c>
      <c r="L1125" s="236"/>
      <c r="M1125" s="23" t="s">
        <v>317</v>
      </c>
      <c r="N1125" s="23"/>
      <c r="O1125" s="229" t="s">
        <v>1791</v>
      </c>
      <c r="P1125" s="283">
        <v>37</v>
      </c>
      <c r="Q1125" s="37">
        <f t="shared" ref="Q1125" si="197">R1125*0.8</f>
        <v>68</v>
      </c>
      <c r="R1125" s="166">
        <v>85</v>
      </c>
      <c r="S1125" s="143">
        <v>5038083050389</v>
      </c>
      <c r="T1125"/>
      <c r="U1125"/>
      <c r="V1125"/>
      <c r="W1125"/>
      <c r="X1125"/>
      <c r="Y1125"/>
      <c r="Z1125"/>
      <c r="AA1125"/>
      <c r="AB1125"/>
      <c r="AC1125"/>
      <c r="AD1125"/>
      <c r="AE1125"/>
      <c r="AF1125"/>
      <c r="AG1125"/>
      <c r="AH1125"/>
      <c r="AI1125"/>
      <c r="AJ1125"/>
      <c r="AK1125"/>
      <c r="AL1125"/>
      <c r="AM1125"/>
      <c r="AN1125"/>
      <c r="AO1125"/>
      <c r="AP1125"/>
      <c r="AQ1125"/>
      <c r="AR1125"/>
      <c r="AS1125"/>
      <c r="AT1125"/>
      <c r="AU1125"/>
      <c r="AV1125"/>
      <c r="AW1125"/>
      <c r="AX1125" s="289" t="s">
        <v>3747</v>
      </c>
      <c r="AY1125"/>
      <c r="AZ1125" t="s">
        <v>4280</v>
      </c>
      <c r="BA1125" s="278" t="s">
        <v>4267</v>
      </c>
      <c r="BB1125" s="280" t="s">
        <v>4268</v>
      </c>
      <c r="BC1125"/>
    </row>
    <row r="1126" spans="1:55" s="27" customFormat="1" ht="15.75">
      <c r="A1126" s="3" t="s">
        <v>428</v>
      </c>
      <c r="B1126" s="3" t="s">
        <v>1496</v>
      </c>
      <c r="C1126" s="3"/>
      <c r="D1126" s="3" t="s">
        <v>1933</v>
      </c>
      <c r="E1126" s="3" t="s">
        <v>1578</v>
      </c>
      <c r="F1126" s="3" t="s">
        <v>2091</v>
      </c>
      <c r="G1126" s="24"/>
      <c r="H1126" s="3" t="s">
        <v>1453</v>
      </c>
      <c r="I1126" s="33">
        <v>96151100</v>
      </c>
      <c r="J1126" s="1" t="s">
        <v>1804</v>
      </c>
      <c r="K1126" s="1" t="s">
        <v>1804</v>
      </c>
      <c r="L1126"/>
      <c r="M1126" s="35" t="s">
        <v>321</v>
      </c>
      <c r="N1126" s="35"/>
      <c r="O1126" s="22" t="s">
        <v>1791</v>
      </c>
      <c r="P1126" s="22">
        <v>13.5</v>
      </c>
      <c r="Q1126" s="37">
        <f t="shared" ref="Q1126" si="198">R1126*0.8</f>
        <v>24.8</v>
      </c>
      <c r="R1126" s="166">
        <v>31</v>
      </c>
      <c r="S1126" s="33" t="s">
        <v>1583</v>
      </c>
      <c r="T1126" s="33"/>
      <c r="U1126" s="99">
        <v>0.17</v>
      </c>
      <c r="V1126" s="99">
        <v>5.0000000000000001E-3</v>
      </c>
      <c r="W1126" s="99">
        <f>U1126+V1126</f>
        <v>0.17500000000000002</v>
      </c>
      <c r="X1126" s="8">
        <v>150</v>
      </c>
      <c r="Y1126" s="8">
        <v>35</v>
      </c>
      <c r="Z1126" s="8">
        <v>10</v>
      </c>
      <c r="AA1126"/>
      <c r="AB1126"/>
      <c r="AC1126"/>
      <c r="AD1126"/>
      <c r="AE1126"/>
      <c r="AF1126"/>
      <c r="AG1126"/>
      <c r="AH1126"/>
      <c r="AI1126"/>
      <c r="AJ1126"/>
      <c r="AK1126"/>
      <c r="AL1126"/>
      <c r="AM1126"/>
      <c r="AN1126"/>
      <c r="AO1126"/>
      <c r="AP1126"/>
      <c r="AQ1126"/>
      <c r="AR1126"/>
      <c r="AS1126"/>
      <c r="AT1126"/>
      <c r="AU1126"/>
      <c r="AV1126"/>
      <c r="AW1126"/>
      <c r="AX1126" s="289" t="s">
        <v>1611</v>
      </c>
      <c r="AY1126" s="157"/>
      <c r="AZ1126" t="s">
        <v>4282</v>
      </c>
      <c r="BA1126" s="278" t="s">
        <v>4267</v>
      </c>
      <c r="BB1126" s="280" t="s">
        <v>4268</v>
      </c>
      <c r="BC1126" s="32"/>
    </row>
    <row r="1127" spans="1:55" s="27" customFormat="1" ht="15.75">
      <c r="A1127" s="3" t="s">
        <v>428</v>
      </c>
      <c r="B1127" s="3" t="s">
        <v>1496</v>
      </c>
      <c r="C1127" s="3"/>
      <c r="D1127" s="3" t="s">
        <v>1933</v>
      </c>
      <c r="E1127" s="3" t="s">
        <v>1579</v>
      </c>
      <c r="F1127" s="3" t="s">
        <v>2091</v>
      </c>
      <c r="G1127" s="24"/>
      <c r="H1127" s="3" t="s">
        <v>1050</v>
      </c>
      <c r="I1127" s="33">
        <v>96151100</v>
      </c>
      <c r="J1127" s="1" t="s">
        <v>1804</v>
      </c>
      <c r="K1127" s="1" t="s">
        <v>1804</v>
      </c>
      <c r="L1127"/>
      <c r="M1127" s="35" t="s">
        <v>321</v>
      </c>
      <c r="N1127" s="35"/>
      <c r="O1127" s="22" t="s">
        <v>1791</v>
      </c>
      <c r="P1127" s="22">
        <v>13.5</v>
      </c>
      <c r="Q1127" s="37">
        <f t="shared" ref="Q1127" si="199">R1127*0.8</f>
        <v>24.8</v>
      </c>
      <c r="R1127" s="166">
        <v>31</v>
      </c>
      <c r="S1127" s="33" t="s">
        <v>1584</v>
      </c>
      <c r="T1127" s="33"/>
      <c r="U1127" s="99">
        <v>0.17</v>
      </c>
      <c r="V1127" s="99">
        <v>5.0000000000000001E-3</v>
      </c>
      <c r="W1127" s="99">
        <f>U1127+V1127</f>
        <v>0.17500000000000002</v>
      </c>
      <c r="X1127" s="8">
        <v>150</v>
      </c>
      <c r="Y1127" s="8">
        <v>35</v>
      </c>
      <c r="Z1127" s="8">
        <v>10</v>
      </c>
      <c r="AA1127"/>
      <c r="AB1127"/>
      <c r="AC1127"/>
      <c r="AD1127"/>
      <c r="AE1127"/>
      <c r="AF1127"/>
      <c r="AG1127"/>
      <c r="AH1127"/>
      <c r="AI1127"/>
      <c r="AJ1127"/>
      <c r="AK1127"/>
      <c r="AL1127"/>
      <c r="AM1127"/>
      <c r="AN1127"/>
      <c r="AO1127"/>
      <c r="AP1127"/>
      <c r="AQ1127"/>
      <c r="AR1127"/>
      <c r="AS1127"/>
      <c r="AT1127"/>
      <c r="AU1127"/>
      <c r="AV1127"/>
      <c r="AW1127"/>
      <c r="AX1127" s="289" t="s">
        <v>1611</v>
      </c>
      <c r="AY1127" s="157"/>
      <c r="AZ1127" t="s">
        <v>4282</v>
      </c>
      <c r="BA1127" s="278" t="s">
        <v>4267</v>
      </c>
      <c r="BB1127" s="280" t="s">
        <v>4268</v>
      </c>
      <c r="BC1127" s="32"/>
    </row>
    <row r="1128" spans="1:55" s="27" customFormat="1" ht="15.75">
      <c r="A1128" s="3" t="s">
        <v>428</v>
      </c>
      <c r="B1128" s="3" t="s">
        <v>1496</v>
      </c>
      <c r="C1128" s="3"/>
      <c r="D1128" s="3" t="s">
        <v>1933</v>
      </c>
      <c r="E1128" s="3" t="s">
        <v>1580</v>
      </c>
      <c r="F1128" s="3" t="s">
        <v>2091</v>
      </c>
      <c r="G1128" s="24"/>
      <c r="H1128" s="3" t="s">
        <v>293</v>
      </c>
      <c r="I1128" s="33">
        <v>96151100</v>
      </c>
      <c r="J1128" s="1" t="s">
        <v>1804</v>
      </c>
      <c r="K1128" s="1" t="s">
        <v>1804</v>
      </c>
      <c r="L1128"/>
      <c r="M1128" s="35" t="s">
        <v>321</v>
      </c>
      <c r="N1128" s="35"/>
      <c r="O1128" s="22" t="s">
        <v>1791</v>
      </c>
      <c r="P1128" s="22">
        <v>13.5</v>
      </c>
      <c r="Q1128" s="37">
        <f t="shared" ref="Q1128" si="200">R1128*0.8</f>
        <v>24.8</v>
      </c>
      <c r="R1128" s="166">
        <v>31</v>
      </c>
      <c r="S1128" s="33" t="s">
        <v>1585</v>
      </c>
      <c r="T1128" s="33"/>
      <c r="U1128" s="99">
        <v>0.17</v>
      </c>
      <c r="V1128" s="99">
        <v>5.0000000000000001E-3</v>
      </c>
      <c r="W1128" s="99">
        <f>U1128+V1128</f>
        <v>0.17500000000000002</v>
      </c>
      <c r="X1128" s="8">
        <v>150</v>
      </c>
      <c r="Y1128" s="8">
        <v>35</v>
      </c>
      <c r="Z1128" s="8">
        <v>10</v>
      </c>
      <c r="AA1128"/>
      <c r="AB1128"/>
      <c r="AC1128"/>
      <c r="AD1128"/>
      <c r="AE1128"/>
      <c r="AF1128"/>
      <c r="AG1128"/>
      <c r="AH1128"/>
      <c r="AI1128"/>
      <c r="AJ1128"/>
      <c r="AK1128"/>
      <c r="AL1128"/>
      <c r="AM1128"/>
      <c r="AN1128"/>
      <c r="AO1128"/>
      <c r="AP1128"/>
      <c r="AQ1128"/>
      <c r="AR1128"/>
      <c r="AS1128"/>
      <c r="AT1128"/>
      <c r="AU1128"/>
      <c r="AV1128"/>
      <c r="AW1128"/>
      <c r="AX1128" s="289" t="s">
        <v>1611</v>
      </c>
      <c r="AY1128" s="157"/>
      <c r="AZ1128" t="s">
        <v>4282</v>
      </c>
      <c r="BA1128" s="278" t="s">
        <v>4267</v>
      </c>
      <c r="BB1128" s="280" t="s">
        <v>4268</v>
      </c>
      <c r="BC1128" s="32"/>
    </row>
    <row r="1129" spans="1:55" ht="15.75">
      <c r="A1129" s="3" t="s">
        <v>428</v>
      </c>
      <c r="B1129" s="3" t="s">
        <v>1496</v>
      </c>
      <c r="C1129" s="3"/>
      <c r="D1129" s="3" t="s">
        <v>1933</v>
      </c>
      <c r="E1129" s="3" t="s">
        <v>1581</v>
      </c>
      <c r="F1129" s="3" t="s">
        <v>2091</v>
      </c>
      <c r="G1129" s="24"/>
      <c r="H1129" s="3" t="s">
        <v>785</v>
      </c>
      <c r="I1129" s="33">
        <v>96151100</v>
      </c>
      <c r="J1129" s="1" t="s">
        <v>1804</v>
      </c>
      <c r="K1129" s="1" t="s">
        <v>1804</v>
      </c>
      <c r="M1129" s="35" t="s">
        <v>321</v>
      </c>
      <c r="N1129" s="35"/>
      <c r="O1129" s="22" t="s">
        <v>1791</v>
      </c>
      <c r="P1129" s="22">
        <v>13.5</v>
      </c>
      <c r="Q1129" s="37">
        <f t="shared" ref="Q1129" si="201">R1129*0.8</f>
        <v>24.8</v>
      </c>
      <c r="R1129" s="166">
        <v>31</v>
      </c>
      <c r="S1129" s="33" t="s">
        <v>1586</v>
      </c>
      <c r="T1129" s="33"/>
      <c r="U1129" s="99">
        <v>0.17</v>
      </c>
      <c r="V1129" s="99">
        <v>5.0000000000000001E-3</v>
      </c>
      <c r="W1129" s="99">
        <f>U1129+V1129</f>
        <v>0.17500000000000002</v>
      </c>
      <c r="X1129" s="8">
        <v>150</v>
      </c>
      <c r="Y1129" s="8">
        <v>35</v>
      </c>
      <c r="Z1129" s="8">
        <v>10</v>
      </c>
      <c r="AX1129" s="289" t="s">
        <v>1611</v>
      </c>
      <c r="AY1129" s="157"/>
      <c r="AZ1129" t="s">
        <v>4282</v>
      </c>
      <c r="BA1129" s="278" t="s">
        <v>4267</v>
      </c>
      <c r="BB1129" s="280" t="s">
        <v>4268</v>
      </c>
      <c r="BC1129" s="32"/>
    </row>
    <row r="1130" spans="1:55" s="32" customFormat="1" ht="15.75">
      <c r="A1130" s="3" t="s">
        <v>428</v>
      </c>
      <c r="B1130" s="3" t="s">
        <v>1496</v>
      </c>
      <c r="C1130" s="3"/>
      <c r="D1130" s="3" t="s">
        <v>1933</v>
      </c>
      <c r="E1130" s="3" t="s">
        <v>1582</v>
      </c>
      <c r="F1130" s="3" t="s">
        <v>2091</v>
      </c>
      <c r="G1130" s="24"/>
      <c r="H1130" s="3" t="s">
        <v>784</v>
      </c>
      <c r="I1130" s="33">
        <v>96151100</v>
      </c>
      <c r="J1130" s="1" t="s">
        <v>1804</v>
      </c>
      <c r="K1130" s="1" t="s">
        <v>1804</v>
      </c>
      <c r="L1130"/>
      <c r="M1130" s="35" t="s">
        <v>321</v>
      </c>
      <c r="N1130" s="35"/>
      <c r="O1130" s="22" t="s">
        <v>1791</v>
      </c>
      <c r="P1130" s="22">
        <v>13.5</v>
      </c>
      <c r="Q1130" s="37">
        <f t="shared" ref="Q1130" si="202">R1130*0.8</f>
        <v>24.8</v>
      </c>
      <c r="R1130" s="166">
        <v>31</v>
      </c>
      <c r="S1130" s="33" t="s">
        <v>1587</v>
      </c>
      <c r="T1130" s="33"/>
      <c r="U1130" s="99">
        <v>0.17</v>
      </c>
      <c r="V1130" s="99">
        <v>5.0000000000000001E-3</v>
      </c>
      <c r="W1130" s="99">
        <f>U1130+V1130</f>
        <v>0.17500000000000002</v>
      </c>
      <c r="X1130" s="8">
        <v>150</v>
      </c>
      <c r="Y1130" s="8">
        <v>35</v>
      </c>
      <c r="Z1130" s="8">
        <v>10</v>
      </c>
      <c r="AA1130"/>
      <c r="AB1130"/>
      <c r="AC1130"/>
      <c r="AD1130"/>
      <c r="AE1130"/>
      <c r="AF1130"/>
      <c r="AG1130"/>
      <c r="AH1130"/>
      <c r="AI1130"/>
      <c r="AJ1130"/>
      <c r="AK1130"/>
      <c r="AL1130"/>
      <c r="AM1130"/>
      <c r="AN1130"/>
      <c r="AO1130"/>
      <c r="AP1130"/>
      <c r="AQ1130"/>
      <c r="AR1130"/>
      <c r="AS1130"/>
      <c r="AT1130"/>
      <c r="AU1130"/>
      <c r="AV1130"/>
      <c r="AW1130"/>
      <c r="AX1130" s="289" t="s">
        <v>1611</v>
      </c>
      <c r="AY1130" s="157"/>
      <c r="AZ1130" t="s">
        <v>4282</v>
      </c>
      <c r="BA1130" s="278" t="s">
        <v>4267</v>
      </c>
      <c r="BB1130" s="280" t="s">
        <v>4268</v>
      </c>
    </row>
    <row r="1131" spans="1:55" ht="15.75">
      <c r="A1131" s="23" t="s">
        <v>428</v>
      </c>
      <c r="B1131" s="24" t="s">
        <v>786</v>
      </c>
      <c r="D1131" t="s">
        <v>3881</v>
      </c>
      <c r="E1131" s="20" t="s">
        <v>3721</v>
      </c>
      <c r="F1131" t="s">
        <v>3722</v>
      </c>
      <c r="H1131" t="s">
        <v>1454</v>
      </c>
      <c r="I1131" s="33">
        <v>42010000</v>
      </c>
      <c r="J1131" s="1" t="s">
        <v>1804</v>
      </c>
      <c r="K1131" s="1" t="s">
        <v>1804</v>
      </c>
      <c r="L1131" s="236"/>
      <c r="M1131" s="13" t="s">
        <v>3550</v>
      </c>
      <c r="N1131"/>
      <c r="O1131" s="229" t="s">
        <v>1791</v>
      </c>
      <c r="P1131" s="283">
        <v>63</v>
      </c>
      <c r="Q1131" s="37">
        <f t="shared" ref="Q1131" si="203">R1131*0.8</f>
        <v>116</v>
      </c>
      <c r="R1131" s="166">
        <v>145</v>
      </c>
      <c r="S1131" s="143">
        <v>5051771683614</v>
      </c>
      <c r="T1131"/>
      <c r="U1131" s="3">
        <v>0.8</v>
      </c>
      <c r="V1131" s="3"/>
      <c r="W1131" s="3">
        <v>0.8</v>
      </c>
      <c r="X1131" s="3">
        <v>50</v>
      </c>
      <c r="Y1131" s="3">
        <v>700</v>
      </c>
      <c r="Z1131" s="3">
        <v>330</v>
      </c>
      <c r="AX1131" s="289" t="s">
        <v>3723</v>
      </c>
      <c r="AZ1131" t="s">
        <v>4280</v>
      </c>
      <c r="BA1131" s="278" t="s">
        <v>4267</v>
      </c>
      <c r="BB1131" s="280" t="s">
        <v>4268</v>
      </c>
    </row>
    <row r="1132" spans="1:55" ht="15.75">
      <c r="A1132" s="23" t="s">
        <v>428</v>
      </c>
      <c r="B1132" s="24" t="s">
        <v>786</v>
      </c>
      <c r="C1132" s="3"/>
      <c r="D1132" s="3" t="s">
        <v>5249</v>
      </c>
      <c r="E1132" s="3" t="s">
        <v>5250</v>
      </c>
      <c r="F1132" s="3" t="s">
        <v>5251</v>
      </c>
      <c r="G1132" s="24"/>
      <c r="H1132" s="3" t="s">
        <v>1453</v>
      </c>
      <c r="I1132" s="33">
        <v>42010000</v>
      </c>
      <c r="J1132" s="1" t="s">
        <v>1804</v>
      </c>
      <c r="K1132" s="1" t="s">
        <v>1804</v>
      </c>
      <c r="L1132" s="3"/>
      <c r="M1132" s="23" t="s">
        <v>2905</v>
      </c>
      <c r="N1132" s="23"/>
      <c r="O1132" s="22" t="s">
        <v>1791</v>
      </c>
      <c r="P1132" s="22">
        <v>440</v>
      </c>
      <c r="Q1132" s="37">
        <f t="shared" ref="Q1132" si="204">R1132*0.8</f>
        <v>799.2</v>
      </c>
      <c r="R1132" s="166">
        <v>999</v>
      </c>
      <c r="S1132" s="200">
        <v>5051771852270</v>
      </c>
      <c r="T1132" s="239"/>
      <c r="U1132" s="3">
        <v>0.8</v>
      </c>
      <c r="V1132" s="3"/>
      <c r="W1132" s="3">
        <v>0.8</v>
      </c>
      <c r="X1132" s="3">
        <v>50</v>
      </c>
      <c r="Y1132" s="3">
        <v>700</v>
      </c>
      <c r="Z1132" s="3">
        <v>330</v>
      </c>
      <c r="AA1132" s="3"/>
      <c r="AB1132" s="3"/>
      <c r="AC1132" s="3"/>
      <c r="AD1132" s="3"/>
      <c r="AE1132" s="3"/>
      <c r="AF1132" s="3"/>
      <c r="AG1132" s="3"/>
      <c r="AH1132" s="3"/>
      <c r="AI1132" s="3"/>
      <c r="AJ1132" s="3"/>
      <c r="AK1132" s="3"/>
      <c r="AL1132" s="3"/>
      <c r="AM1132" s="3"/>
      <c r="AN1132" s="3"/>
      <c r="AO1132" s="3"/>
      <c r="AP1132" s="3"/>
      <c r="AQ1132" s="3"/>
      <c r="AR1132" s="3"/>
      <c r="AS1132" s="3"/>
      <c r="AT1132" s="3"/>
      <c r="AU1132" s="3"/>
      <c r="AV1132" s="3"/>
      <c r="AW1132" s="3"/>
      <c r="AX1132" s="289" t="s">
        <v>2906</v>
      </c>
      <c r="AY1132" s="3"/>
      <c r="AZ1132" t="s">
        <v>4280</v>
      </c>
      <c r="BA1132" s="278" t="s">
        <v>4267</v>
      </c>
      <c r="BB1132" s="280" t="s">
        <v>4268</v>
      </c>
      <c r="BC1132" s="3"/>
    </row>
    <row r="1133" spans="1:55" ht="15.75">
      <c r="A1133" s="23" t="s">
        <v>428</v>
      </c>
      <c r="B1133" s="24" t="s">
        <v>786</v>
      </c>
      <c r="C1133" s="3"/>
      <c r="D1133" s="3" t="s">
        <v>2902</v>
      </c>
      <c r="E1133" s="3" t="s">
        <v>2903</v>
      </c>
      <c r="F1133" s="3" t="s">
        <v>2904</v>
      </c>
      <c r="G1133" s="24"/>
      <c r="H1133" s="3" t="s">
        <v>1453</v>
      </c>
      <c r="I1133" s="33">
        <v>42010000</v>
      </c>
      <c r="J1133" s="1" t="s">
        <v>1804</v>
      </c>
      <c r="K1133" s="1" t="s">
        <v>1804</v>
      </c>
      <c r="L1133" s="3"/>
      <c r="M1133" s="23" t="s">
        <v>2905</v>
      </c>
      <c r="N1133" s="23"/>
      <c r="O1133" s="22" t="s">
        <v>1791</v>
      </c>
      <c r="P1133" s="22">
        <v>368</v>
      </c>
      <c r="Q1133" s="37">
        <f t="shared" ref="Q1133" si="205">R1133*0.8</f>
        <v>676</v>
      </c>
      <c r="R1133" s="166">
        <v>845</v>
      </c>
      <c r="S1133" s="200" t="s">
        <v>3049</v>
      </c>
      <c r="T1133" s="239"/>
      <c r="U1133" s="3">
        <v>0.8</v>
      </c>
      <c r="V1133" s="3"/>
      <c r="W1133" s="3">
        <v>0.8</v>
      </c>
      <c r="X1133" s="3">
        <v>50</v>
      </c>
      <c r="Y1133" s="3">
        <v>700</v>
      </c>
      <c r="Z1133" s="3">
        <v>330</v>
      </c>
      <c r="AA1133" s="3"/>
      <c r="AB1133" s="3"/>
      <c r="AC1133" s="3"/>
      <c r="AD1133" s="3"/>
      <c r="AE1133" s="3"/>
      <c r="AF1133" s="3"/>
      <c r="AG1133" s="3"/>
      <c r="AH1133" s="3"/>
      <c r="AI1133" s="3"/>
      <c r="AJ1133" s="3"/>
      <c r="AK1133" s="3"/>
      <c r="AL1133" s="3"/>
      <c r="AM1133" s="3"/>
      <c r="AN1133" s="3"/>
      <c r="AO1133" s="3"/>
      <c r="AP1133" s="3"/>
      <c r="AQ1133" s="3"/>
      <c r="AR1133" s="3"/>
      <c r="AS1133" s="3"/>
      <c r="AT1133" s="3"/>
      <c r="AU1133" s="3"/>
      <c r="AV1133" s="3"/>
      <c r="AW1133" s="3"/>
      <c r="AX1133" s="289" t="s">
        <v>2906</v>
      </c>
      <c r="AY1133" s="3"/>
      <c r="AZ1133" t="s">
        <v>4280</v>
      </c>
      <c r="BA1133" s="278" t="s">
        <v>4267</v>
      </c>
      <c r="BB1133" s="280" t="s">
        <v>4268</v>
      </c>
      <c r="BC1133" s="3"/>
    </row>
    <row r="1134" spans="1:55" ht="15.75">
      <c r="A1134" s="3" t="s">
        <v>428</v>
      </c>
      <c r="B1134" s="3" t="s">
        <v>786</v>
      </c>
      <c r="C1134" s="3"/>
      <c r="D1134" s="3" t="s">
        <v>1934</v>
      </c>
      <c r="E1134" s="3" t="s">
        <v>3089</v>
      </c>
      <c r="F1134" s="3" t="s">
        <v>2371</v>
      </c>
      <c r="G1134" s="24"/>
      <c r="H1134" t="s">
        <v>1454</v>
      </c>
      <c r="I1134" s="33">
        <v>42010000</v>
      </c>
      <c r="J1134" s="1" t="s">
        <v>1804</v>
      </c>
      <c r="K1134" s="1" t="s">
        <v>1804</v>
      </c>
      <c r="M1134" s="35" t="s">
        <v>1495</v>
      </c>
      <c r="N1134" s="35"/>
      <c r="O1134" s="22" t="s">
        <v>1791</v>
      </c>
      <c r="P1134" s="22">
        <v>141</v>
      </c>
      <c r="Q1134" s="37">
        <f t="shared" ref="Q1134" si="206">R1134*0.8</f>
        <v>260</v>
      </c>
      <c r="R1134" s="166">
        <v>325</v>
      </c>
      <c r="S1134" s="200">
        <v>5051771248462</v>
      </c>
      <c r="T1134" s="240"/>
      <c r="U1134" s="99">
        <v>0.27</v>
      </c>
      <c r="V1134" s="99">
        <v>5.0000000000000001E-3</v>
      </c>
      <c r="W1134" s="99">
        <f t="shared" ref="W1134:W1165" si="207">U1134+V1134</f>
        <v>0.27500000000000002</v>
      </c>
      <c r="X1134" s="8">
        <v>280</v>
      </c>
      <c r="Y1134" s="8">
        <v>5</v>
      </c>
      <c r="AX1134" s="289" t="s">
        <v>1613</v>
      </c>
      <c r="AY1134" s="156"/>
      <c r="AZ1134" t="s">
        <v>4280</v>
      </c>
      <c r="BA1134" s="278" t="s">
        <v>4267</v>
      </c>
      <c r="BB1134" s="280" t="s">
        <v>4268</v>
      </c>
      <c r="BC1134" s="27"/>
    </row>
    <row r="1135" spans="1:55" ht="15.75">
      <c r="A1135" s="3" t="s">
        <v>428</v>
      </c>
      <c r="B1135" s="3" t="s">
        <v>786</v>
      </c>
      <c r="C1135" s="3"/>
      <c r="D1135" s="3" t="s">
        <v>1934</v>
      </c>
      <c r="E1135" s="3" t="s">
        <v>3090</v>
      </c>
      <c r="F1135" s="3" t="s">
        <v>2371</v>
      </c>
      <c r="G1135" s="24"/>
      <c r="H1135" t="s">
        <v>784</v>
      </c>
      <c r="I1135" s="33">
        <v>42010000</v>
      </c>
      <c r="J1135" s="1" t="s">
        <v>1804</v>
      </c>
      <c r="K1135" s="1" t="s">
        <v>1804</v>
      </c>
      <c r="M1135" s="35" t="s">
        <v>1495</v>
      </c>
      <c r="N1135" s="35"/>
      <c r="O1135" s="22" t="s">
        <v>1791</v>
      </c>
      <c r="P1135" s="22">
        <v>141</v>
      </c>
      <c r="Q1135" s="37">
        <f t="shared" ref="Q1135" si="208">R1135*0.8</f>
        <v>260</v>
      </c>
      <c r="R1135" s="166">
        <v>325</v>
      </c>
      <c r="S1135" s="200">
        <v>5051771479040</v>
      </c>
      <c r="T1135" s="240"/>
      <c r="U1135" s="99">
        <v>0.27</v>
      </c>
      <c r="V1135" s="99">
        <v>5.0000000000000001E-3</v>
      </c>
      <c r="W1135" s="99">
        <f t="shared" si="207"/>
        <v>0.27500000000000002</v>
      </c>
      <c r="X1135" s="8">
        <v>280</v>
      </c>
      <c r="Y1135" s="8">
        <v>5</v>
      </c>
      <c r="AX1135" s="289" t="s">
        <v>1613</v>
      </c>
      <c r="AY1135" s="156"/>
      <c r="AZ1135" t="s">
        <v>4280</v>
      </c>
      <c r="BA1135" s="278" t="s">
        <v>4267</v>
      </c>
      <c r="BB1135" s="280" t="s">
        <v>4268</v>
      </c>
      <c r="BC1135" s="27"/>
    </row>
    <row r="1136" spans="1:55" ht="15.75">
      <c r="A1136" s="3" t="s">
        <v>428</v>
      </c>
      <c r="B1136" s="3" t="s">
        <v>786</v>
      </c>
      <c r="C1136" s="3"/>
      <c r="D1136" s="3" t="s">
        <v>1934</v>
      </c>
      <c r="E1136" s="3" t="s">
        <v>2373</v>
      </c>
      <c r="F1136" s="3" t="s">
        <v>2371</v>
      </c>
      <c r="G1136" s="24"/>
      <c r="H1136" t="s">
        <v>2372</v>
      </c>
      <c r="I1136" s="33">
        <v>42010000</v>
      </c>
      <c r="J1136" s="1" t="s">
        <v>1804</v>
      </c>
      <c r="K1136" s="1" t="s">
        <v>1804</v>
      </c>
      <c r="M1136" s="35" t="s">
        <v>1495</v>
      </c>
      <c r="N1136" s="35"/>
      <c r="O1136" s="22" t="s">
        <v>1791</v>
      </c>
      <c r="P1136" s="22">
        <v>141</v>
      </c>
      <c r="Q1136" s="37">
        <f t="shared" ref="Q1136" si="209">R1136*0.8</f>
        <v>260</v>
      </c>
      <c r="R1136" s="166">
        <v>325</v>
      </c>
      <c r="S1136" s="33">
        <v>5051771782959</v>
      </c>
      <c r="T1136" s="33"/>
      <c r="U1136" s="99">
        <v>0.27</v>
      </c>
      <c r="V1136" s="99">
        <v>5.0000000000000001E-3</v>
      </c>
      <c r="W1136" s="99">
        <f t="shared" si="207"/>
        <v>0.27500000000000002</v>
      </c>
      <c r="X1136" s="8">
        <v>280</v>
      </c>
      <c r="Y1136" s="8">
        <v>5</v>
      </c>
      <c r="AX1136" s="289" t="s">
        <v>1613</v>
      </c>
      <c r="AY1136" s="156"/>
      <c r="AZ1136" t="s">
        <v>4280</v>
      </c>
      <c r="BA1136" s="278" t="s">
        <v>4267</v>
      </c>
      <c r="BB1136" s="280" t="s">
        <v>4268</v>
      </c>
      <c r="BC1136" s="27"/>
    </row>
    <row r="1137" spans="1:55" ht="15.75">
      <c r="A1137" s="3" t="s">
        <v>428</v>
      </c>
      <c r="B1137" s="3" t="s">
        <v>786</v>
      </c>
      <c r="C1137" s="3"/>
      <c r="D1137" s="3" t="s">
        <v>1934</v>
      </c>
      <c r="E1137" s="3" t="s">
        <v>2374</v>
      </c>
      <c r="F1137" s="3" t="s">
        <v>2371</v>
      </c>
      <c r="G1137" s="24"/>
      <c r="H1137" t="s">
        <v>1502</v>
      </c>
      <c r="I1137" s="33">
        <v>42010000</v>
      </c>
      <c r="J1137" s="1" t="s">
        <v>1804</v>
      </c>
      <c r="K1137" s="1" t="s">
        <v>1804</v>
      </c>
      <c r="M1137" s="35" t="s">
        <v>1495</v>
      </c>
      <c r="N1137" s="35"/>
      <c r="O1137" s="22" t="s">
        <v>1791</v>
      </c>
      <c r="P1137" s="22">
        <v>141</v>
      </c>
      <c r="Q1137" s="37">
        <f t="shared" ref="Q1137" si="210">R1137*0.8</f>
        <v>260</v>
      </c>
      <c r="R1137" s="166">
        <v>325</v>
      </c>
      <c r="S1137" s="33">
        <v>5051771782874</v>
      </c>
      <c r="T1137" s="33"/>
      <c r="U1137" s="99">
        <v>0.27</v>
      </c>
      <c r="V1137" s="99">
        <v>5.0000000000000001E-3</v>
      </c>
      <c r="W1137" s="99">
        <f t="shared" si="207"/>
        <v>0.27500000000000002</v>
      </c>
      <c r="X1137" s="8">
        <v>280</v>
      </c>
      <c r="Y1137" s="8">
        <v>5</v>
      </c>
      <c r="AX1137" s="289" t="s">
        <v>1613</v>
      </c>
      <c r="AY1137" s="156"/>
      <c r="AZ1137" t="s">
        <v>4280</v>
      </c>
      <c r="BA1137" s="278" t="s">
        <v>4267</v>
      </c>
      <c r="BB1137" s="280" t="s">
        <v>4268</v>
      </c>
      <c r="BC1137" s="27"/>
    </row>
    <row r="1138" spans="1:55" ht="15.75">
      <c r="A1138" s="3" t="s">
        <v>428</v>
      </c>
      <c r="B1138" s="24" t="s">
        <v>786</v>
      </c>
      <c r="C1138" s="24"/>
      <c r="D1138" s="3" t="s">
        <v>1935</v>
      </c>
      <c r="E1138" s="24" t="s">
        <v>1051</v>
      </c>
      <c r="F1138" s="24" t="s">
        <v>3495</v>
      </c>
      <c r="G1138" s="24"/>
      <c r="H1138" s="24" t="s">
        <v>279</v>
      </c>
      <c r="I1138" s="33">
        <v>82032000</v>
      </c>
      <c r="J1138" s="1" t="s">
        <v>1804</v>
      </c>
      <c r="K1138" s="1" t="s">
        <v>1804</v>
      </c>
      <c r="M1138" s="23" t="s">
        <v>317</v>
      </c>
      <c r="N1138" s="23"/>
      <c r="O1138" s="22" t="s">
        <v>1791</v>
      </c>
      <c r="P1138" s="22">
        <v>86</v>
      </c>
      <c r="Q1138" s="37">
        <f t="shared" ref="Q1138" si="211">R1138*0.8</f>
        <v>159.20000000000002</v>
      </c>
      <c r="R1138" s="166">
        <v>199</v>
      </c>
      <c r="S1138" s="33" t="s">
        <v>1053</v>
      </c>
      <c r="T1138" s="33"/>
      <c r="U1138" s="99">
        <v>0.45</v>
      </c>
      <c r="V1138" s="99">
        <v>0.05</v>
      </c>
      <c r="W1138" s="99">
        <f t="shared" si="207"/>
        <v>0.5</v>
      </c>
      <c r="X1138" s="8">
        <v>250</v>
      </c>
      <c r="Y1138" s="8">
        <v>20</v>
      </c>
      <c r="Z1138" s="8">
        <v>70</v>
      </c>
      <c r="AX1138" s="412" t="s">
        <v>1052</v>
      </c>
      <c r="AY1138" s="32"/>
      <c r="AZ1138" t="s">
        <v>4280</v>
      </c>
      <c r="BA1138" s="278" t="s">
        <v>4267</v>
      </c>
      <c r="BB1138" s="280" t="s">
        <v>4268</v>
      </c>
    </row>
    <row r="1139" spans="1:55" ht="15.75">
      <c r="A1139" s="3" t="s">
        <v>428</v>
      </c>
      <c r="B1139" s="3" t="s">
        <v>1496</v>
      </c>
      <c r="C1139" s="3"/>
      <c r="D1139" s="3" t="s">
        <v>1511</v>
      </c>
      <c r="E1139" s="3" t="s">
        <v>1511</v>
      </c>
      <c r="F1139" s="3" t="s">
        <v>2092</v>
      </c>
      <c r="G1139" s="24"/>
      <c r="H1139" s="3" t="s">
        <v>1512</v>
      </c>
      <c r="I1139" s="33">
        <v>96151100</v>
      </c>
      <c r="J1139" s="1" t="s">
        <v>1804</v>
      </c>
      <c r="K1139" s="1" t="s">
        <v>1804</v>
      </c>
      <c r="M1139" s="35" t="s">
        <v>1513</v>
      </c>
      <c r="N1139" s="35"/>
      <c r="O1139" s="22" t="s">
        <v>1791</v>
      </c>
      <c r="P1139" s="22">
        <v>7.5</v>
      </c>
      <c r="Q1139" s="37">
        <f t="shared" ref="Q1139" si="212">R1139*0.8</f>
        <v>13.600000000000001</v>
      </c>
      <c r="R1139" s="166">
        <v>17</v>
      </c>
      <c r="S1139" s="33" t="s">
        <v>1588</v>
      </c>
      <c r="T1139" s="33"/>
      <c r="U1139" s="99">
        <v>0.02</v>
      </c>
      <c r="V1139" s="99">
        <v>5.0000000000000001E-3</v>
      </c>
      <c r="W1139" s="99">
        <f t="shared" si="207"/>
        <v>2.5000000000000001E-2</v>
      </c>
      <c r="X1139" s="8">
        <v>90</v>
      </c>
      <c r="Y1139" s="8">
        <v>5</v>
      </c>
      <c r="Z1139" s="8">
        <v>25</v>
      </c>
      <c r="AX1139" s="289" t="s">
        <v>1612</v>
      </c>
      <c r="AY1139" s="157"/>
      <c r="AZ1139" t="s">
        <v>4280</v>
      </c>
      <c r="BA1139" s="278" t="s">
        <v>4267</v>
      </c>
      <c r="BB1139" s="280" t="s">
        <v>4268</v>
      </c>
      <c r="BC1139" s="32"/>
    </row>
    <row r="1140" spans="1:55" ht="15.75">
      <c r="A1140" s="3" t="s">
        <v>428</v>
      </c>
      <c r="B1140" s="24" t="s">
        <v>1029</v>
      </c>
      <c r="C1140" s="24"/>
      <c r="D1140" s="3" t="s">
        <v>1629</v>
      </c>
      <c r="E1140" s="24" t="s">
        <v>1629</v>
      </c>
      <c r="F1140" s="24" t="s">
        <v>3496</v>
      </c>
      <c r="G1140" s="24"/>
      <c r="H1140" s="24" t="s">
        <v>2117</v>
      </c>
      <c r="I1140" s="33">
        <v>96151100</v>
      </c>
      <c r="J1140" s="1" t="s">
        <v>1804</v>
      </c>
      <c r="K1140" s="1" t="s">
        <v>1804</v>
      </c>
      <c r="M1140" s="23" t="s">
        <v>1631</v>
      </c>
      <c r="N1140" s="23"/>
      <c r="O1140" s="22" t="s">
        <v>1791</v>
      </c>
      <c r="P1140" s="22">
        <v>15</v>
      </c>
      <c r="Q1140" s="37">
        <f t="shared" ref="Q1140" si="213">R1140*0.8</f>
        <v>28</v>
      </c>
      <c r="R1140" s="166">
        <v>35</v>
      </c>
      <c r="S1140" s="33">
        <v>5038083050532</v>
      </c>
      <c r="T1140" s="33"/>
      <c r="U1140" s="99">
        <v>4.4999999999999998E-2</v>
      </c>
      <c r="V1140" s="99">
        <v>0</v>
      </c>
      <c r="W1140" s="99">
        <f t="shared" si="207"/>
        <v>4.4999999999999998E-2</v>
      </c>
      <c r="X1140" s="8">
        <v>100</v>
      </c>
      <c r="Y1140" s="8">
        <v>5</v>
      </c>
      <c r="Z1140" s="8">
        <v>55</v>
      </c>
      <c r="AX1140" s="412" t="s">
        <v>1630</v>
      </c>
      <c r="AY1140" s="32"/>
      <c r="AZ1140" t="s">
        <v>4280</v>
      </c>
      <c r="BA1140" s="278" t="s">
        <v>4267</v>
      </c>
      <c r="BB1140" s="280" t="s">
        <v>4268</v>
      </c>
    </row>
    <row r="1141" spans="1:55" ht="15.75">
      <c r="A1141" s="3" t="s">
        <v>428</v>
      </c>
      <c r="B1141" s="24" t="s">
        <v>1029</v>
      </c>
      <c r="C1141" s="24"/>
      <c r="D1141" s="3" t="s">
        <v>1936</v>
      </c>
      <c r="E1141" s="24" t="s">
        <v>1054</v>
      </c>
      <c r="F1141" s="24" t="s">
        <v>2093</v>
      </c>
      <c r="G1141" s="24"/>
      <c r="H1141" s="24" t="s">
        <v>279</v>
      </c>
      <c r="I1141" s="33">
        <v>82055980</v>
      </c>
      <c r="J1141" s="1" t="s">
        <v>1804</v>
      </c>
      <c r="K1141" s="1" t="s">
        <v>1804</v>
      </c>
      <c r="M1141" s="23" t="s">
        <v>317</v>
      </c>
      <c r="N1141" s="23"/>
      <c r="O1141" s="22" t="s">
        <v>1791</v>
      </c>
      <c r="P1141" s="22">
        <v>10</v>
      </c>
      <c r="Q1141" s="37">
        <f t="shared" ref="Q1141" si="214">R1141*0.8</f>
        <v>18.400000000000002</v>
      </c>
      <c r="R1141" s="166">
        <v>23</v>
      </c>
      <c r="S1141" s="33" t="s">
        <v>1056</v>
      </c>
      <c r="T1141" s="33"/>
      <c r="U1141" s="99">
        <v>7.0000000000000007E-2</v>
      </c>
      <c r="V1141" s="99">
        <v>0</v>
      </c>
      <c r="W1141" s="99">
        <f t="shared" si="207"/>
        <v>7.0000000000000007E-2</v>
      </c>
      <c r="X1141" s="8">
        <v>170</v>
      </c>
      <c r="Y1141" s="8">
        <v>10</v>
      </c>
      <c r="Z1141" s="8">
        <v>85</v>
      </c>
      <c r="AX1141" s="412" t="s">
        <v>1055</v>
      </c>
      <c r="AY1141" s="157"/>
      <c r="AZ1141" t="s">
        <v>4280</v>
      </c>
      <c r="BA1141" s="278" t="s">
        <v>4267</v>
      </c>
      <c r="BB1141" s="280" t="s">
        <v>4268</v>
      </c>
    </row>
    <row r="1142" spans="1:55" ht="15.75">
      <c r="A1142" s="3" t="s">
        <v>428</v>
      </c>
      <c r="B1142" s="24" t="s">
        <v>1029</v>
      </c>
      <c r="C1142" s="24"/>
      <c r="D1142" s="3" t="s">
        <v>1936</v>
      </c>
      <c r="E1142" s="24" t="s">
        <v>1057</v>
      </c>
      <c r="F1142" s="24" t="s">
        <v>2093</v>
      </c>
      <c r="G1142" s="24"/>
      <c r="H1142" s="24" t="s">
        <v>291</v>
      </c>
      <c r="I1142" s="33">
        <v>82055980</v>
      </c>
      <c r="J1142" s="1" t="s">
        <v>1804</v>
      </c>
      <c r="K1142" s="1" t="s">
        <v>1804</v>
      </c>
      <c r="M1142" s="23" t="s">
        <v>317</v>
      </c>
      <c r="N1142" s="23"/>
      <c r="O1142" s="22" t="s">
        <v>1791</v>
      </c>
      <c r="P1142" s="22">
        <v>10</v>
      </c>
      <c r="Q1142" s="37">
        <f t="shared" ref="Q1142" si="215">R1142*0.8</f>
        <v>18.400000000000002</v>
      </c>
      <c r="R1142" s="166">
        <v>23</v>
      </c>
      <c r="S1142" s="33" t="s">
        <v>1058</v>
      </c>
      <c r="T1142" s="33"/>
      <c r="U1142" s="99">
        <v>7.0000000000000007E-2</v>
      </c>
      <c r="V1142" s="99">
        <v>0</v>
      </c>
      <c r="W1142" s="99">
        <f t="shared" si="207"/>
        <v>7.0000000000000007E-2</v>
      </c>
      <c r="X1142" s="8">
        <v>170</v>
      </c>
      <c r="Y1142" s="8">
        <v>10</v>
      </c>
      <c r="Z1142" s="8">
        <v>85</v>
      </c>
      <c r="AX1142" s="412" t="s">
        <v>1055</v>
      </c>
      <c r="AY1142" s="157"/>
      <c r="AZ1142" t="s">
        <v>4280</v>
      </c>
      <c r="BA1142" s="278" t="s">
        <v>4267</v>
      </c>
      <c r="BB1142" s="280" t="s">
        <v>4268</v>
      </c>
    </row>
    <row r="1143" spans="1:55" ht="15.75">
      <c r="A1143" s="23" t="s">
        <v>456</v>
      </c>
      <c r="B1143" s="24" t="s">
        <v>1029</v>
      </c>
      <c r="C1143" s="24"/>
      <c r="D1143" s="3" t="s">
        <v>1936</v>
      </c>
      <c r="E1143" s="24" t="s">
        <v>1059</v>
      </c>
      <c r="F1143" s="24" t="s">
        <v>2093</v>
      </c>
      <c r="G1143" s="24"/>
      <c r="H1143" s="24" t="s">
        <v>1060</v>
      </c>
      <c r="I1143" s="33">
        <v>82055980</v>
      </c>
      <c r="J1143" s="1" t="s">
        <v>1804</v>
      </c>
      <c r="K1143" s="1" t="s">
        <v>1804</v>
      </c>
      <c r="M1143" s="23" t="s">
        <v>317</v>
      </c>
      <c r="N1143" s="23"/>
      <c r="O1143" s="22" t="s">
        <v>1791</v>
      </c>
      <c r="P1143" s="22">
        <v>10</v>
      </c>
      <c r="Q1143" s="37">
        <f t="shared" ref="Q1143" si="216">R1143*0.8</f>
        <v>18.400000000000002</v>
      </c>
      <c r="R1143" s="166">
        <v>23</v>
      </c>
      <c r="S1143" s="33" t="s">
        <v>1061</v>
      </c>
      <c r="T1143" s="33"/>
      <c r="U1143" s="99">
        <v>7.0000000000000007E-2</v>
      </c>
      <c r="V1143" s="99">
        <v>0</v>
      </c>
      <c r="W1143" s="99">
        <f t="shared" si="207"/>
        <v>7.0000000000000007E-2</v>
      </c>
      <c r="X1143" s="8">
        <v>170</v>
      </c>
      <c r="Y1143" s="8">
        <v>10</v>
      </c>
      <c r="Z1143" s="8">
        <v>85</v>
      </c>
      <c r="AX1143" s="412" t="s">
        <v>1055</v>
      </c>
      <c r="AY1143" s="157"/>
      <c r="AZ1143" t="s">
        <v>4280</v>
      </c>
      <c r="BA1143" s="278" t="s">
        <v>4267</v>
      </c>
      <c r="BB1143" s="280" t="s">
        <v>4268</v>
      </c>
    </row>
    <row r="1144" spans="1:55" ht="15.75">
      <c r="A1144" s="23" t="s">
        <v>456</v>
      </c>
      <c r="B1144" s="24" t="s">
        <v>1029</v>
      </c>
      <c r="C1144" s="24"/>
      <c r="D1144" s="3" t="s">
        <v>1936</v>
      </c>
      <c r="E1144" s="24" t="s">
        <v>1062</v>
      </c>
      <c r="F1144" s="24" t="s">
        <v>2093</v>
      </c>
      <c r="G1144" s="24"/>
      <c r="H1144" s="24" t="s">
        <v>397</v>
      </c>
      <c r="I1144" s="33">
        <v>82055980</v>
      </c>
      <c r="J1144" s="1" t="s">
        <v>1804</v>
      </c>
      <c r="K1144" s="1" t="s">
        <v>1804</v>
      </c>
      <c r="M1144" s="23" t="s">
        <v>317</v>
      </c>
      <c r="N1144" s="23"/>
      <c r="O1144" s="22" t="s">
        <v>1791</v>
      </c>
      <c r="P1144" s="22">
        <v>10</v>
      </c>
      <c r="Q1144" s="37">
        <f t="shared" ref="Q1144" si="217">R1144*0.8</f>
        <v>18.400000000000002</v>
      </c>
      <c r="R1144" s="166">
        <v>23</v>
      </c>
      <c r="S1144" s="33" t="s">
        <v>1063</v>
      </c>
      <c r="T1144" s="33"/>
      <c r="U1144" s="99">
        <v>7.0000000000000007E-2</v>
      </c>
      <c r="V1144" s="99">
        <v>0</v>
      </c>
      <c r="W1144" s="99">
        <f t="shared" si="207"/>
        <v>7.0000000000000007E-2</v>
      </c>
      <c r="X1144" s="8">
        <v>170</v>
      </c>
      <c r="Y1144" s="8">
        <v>10</v>
      </c>
      <c r="Z1144" s="8">
        <v>85</v>
      </c>
      <c r="AX1144" s="412" t="s">
        <v>1055</v>
      </c>
      <c r="AY1144" s="157"/>
      <c r="AZ1144" t="s">
        <v>4280</v>
      </c>
      <c r="BA1144" s="278" t="s">
        <v>4267</v>
      </c>
      <c r="BB1144" s="280" t="s">
        <v>4268</v>
      </c>
    </row>
    <row r="1145" spans="1:55" ht="15.75">
      <c r="A1145" s="23" t="s">
        <v>456</v>
      </c>
      <c r="B1145" s="24" t="s">
        <v>1029</v>
      </c>
      <c r="C1145" s="24"/>
      <c r="D1145" s="3" t="s">
        <v>1936</v>
      </c>
      <c r="E1145" s="24" t="s">
        <v>1064</v>
      </c>
      <c r="F1145" s="24" t="s">
        <v>2093</v>
      </c>
      <c r="G1145" s="24"/>
      <c r="H1145" s="24" t="s">
        <v>300</v>
      </c>
      <c r="I1145" s="33">
        <v>82055980</v>
      </c>
      <c r="J1145" s="1" t="s">
        <v>1804</v>
      </c>
      <c r="K1145" s="1" t="s">
        <v>1804</v>
      </c>
      <c r="M1145" s="23" t="s">
        <v>317</v>
      </c>
      <c r="N1145" s="23"/>
      <c r="O1145" s="22" t="s">
        <v>1791</v>
      </c>
      <c r="P1145" s="22">
        <v>10</v>
      </c>
      <c r="Q1145" s="37">
        <f t="shared" ref="Q1145" si="218">R1145*0.8</f>
        <v>18.400000000000002</v>
      </c>
      <c r="R1145" s="166">
        <v>23</v>
      </c>
      <c r="S1145" s="33" t="s">
        <v>1065</v>
      </c>
      <c r="T1145" s="33"/>
      <c r="U1145" s="99">
        <v>7.0000000000000007E-2</v>
      </c>
      <c r="V1145" s="99">
        <v>0</v>
      </c>
      <c r="W1145" s="99">
        <f t="shared" si="207"/>
        <v>7.0000000000000007E-2</v>
      </c>
      <c r="X1145" s="8">
        <v>170</v>
      </c>
      <c r="Y1145" s="8">
        <v>10</v>
      </c>
      <c r="Z1145" s="8">
        <v>85</v>
      </c>
      <c r="AX1145" s="412" t="s">
        <v>1055</v>
      </c>
      <c r="AY1145" s="157"/>
      <c r="AZ1145" t="s">
        <v>4280</v>
      </c>
      <c r="BA1145" s="278" t="s">
        <v>4267</v>
      </c>
      <c r="BB1145" s="280" t="s">
        <v>4268</v>
      </c>
    </row>
    <row r="1146" spans="1:55" ht="15.75">
      <c r="A1146" s="23" t="s">
        <v>456</v>
      </c>
      <c r="B1146" s="24" t="s">
        <v>1029</v>
      </c>
      <c r="C1146" s="24"/>
      <c r="D1146" s="3" t="s">
        <v>1936</v>
      </c>
      <c r="E1146" s="24" t="s">
        <v>1066</v>
      </c>
      <c r="F1146" s="24" t="s">
        <v>2093</v>
      </c>
      <c r="G1146" s="24"/>
      <c r="H1146" s="24" t="s">
        <v>386</v>
      </c>
      <c r="I1146" s="33">
        <v>82055980</v>
      </c>
      <c r="J1146" s="1" t="s">
        <v>1804</v>
      </c>
      <c r="K1146" s="1" t="s">
        <v>1804</v>
      </c>
      <c r="M1146" s="23" t="s">
        <v>317</v>
      </c>
      <c r="N1146" s="23"/>
      <c r="O1146" s="22" t="s">
        <v>1791</v>
      </c>
      <c r="P1146" s="22">
        <v>10</v>
      </c>
      <c r="Q1146" s="37">
        <f t="shared" ref="Q1146" si="219">R1146*0.8</f>
        <v>18.400000000000002</v>
      </c>
      <c r="R1146" s="166">
        <v>23</v>
      </c>
      <c r="S1146" s="33" t="s">
        <v>1067</v>
      </c>
      <c r="T1146" s="33"/>
      <c r="U1146" s="99">
        <v>7.0000000000000007E-2</v>
      </c>
      <c r="V1146" s="99">
        <v>0</v>
      </c>
      <c r="W1146" s="99">
        <f t="shared" si="207"/>
        <v>7.0000000000000007E-2</v>
      </c>
      <c r="X1146" s="8">
        <v>170</v>
      </c>
      <c r="Y1146" s="8">
        <v>10</v>
      </c>
      <c r="Z1146" s="8">
        <v>85</v>
      </c>
      <c r="AX1146" s="412" t="s">
        <v>1055</v>
      </c>
      <c r="AY1146" s="157"/>
      <c r="AZ1146" t="s">
        <v>4280</v>
      </c>
      <c r="BA1146" s="278" t="s">
        <v>4267</v>
      </c>
      <c r="BB1146" s="280" t="s">
        <v>4268</v>
      </c>
    </row>
    <row r="1147" spans="1:55" ht="15.75">
      <c r="A1147" s="23" t="s">
        <v>456</v>
      </c>
      <c r="B1147" s="24" t="s">
        <v>1029</v>
      </c>
      <c r="C1147" s="24"/>
      <c r="D1147" s="3" t="s">
        <v>1936</v>
      </c>
      <c r="E1147" s="24" t="s">
        <v>1068</v>
      </c>
      <c r="F1147" s="24" t="s">
        <v>2093</v>
      </c>
      <c r="G1147" s="24"/>
      <c r="H1147" s="24" t="s">
        <v>295</v>
      </c>
      <c r="I1147" s="33">
        <v>82055980</v>
      </c>
      <c r="J1147" s="1" t="s">
        <v>1804</v>
      </c>
      <c r="K1147" s="1" t="s">
        <v>1804</v>
      </c>
      <c r="M1147" s="23" t="s">
        <v>317</v>
      </c>
      <c r="N1147" s="23"/>
      <c r="O1147" s="22" t="s">
        <v>1791</v>
      </c>
      <c r="P1147" s="22">
        <v>10</v>
      </c>
      <c r="Q1147" s="37">
        <f t="shared" ref="Q1147" si="220">R1147*0.8</f>
        <v>18.400000000000002</v>
      </c>
      <c r="R1147" s="166">
        <v>23</v>
      </c>
      <c r="S1147" s="33" t="s">
        <v>1069</v>
      </c>
      <c r="T1147" s="33"/>
      <c r="U1147" s="99">
        <v>7.0000000000000007E-2</v>
      </c>
      <c r="V1147" s="99">
        <v>0</v>
      </c>
      <c r="W1147" s="99">
        <f t="shared" si="207"/>
        <v>7.0000000000000007E-2</v>
      </c>
      <c r="X1147" s="8">
        <v>170</v>
      </c>
      <c r="Y1147" s="8">
        <v>10</v>
      </c>
      <c r="Z1147" s="8">
        <v>85</v>
      </c>
      <c r="AX1147" s="412" t="s">
        <v>1055</v>
      </c>
      <c r="AY1147" s="157"/>
      <c r="AZ1147" t="s">
        <v>4280</v>
      </c>
      <c r="BA1147" s="278" t="s">
        <v>4267</v>
      </c>
      <c r="BB1147" s="280" t="s">
        <v>4268</v>
      </c>
    </row>
    <row r="1148" spans="1:55" ht="15.75">
      <c r="A1148" s="23" t="s">
        <v>456</v>
      </c>
      <c r="B1148" s="24" t="s">
        <v>1029</v>
      </c>
      <c r="C1148" s="24"/>
      <c r="D1148" s="3" t="s">
        <v>1962</v>
      </c>
      <c r="E1148" s="24" t="s">
        <v>1070</v>
      </c>
      <c r="F1148" s="24" t="s">
        <v>2171</v>
      </c>
      <c r="G1148" s="24"/>
      <c r="H1148" s="24" t="s">
        <v>279</v>
      </c>
      <c r="I1148" s="33">
        <v>39269097</v>
      </c>
      <c r="J1148" s="1" t="s">
        <v>1804</v>
      </c>
      <c r="K1148" s="1" t="s">
        <v>1804</v>
      </c>
      <c r="M1148" s="23" t="s">
        <v>317</v>
      </c>
      <c r="N1148" s="23"/>
      <c r="O1148" s="22" t="s">
        <v>1791</v>
      </c>
      <c r="P1148" s="22">
        <v>14</v>
      </c>
      <c r="Q1148" s="37">
        <f t="shared" ref="Q1148" si="221">R1148*0.8</f>
        <v>25.6</v>
      </c>
      <c r="R1148" s="166">
        <v>32</v>
      </c>
      <c r="S1148" s="33" t="s">
        <v>1072</v>
      </c>
      <c r="T1148" s="33"/>
      <c r="U1148" s="99">
        <v>0.03</v>
      </c>
      <c r="V1148" s="99">
        <v>0</v>
      </c>
      <c r="W1148" s="99">
        <f t="shared" si="207"/>
        <v>0.03</v>
      </c>
      <c r="X1148" s="8">
        <v>220</v>
      </c>
      <c r="Y1148" s="8">
        <v>35</v>
      </c>
      <c r="Z1148" s="8">
        <v>35</v>
      </c>
      <c r="AX1148" s="412" t="s">
        <v>1071</v>
      </c>
      <c r="AY1148" s="157"/>
      <c r="AZ1148" t="s">
        <v>4280</v>
      </c>
      <c r="BA1148" s="278" t="s">
        <v>4267</v>
      </c>
      <c r="BB1148" s="280" t="s">
        <v>4268</v>
      </c>
    </row>
    <row r="1149" spans="1:55" ht="15.75">
      <c r="A1149" s="23" t="s">
        <v>456</v>
      </c>
      <c r="B1149" s="24" t="s">
        <v>1029</v>
      </c>
      <c r="C1149" s="24"/>
      <c r="D1149" s="3" t="s">
        <v>1962</v>
      </c>
      <c r="E1149" s="24" t="s">
        <v>1073</v>
      </c>
      <c r="F1149" s="24" t="s">
        <v>2171</v>
      </c>
      <c r="G1149" s="24"/>
      <c r="H1149" s="24" t="s">
        <v>291</v>
      </c>
      <c r="I1149" s="33">
        <v>39269097</v>
      </c>
      <c r="J1149" s="1" t="s">
        <v>1804</v>
      </c>
      <c r="K1149" s="1" t="s">
        <v>1804</v>
      </c>
      <c r="M1149" s="23" t="s">
        <v>317</v>
      </c>
      <c r="N1149" s="23"/>
      <c r="O1149" s="22" t="s">
        <v>1791</v>
      </c>
      <c r="P1149" s="22">
        <v>14</v>
      </c>
      <c r="Q1149" s="37">
        <f t="shared" ref="Q1149" si="222">R1149*0.8</f>
        <v>25.6</v>
      </c>
      <c r="R1149" s="166">
        <v>32</v>
      </c>
      <c r="S1149" s="33" t="s">
        <v>1074</v>
      </c>
      <c r="T1149" s="33"/>
      <c r="U1149" s="99">
        <v>0.03</v>
      </c>
      <c r="V1149" s="99">
        <v>0</v>
      </c>
      <c r="W1149" s="99">
        <f t="shared" si="207"/>
        <v>0.03</v>
      </c>
      <c r="X1149" s="8">
        <v>220</v>
      </c>
      <c r="Y1149" s="8">
        <v>35</v>
      </c>
      <c r="Z1149" s="8">
        <v>35</v>
      </c>
      <c r="AX1149" s="412" t="s">
        <v>1071</v>
      </c>
      <c r="AY1149" s="157"/>
      <c r="AZ1149" t="s">
        <v>4280</v>
      </c>
      <c r="BA1149" s="278" t="s">
        <v>4267</v>
      </c>
      <c r="BB1149" s="280" t="s">
        <v>4268</v>
      </c>
    </row>
    <row r="1150" spans="1:55" ht="15.75">
      <c r="A1150" s="23" t="s">
        <v>456</v>
      </c>
      <c r="B1150" s="24" t="s">
        <v>1029</v>
      </c>
      <c r="C1150" s="24"/>
      <c r="D1150" s="3" t="s">
        <v>1962</v>
      </c>
      <c r="E1150" s="24" t="s">
        <v>1075</v>
      </c>
      <c r="F1150" s="24" t="s">
        <v>2171</v>
      </c>
      <c r="G1150" s="24"/>
      <c r="H1150" s="24" t="s">
        <v>1060</v>
      </c>
      <c r="I1150" s="33">
        <v>39269097</v>
      </c>
      <c r="J1150" s="1" t="s">
        <v>1804</v>
      </c>
      <c r="K1150" s="1" t="s">
        <v>1804</v>
      </c>
      <c r="M1150" s="23" t="s">
        <v>317</v>
      </c>
      <c r="N1150" s="23"/>
      <c r="O1150" s="22" t="s">
        <v>1791</v>
      </c>
      <c r="P1150" s="22">
        <v>14</v>
      </c>
      <c r="Q1150" s="37">
        <f t="shared" ref="Q1150" si="223">R1150*0.8</f>
        <v>25.6</v>
      </c>
      <c r="R1150" s="166">
        <v>32</v>
      </c>
      <c r="S1150" s="33" t="s">
        <v>1076</v>
      </c>
      <c r="T1150" s="33"/>
      <c r="U1150" s="99">
        <v>0.03</v>
      </c>
      <c r="V1150" s="99">
        <v>0</v>
      </c>
      <c r="W1150" s="99">
        <f t="shared" si="207"/>
        <v>0.03</v>
      </c>
      <c r="X1150" s="8">
        <v>220</v>
      </c>
      <c r="Y1150" s="8">
        <v>35</v>
      </c>
      <c r="Z1150" s="8">
        <v>35</v>
      </c>
      <c r="AX1150" s="412" t="s">
        <v>1071</v>
      </c>
      <c r="AY1150" s="157"/>
      <c r="AZ1150" t="s">
        <v>4280</v>
      </c>
      <c r="BA1150" s="278" t="s">
        <v>4267</v>
      </c>
      <c r="BB1150" s="280" t="s">
        <v>4268</v>
      </c>
    </row>
    <row r="1151" spans="1:55" ht="15.75">
      <c r="A1151" s="23" t="s">
        <v>456</v>
      </c>
      <c r="B1151" s="24" t="s">
        <v>1029</v>
      </c>
      <c r="C1151" s="24"/>
      <c r="D1151" s="3" t="s">
        <v>1962</v>
      </c>
      <c r="E1151" s="24" t="s">
        <v>1077</v>
      </c>
      <c r="F1151" s="24" t="s">
        <v>2171</v>
      </c>
      <c r="G1151" s="24"/>
      <c r="H1151" s="24" t="s">
        <v>397</v>
      </c>
      <c r="I1151" s="33">
        <v>39269097</v>
      </c>
      <c r="J1151" s="1" t="s">
        <v>1804</v>
      </c>
      <c r="K1151" s="1" t="s">
        <v>1804</v>
      </c>
      <c r="M1151" s="23" t="s">
        <v>317</v>
      </c>
      <c r="N1151" s="23"/>
      <c r="O1151" s="22" t="s">
        <v>1791</v>
      </c>
      <c r="P1151" s="22">
        <v>14</v>
      </c>
      <c r="Q1151" s="37">
        <f t="shared" ref="Q1151" si="224">R1151*0.8</f>
        <v>25.6</v>
      </c>
      <c r="R1151" s="166">
        <v>32</v>
      </c>
      <c r="S1151" s="33" t="s">
        <v>1078</v>
      </c>
      <c r="T1151" s="33"/>
      <c r="U1151" s="99">
        <v>0.03</v>
      </c>
      <c r="V1151" s="99">
        <v>0</v>
      </c>
      <c r="W1151" s="99">
        <f t="shared" si="207"/>
        <v>0.03</v>
      </c>
      <c r="X1151" s="8">
        <v>220</v>
      </c>
      <c r="Y1151" s="8">
        <v>35</v>
      </c>
      <c r="Z1151" s="8">
        <v>35</v>
      </c>
      <c r="AX1151" s="412" t="s">
        <v>1071</v>
      </c>
      <c r="AY1151" s="157"/>
      <c r="AZ1151" t="s">
        <v>4280</v>
      </c>
      <c r="BA1151" s="278" t="s">
        <v>4267</v>
      </c>
      <c r="BB1151" s="280" t="s">
        <v>4268</v>
      </c>
    </row>
    <row r="1152" spans="1:55" ht="15.75">
      <c r="A1152" s="23" t="s">
        <v>456</v>
      </c>
      <c r="B1152" s="24" t="s">
        <v>1029</v>
      </c>
      <c r="C1152" s="24"/>
      <c r="D1152" s="3" t="s">
        <v>1962</v>
      </c>
      <c r="E1152" s="24" t="s">
        <v>1079</v>
      </c>
      <c r="F1152" s="24" t="s">
        <v>2171</v>
      </c>
      <c r="G1152" s="24"/>
      <c r="H1152" s="24" t="s">
        <v>300</v>
      </c>
      <c r="I1152" s="33">
        <v>39269097</v>
      </c>
      <c r="J1152" s="1" t="s">
        <v>1804</v>
      </c>
      <c r="K1152" s="1" t="s">
        <v>1804</v>
      </c>
      <c r="M1152" s="23" t="s">
        <v>317</v>
      </c>
      <c r="N1152" s="23"/>
      <c r="O1152" s="22" t="s">
        <v>1791</v>
      </c>
      <c r="P1152" s="22">
        <v>14</v>
      </c>
      <c r="Q1152" s="37">
        <f t="shared" ref="Q1152" si="225">R1152*0.8</f>
        <v>25.6</v>
      </c>
      <c r="R1152" s="166">
        <v>32</v>
      </c>
      <c r="S1152" s="33" t="s">
        <v>1080</v>
      </c>
      <c r="T1152" s="33"/>
      <c r="U1152" s="99">
        <v>0.03</v>
      </c>
      <c r="V1152" s="99">
        <v>0</v>
      </c>
      <c r="W1152" s="99">
        <f t="shared" si="207"/>
        <v>0.03</v>
      </c>
      <c r="X1152" s="8">
        <v>220</v>
      </c>
      <c r="Y1152" s="8">
        <v>35</v>
      </c>
      <c r="Z1152" s="8">
        <v>35</v>
      </c>
      <c r="AX1152" s="412" t="s">
        <v>1071</v>
      </c>
      <c r="AY1152" s="157"/>
      <c r="AZ1152" t="s">
        <v>4280</v>
      </c>
      <c r="BA1152" s="278" t="s">
        <v>4267</v>
      </c>
      <c r="BB1152" s="280" t="s">
        <v>4268</v>
      </c>
    </row>
    <row r="1153" spans="1:54" ht="15.75">
      <c r="A1153" s="23" t="s">
        <v>456</v>
      </c>
      <c r="B1153" s="24" t="s">
        <v>1029</v>
      </c>
      <c r="C1153" s="24"/>
      <c r="D1153" s="3" t="s">
        <v>1962</v>
      </c>
      <c r="E1153" s="24" t="s">
        <v>1081</v>
      </c>
      <c r="F1153" s="24" t="s">
        <v>2171</v>
      </c>
      <c r="G1153" s="24"/>
      <c r="H1153" s="24" t="s">
        <v>386</v>
      </c>
      <c r="I1153" s="33">
        <v>39269097</v>
      </c>
      <c r="J1153" s="1" t="s">
        <v>1804</v>
      </c>
      <c r="K1153" s="1" t="s">
        <v>1804</v>
      </c>
      <c r="M1153" s="23" t="s">
        <v>317</v>
      </c>
      <c r="N1153" s="23"/>
      <c r="O1153" s="22" t="s">
        <v>1791</v>
      </c>
      <c r="P1153" s="22">
        <v>14</v>
      </c>
      <c r="Q1153" s="37">
        <f t="shared" ref="Q1153" si="226">R1153*0.8</f>
        <v>25.6</v>
      </c>
      <c r="R1153" s="166">
        <v>32</v>
      </c>
      <c r="S1153" s="33" t="s">
        <v>1082</v>
      </c>
      <c r="T1153" s="33"/>
      <c r="U1153" s="99">
        <v>0.03</v>
      </c>
      <c r="V1153" s="99">
        <v>0</v>
      </c>
      <c r="W1153" s="99">
        <f t="shared" si="207"/>
        <v>0.03</v>
      </c>
      <c r="X1153" s="8">
        <v>220</v>
      </c>
      <c r="Y1153" s="8">
        <v>35</v>
      </c>
      <c r="Z1153" s="8">
        <v>35</v>
      </c>
      <c r="AX1153" s="412" t="s">
        <v>1071</v>
      </c>
      <c r="AY1153" s="157"/>
      <c r="AZ1153" t="s">
        <v>4280</v>
      </c>
      <c r="BA1153" s="278" t="s">
        <v>4267</v>
      </c>
      <c r="BB1153" s="280" t="s">
        <v>4268</v>
      </c>
    </row>
    <row r="1154" spans="1:54" ht="15.75">
      <c r="A1154" s="23" t="s">
        <v>456</v>
      </c>
      <c r="B1154" s="24" t="s">
        <v>1029</v>
      </c>
      <c r="C1154" s="24"/>
      <c r="D1154" s="3" t="s">
        <v>1962</v>
      </c>
      <c r="E1154" s="24" t="s">
        <v>1083</v>
      </c>
      <c r="F1154" s="24" t="s">
        <v>2171</v>
      </c>
      <c r="G1154" s="24"/>
      <c r="H1154" s="24" t="s">
        <v>295</v>
      </c>
      <c r="I1154" s="33">
        <v>39269097</v>
      </c>
      <c r="J1154" s="1" t="s">
        <v>1804</v>
      </c>
      <c r="K1154" s="1" t="s">
        <v>1804</v>
      </c>
      <c r="M1154" s="23" t="s">
        <v>317</v>
      </c>
      <c r="N1154" s="23"/>
      <c r="O1154" s="22" t="s">
        <v>1791</v>
      </c>
      <c r="P1154" s="22">
        <v>14</v>
      </c>
      <c r="Q1154" s="37">
        <f t="shared" ref="Q1154" si="227">R1154*0.8</f>
        <v>25.6</v>
      </c>
      <c r="R1154" s="166">
        <v>32</v>
      </c>
      <c r="S1154" s="33" t="s">
        <v>1084</v>
      </c>
      <c r="T1154" s="33"/>
      <c r="U1154" s="99">
        <v>0.03</v>
      </c>
      <c r="V1154" s="99">
        <v>0</v>
      </c>
      <c r="W1154" s="99">
        <f t="shared" si="207"/>
        <v>0.03</v>
      </c>
      <c r="X1154" s="8">
        <v>220</v>
      </c>
      <c r="Y1154" s="8">
        <v>35</v>
      </c>
      <c r="Z1154" s="8">
        <v>35</v>
      </c>
      <c r="AX1154" s="412" t="s">
        <v>1071</v>
      </c>
      <c r="AY1154" s="157"/>
      <c r="AZ1154" t="s">
        <v>4280</v>
      </c>
      <c r="BA1154" s="278" t="s">
        <v>4267</v>
      </c>
      <c r="BB1154" s="280" t="s">
        <v>4268</v>
      </c>
    </row>
    <row r="1155" spans="1:54" ht="15.75">
      <c r="A1155" s="23" t="s">
        <v>456</v>
      </c>
      <c r="B1155" s="24" t="s">
        <v>1029</v>
      </c>
      <c r="C1155" s="24"/>
      <c r="D1155" s="3" t="s">
        <v>1937</v>
      </c>
      <c r="E1155" s="24" t="s">
        <v>1085</v>
      </c>
      <c r="F1155" s="24" t="s">
        <v>2094</v>
      </c>
      <c r="G1155" s="24"/>
      <c r="H1155" s="24" t="s">
        <v>279</v>
      </c>
      <c r="I1155" s="33">
        <v>82055980</v>
      </c>
      <c r="J1155" s="1" t="s">
        <v>1804</v>
      </c>
      <c r="K1155" s="1" t="s">
        <v>1804</v>
      </c>
      <c r="M1155" s="23" t="s">
        <v>317</v>
      </c>
      <c r="N1155" s="23"/>
      <c r="O1155" s="22" t="s">
        <v>1791</v>
      </c>
      <c r="P1155" s="22">
        <v>13</v>
      </c>
      <c r="Q1155" s="37">
        <f t="shared" ref="Q1155" si="228">R1155*0.8</f>
        <v>24</v>
      </c>
      <c r="R1155" s="166">
        <v>30</v>
      </c>
      <c r="S1155" s="33" t="s">
        <v>1087</v>
      </c>
      <c r="T1155" s="33"/>
      <c r="U1155" s="99">
        <v>6.3E-2</v>
      </c>
      <c r="V1155" s="99">
        <v>0</v>
      </c>
      <c r="W1155" s="99">
        <f t="shared" si="207"/>
        <v>6.3E-2</v>
      </c>
      <c r="X1155" s="8">
        <v>140</v>
      </c>
      <c r="Y1155" s="8">
        <v>5</v>
      </c>
      <c r="Z1155" s="8">
        <v>50</v>
      </c>
      <c r="AX1155" s="412" t="s">
        <v>1086</v>
      </c>
      <c r="AY1155" s="157"/>
      <c r="AZ1155" t="s">
        <v>4280</v>
      </c>
      <c r="BA1155" s="278" t="s">
        <v>4267</v>
      </c>
      <c r="BB1155" s="280" t="s">
        <v>4268</v>
      </c>
    </row>
    <row r="1156" spans="1:54" ht="15.75">
      <c r="A1156" s="23" t="s">
        <v>456</v>
      </c>
      <c r="B1156" s="24" t="s">
        <v>1029</v>
      </c>
      <c r="C1156" s="24"/>
      <c r="D1156" s="3" t="s">
        <v>1937</v>
      </c>
      <c r="E1156" s="24" t="s">
        <v>1088</v>
      </c>
      <c r="F1156" s="24" t="s">
        <v>2094</v>
      </c>
      <c r="G1156" s="24"/>
      <c r="H1156" s="24" t="s">
        <v>291</v>
      </c>
      <c r="I1156" s="33">
        <v>82055980</v>
      </c>
      <c r="J1156" s="1" t="s">
        <v>1804</v>
      </c>
      <c r="K1156" s="1" t="s">
        <v>1804</v>
      </c>
      <c r="M1156" s="23" t="s">
        <v>317</v>
      </c>
      <c r="N1156" s="23"/>
      <c r="O1156" s="22" t="s">
        <v>1791</v>
      </c>
      <c r="P1156" s="22">
        <v>13</v>
      </c>
      <c r="Q1156" s="37">
        <f t="shared" ref="Q1156" si="229">R1156*0.8</f>
        <v>24</v>
      </c>
      <c r="R1156" s="166">
        <v>30</v>
      </c>
      <c r="S1156" s="33" t="s">
        <v>1089</v>
      </c>
      <c r="T1156" s="33"/>
      <c r="U1156" s="99">
        <v>6.3E-2</v>
      </c>
      <c r="V1156" s="99">
        <v>0</v>
      </c>
      <c r="W1156" s="99">
        <f t="shared" si="207"/>
        <v>6.3E-2</v>
      </c>
      <c r="X1156" s="8">
        <v>140</v>
      </c>
      <c r="Y1156" s="8">
        <v>5</v>
      </c>
      <c r="Z1156" s="8">
        <v>50</v>
      </c>
      <c r="AX1156" s="412" t="s">
        <v>1086</v>
      </c>
      <c r="AY1156" s="157"/>
      <c r="AZ1156" t="s">
        <v>4280</v>
      </c>
      <c r="BA1156" s="278" t="s">
        <v>4267</v>
      </c>
      <c r="BB1156" s="280" t="s">
        <v>4268</v>
      </c>
    </row>
    <row r="1157" spans="1:54" ht="15.75">
      <c r="A1157" s="23" t="s">
        <v>456</v>
      </c>
      <c r="B1157" s="24" t="s">
        <v>1029</v>
      </c>
      <c r="C1157" s="24"/>
      <c r="D1157" s="3" t="s">
        <v>1937</v>
      </c>
      <c r="E1157" s="24" t="s">
        <v>1090</v>
      </c>
      <c r="F1157" s="24" t="s">
        <v>2094</v>
      </c>
      <c r="G1157" s="24"/>
      <c r="H1157" s="24" t="s">
        <v>1060</v>
      </c>
      <c r="I1157" s="33">
        <v>82055980</v>
      </c>
      <c r="J1157" s="1" t="s">
        <v>1804</v>
      </c>
      <c r="K1157" s="1" t="s">
        <v>1804</v>
      </c>
      <c r="M1157" s="23" t="s">
        <v>317</v>
      </c>
      <c r="N1157" s="23"/>
      <c r="O1157" s="22" t="s">
        <v>1791</v>
      </c>
      <c r="P1157" s="22">
        <v>13</v>
      </c>
      <c r="Q1157" s="37">
        <f t="shared" ref="Q1157" si="230">R1157*0.8</f>
        <v>24</v>
      </c>
      <c r="R1157" s="166">
        <v>30</v>
      </c>
      <c r="S1157" s="33" t="s">
        <v>1091</v>
      </c>
      <c r="T1157" s="33"/>
      <c r="U1157" s="99">
        <v>6.3E-2</v>
      </c>
      <c r="V1157" s="99">
        <v>0</v>
      </c>
      <c r="W1157" s="99">
        <f t="shared" si="207"/>
        <v>6.3E-2</v>
      </c>
      <c r="X1157" s="8">
        <v>140</v>
      </c>
      <c r="Y1157" s="8">
        <v>5</v>
      </c>
      <c r="Z1157" s="8">
        <v>50</v>
      </c>
      <c r="AX1157" s="412" t="s">
        <v>1086</v>
      </c>
      <c r="AY1157" s="157"/>
      <c r="AZ1157" t="s">
        <v>4280</v>
      </c>
      <c r="BA1157" s="278" t="s">
        <v>4267</v>
      </c>
      <c r="BB1157" s="280" t="s">
        <v>4268</v>
      </c>
    </row>
    <row r="1158" spans="1:54" ht="15.75">
      <c r="A1158" s="23" t="s">
        <v>456</v>
      </c>
      <c r="B1158" s="24" t="s">
        <v>1029</v>
      </c>
      <c r="C1158" s="24"/>
      <c r="D1158" s="3" t="s">
        <v>1937</v>
      </c>
      <c r="E1158" s="24" t="s">
        <v>1092</v>
      </c>
      <c r="F1158" s="24" t="s">
        <v>2094</v>
      </c>
      <c r="G1158" s="24"/>
      <c r="H1158" s="24" t="s">
        <v>397</v>
      </c>
      <c r="I1158" s="33">
        <v>82055980</v>
      </c>
      <c r="J1158" s="1" t="s">
        <v>1804</v>
      </c>
      <c r="K1158" s="1" t="s">
        <v>1804</v>
      </c>
      <c r="M1158" s="23" t="s">
        <v>317</v>
      </c>
      <c r="N1158" s="23"/>
      <c r="O1158" s="22" t="s">
        <v>1791</v>
      </c>
      <c r="P1158" s="22">
        <v>13</v>
      </c>
      <c r="Q1158" s="37">
        <f t="shared" ref="Q1158" si="231">R1158*0.8</f>
        <v>24</v>
      </c>
      <c r="R1158" s="166">
        <v>30</v>
      </c>
      <c r="S1158" s="33" t="s">
        <v>1093</v>
      </c>
      <c r="T1158" s="33"/>
      <c r="U1158" s="99">
        <v>6.3E-2</v>
      </c>
      <c r="V1158" s="99">
        <v>0</v>
      </c>
      <c r="W1158" s="99">
        <f t="shared" si="207"/>
        <v>6.3E-2</v>
      </c>
      <c r="X1158" s="8">
        <v>140</v>
      </c>
      <c r="Y1158" s="8">
        <v>5</v>
      </c>
      <c r="Z1158" s="8">
        <v>50</v>
      </c>
      <c r="AX1158" s="412" t="s">
        <v>1086</v>
      </c>
      <c r="AY1158" s="157"/>
      <c r="AZ1158" t="s">
        <v>4280</v>
      </c>
      <c r="BA1158" s="278" t="s">
        <v>4267</v>
      </c>
      <c r="BB1158" s="280" t="s">
        <v>4268</v>
      </c>
    </row>
    <row r="1159" spans="1:54" ht="15.75">
      <c r="A1159" s="23" t="s">
        <v>456</v>
      </c>
      <c r="B1159" s="24" t="s">
        <v>1029</v>
      </c>
      <c r="C1159" s="24"/>
      <c r="D1159" s="3" t="s">
        <v>1937</v>
      </c>
      <c r="E1159" s="24" t="s">
        <v>1094</v>
      </c>
      <c r="F1159" s="24" t="s">
        <v>2094</v>
      </c>
      <c r="G1159" s="24"/>
      <c r="H1159" s="24" t="s">
        <v>300</v>
      </c>
      <c r="I1159" s="33">
        <v>82055980</v>
      </c>
      <c r="J1159" s="1" t="s">
        <v>1804</v>
      </c>
      <c r="K1159" s="1" t="s">
        <v>1804</v>
      </c>
      <c r="M1159" s="23" t="s">
        <v>317</v>
      </c>
      <c r="N1159" s="23"/>
      <c r="O1159" s="22" t="s">
        <v>1791</v>
      </c>
      <c r="P1159" s="22">
        <v>13</v>
      </c>
      <c r="Q1159" s="37">
        <f t="shared" ref="Q1159" si="232">R1159*0.8</f>
        <v>24</v>
      </c>
      <c r="R1159" s="166">
        <v>30</v>
      </c>
      <c r="S1159" s="33" t="s">
        <v>1095</v>
      </c>
      <c r="T1159" s="33"/>
      <c r="U1159" s="99">
        <v>6.3E-2</v>
      </c>
      <c r="V1159" s="99">
        <v>0</v>
      </c>
      <c r="W1159" s="99">
        <f t="shared" si="207"/>
        <v>6.3E-2</v>
      </c>
      <c r="X1159" s="8">
        <v>140</v>
      </c>
      <c r="Y1159" s="8">
        <v>5</v>
      </c>
      <c r="Z1159" s="8">
        <v>50</v>
      </c>
      <c r="AX1159" s="412" t="s">
        <v>1086</v>
      </c>
      <c r="AY1159" s="157"/>
      <c r="AZ1159" t="s">
        <v>4280</v>
      </c>
      <c r="BA1159" s="278" t="s">
        <v>4267</v>
      </c>
      <c r="BB1159" s="280" t="s">
        <v>4268</v>
      </c>
    </row>
    <row r="1160" spans="1:54" ht="15.75">
      <c r="A1160" s="23" t="s">
        <v>456</v>
      </c>
      <c r="B1160" s="24" t="s">
        <v>1029</v>
      </c>
      <c r="C1160" s="24"/>
      <c r="D1160" s="3" t="s">
        <v>1937</v>
      </c>
      <c r="E1160" s="24" t="s">
        <v>1096</v>
      </c>
      <c r="F1160" s="24" t="s">
        <v>2094</v>
      </c>
      <c r="G1160" s="24"/>
      <c r="H1160" s="24" t="s">
        <v>386</v>
      </c>
      <c r="I1160" s="33">
        <v>82055980</v>
      </c>
      <c r="J1160" s="1" t="s">
        <v>1804</v>
      </c>
      <c r="K1160" s="1" t="s">
        <v>1804</v>
      </c>
      <c r="M1160" s="23" t="s">
        <v>317</v>
      </c>
      <c r="N1160" s="23"/>
      <c r="O1160" s="22" t="s">
        <v>1791</v>
      </c>
      <c r="P1160" s="22">
        <v>13</v>
      </c>
      <c r="Q1160" s="37">
        <f t="shared" ref="Q1160" si="233">R1160*0.8</f>
        <v>24</v>
      </c>
      <c r="R1160" s="166">
        <v>30</v>
      </c>
      <c r="S1160" s="33" t="s">
        <v>1097</v>
      </c>
      <c r="T1160" s="33"/>
      <c r="U1160" s="99">
        <v>6.3E-2</v>
      </c>
      <c r="V1160" s="99">
        <v>0</v>
      </c>
      <c r="W1160" s="99">
        <f t="shared" si="207"/>
        <v>6.3E-2</v>
      </c>
      <c r="X1160" s="8">
        <v>140</v>
      </c>
      <c r="Y1160" s="8">
        <v>5</v>
      </c>
      <c r="Z1160" s="8">
        <v>50</v>
      </c>
      <c r="AX1160" s="412" t="s">
        <v>1086</v>
      </c>
      <c r="AY1160" s="157"/>
      <c r="AZ1160" t="s">
        <v>4280</v>
      </c>
      <c r="BA1160" s="278" t="s">
        <v>4267</v>
      </c>
      <c r="BB1160" s="280" t="s">
        <v>4268</v>
      </c>
    </row>
    <row r="1161" spans="1:54" ht="15.75">
      <c r="A1161" s="23" t="s">
        <v>456</v>
      </c>
      <c r="B1161" s="24" t="s">
        <v>1029</v>
      </c>
      <c r="C1161" s="24"/>
      <c r="D1161" s="3" t="s">
        <v>1937</v>
      </c>
      <c r="E1161" s="24" t="s">
        <v>1098</v>
      </c>
      <c r="F1161" s="24" t="s">
        <v>2094</v>
      </c>
      <c r="G1161" s="24"/>
      <c r="H1161" s="24" t="s">
        <v>295</v>
      </c>
      <c r="I1161" s="33">
        <v>82055980</v>
      </c>
      <c r="J1161" s="1" t="s">
        <v>1804</v>
      </c>
      <c r="K1161" s="1" t="s">
        <v>1804</v>
      </c>
      <c r="M1161" s="23" t="s">
        <v>317</v>
      </c>
      <c r="N1161" s="23"/>
      <c r="O1161" s="22" t="s">
        <v>1791</v>
      </c>
      <c r="P1161" s="22">
        <v>13</v>
      </c>
      <c r="Q1161" s="37">
        <f t="shared" ref="Q1161" si="234">R1161*0.8</f>
        <v>24</v>
      </c>
      <c r="R1161" s="166">
        <v>30</v>
      </c>
      <c r="S1161" s="33" t="s">
        <v>1099</v>
      </c>
      <c r="T1161" s="33"/>
      <c r="U1161" s="99">
        <v>6.3E-2</v>
      </c>
      <c r="V1161" s="99">
        <v>0</v>
      </c>
      <c r="W1161" s="99">
        <f t="shared" si="207"/>
        <v>6.3E-2</v>
      </c>
      <c r="X1161" s="8">
        <v>140</v>
      </c>
      <c r="Y1161" s="8">
        <v>5</v>
      </c>
      <c r="Z1161" s="8">
        <v>50</v>
      </c>
      <c r="AX1161" s="412" t="s">
        <v>1086</v>
      </c>
      <c r="AY1161" s="157"/>
      <c r="AZ1161" t="s">
        <v>4280</v>
      </c>
      <c r="BA1161" s="278" t="s">
        <v>4267</v>
      </c>
      <c r="BB1161" s="280" t="s">
        <v>4268</v>
      </c>
    </row>
    <row r="1162" spans="1:54" ht="15.75">
      <c r="A1162" s="23" t="s">
        <v>456</v>
      </c>
      <c r="B1162" s="24" t="s">
        <v>1029</v>
      </c>
      <c r="C1162" s="24"/>
      <c r="D1162" s="3" t="s">
        <v>1100</v>
      </c>
      <c r="E1162" s="24" t="s">
        <v>1100</v>
      </c>
      <c r="F1162" s="24" t="s">
        <v>2095</v>
      </c>
      <c r="G1162" s="24"/>
      <c r="H1162" s="24" t="s">
        <v>460</v>
      </c>
      <c r="I1162" s="33">
        <v>96151900</v>
      </c>
      <c r="J1162" s="1" t="s">
        <v>1804</v>
      </c>
      <c r="K1162" s="1" t="s">
        <v>1804</v>
      </c>
      <c r="M1162" s="23" t="s">
        <v>317</v>
      </c>
      <c r="N1162" s="23"/>
      <c r="O1162" s="22" t="s">
        <v>1791</v>
      </c>
      <c r="P1162" s="22">
        <v>13</v>
      </c>
      <c r="Q1162" s="37">
        <f t="shared" ref="Q1162" si="235">R1162*0.8</f>
        <v>24</v>
      </c>
      <c r="R1162" s="166">
        <v>30</v>
      </c>
      <c r="S1162" s="33" t="s">
        <v>1102</v>
      </c>
      <c r="T1162" s="33"/>
      <c r="U1162" s="99">
        <v>4.4999999999999998E-2</v>
      </c>
      <c r="V1162" s="99">
        <v>0</v>
      </c>
      <c r="W1162" s="99">
        <f t="shared" si="207"/>
        <v>4.4999999999999998E-2</v>
      </c>
      <c r="X1162" s="8">
        <v>190</v>
      </c>
      <c r="Y1162" s="8">
        <v>5</v>
      </c>
      <c r="Z1162" s="8">
        <v>25</v>
      </c>
      <c r="AX1162" s="412" t="s">
        <v>1101</v>
      </c>
      <c r="AY1162" s="157"/>
      <c r="AZ1162" t="s">
        <v>4280</v>
      </c>
      <c r="BA1162" s="278" t="s">
        <v>4267</v>
      </c>
      <c r="BB1162" s="280" t="s">
        <v>4268</v>
      </c>
    </row>
    <row r="1163" spans="1:54" ht="15.75">
      <c r="A1163" s="23" t="s">
        <v>456</v>
      </c>
      <c r="B1163" s="24" t="s">
        <v>1029</v>
      </c>
      <c r="C1163" s="24"/>
      <c r="D1163" s="3" t="s">
        <v>1938</v>
      </c>
      <c r="E1163" s="24" t="s">
        <v>1103</v>
      </c>
      <c r="F1163" s="24" t="s">
        <v>2096</v>
      </c>
      <c r="G1163" s="24"/>
      <c r="H1163" s="24" t="s">
        <v>380</v>
      </c>
      <c r="I1163" s="33">
        <v>82055980</v>
      </c>
      <c r="J1163" s="1" t="s">
        <v>1804</v>
      </c>
      <c r="K1163" s="1" t="s">
        <v>1804</v>
      </c>
      <c r="M1163" s="23" t="s">
        <v>317</v>
      </c>
      <c r="N1163" s="23"/>
      <c r="O1163" s="22" t="s">
        <v>1791</v>
      </c>
      <c r="P1163" s="22">
        <v>19.5</v>
      </c>
      <c r="Q1163" s="37">
        <f t="shared" ref="Q1163" si="236">R1163*0.8</f>
        <v>36</v>
      </c>
      <c r="R1163" s="166">
        <v>45</v>
      </c>
      <c r="S1163" s="33" t="s">
        <v>1105</v>
      </c>
      <c r="T1163" s="33"/>
      <c r="U1163" s="99">
        <v>5.5E-2</v>
      </c>
      <c r="V1163" s="99">
        <v>0</v>
      </c>
      <c r="W1163" s="99">
        <f t="shared" si="207"/>
        <v>5.5E-2</v>
      </c>
      <c r="X1163" s="8">
        <v>175</v>
      </c>
      <c r="Y1163" s="8">
        <v>30</v>
      </c>
      <c r="Z1163" s="8">
        <v>30</v>
      </c>
      <c r="AX1163" s="412" t="s">
        <v>1104</v>
      </c>
      <c r="AY1163" s="156"/>
      <c r="AZ1163" t="s">
        <v>4280</v>
      </c>
      <c r="BA1163" s="278" t="s">
        <v>4267</v>
      </c>
      <c r="BB1163" s="280" t="s">
        <v>4268</v>
      </c>
    </row>
    <row r="1164" spans="1:54" ht="15.75">
      <c r="A1164" s="23" t="s">
        <v>456</v>
      </c>
      <c r="B1164" s="24" t="s">
        <v>1029</v>
      </c>
      <c r="C1164" s="24"/>
      <c r="D1164" s="3" t="s">
        <v>1938</v>
      </c>
      <c r="E1164" s="24" t="s">
        <v>1106</v>
      </c>
      <c r="F1164" s="24" t="s">
        <v>2096</v>
      </c>
      <c r="G1164" s="24"/>
      <c r="H1164" s="24" t="s">
        <v>1107</v>
      </c>
      <c r="I1164" s="33">
        <v>82055980</v>
      </c>
      <c r="J1164" s="1" t="s">
        <v>1804</v>
      </c>
      <c r="K1164" s="1" t="s">
        <v>1804</v>
      </c>
      <c r="M1164" s="23" t="s">
        <v>317</v>
      </c>
      <c r="N1164" s="23"/>
      <c r="O1164" s="22" t="s">
        <v>1791</v>
      </c>
      <c r="P1164" s="22">
        <v>19.5</v>
      </c>
      <c r="Q1164" s="37">
        <f t="shared" ref="Q1164" si="237">R1164*0.8</f>
        <v>36</v>
      </c>
      <c r="R1164" s="166">
        <v>45</v>
      </c>
      <c r="S1164" s="33" t="s">
        <v>1108</v>
      </c>
      <c r="T1164" s="33"/>
      <c r="U1164" s="99">
        <v>5.5E-2</v>
      </c>
      <c r="V1164" s="99">
        <v>0</v>
      </c>
      <c r="W1164" s="99">
        <f t="shared" si="207"/>
        <v>5.5E-2</v>
      </c>
      <c r="X1164" s="8">
        <v>175</v>
      </c>
      <c r="Y1164" s="8">
        <v>30</v>
      </c>
      <c r="Z1164" s="8">
        <v>30</v>
      </c>
      <c r="AX1164" s="412" t="s">
        <v>1104</v>
      </c>
      <c r="AY1164" s="156"/>
      <c r="AZ1164" t="s">
        <v>4280</v>
      </c>
      <c r="BA1164" s="278" t="s">
        <v>4267</v>
      </c>
      <c r="BB1164" s="280" t="s">
        <v>4268</v>
      </c>
    </row>
    <row r="1165" spans="1:54" ht="15.75">
      <c r="A1165" s="23" t="s">
        <v>456</v>
      </c>
      <c r="B1165" s="24" t="s">
        <v>1029</v>
      </c>
      <c r="C1165" s="24"/>
      <c r="D1165" s="3" t="s">
        <v>1938</v>
      </c>
      <c r="E1165" s="24" t="s">
        <v>1109</v>
      </c>
      <c r="F1165" s="24" t="s">
        <v>2096</v>
      </c>
      <c r="G1165" s="24"/>
      <c r="H1165" s="24" t="s">
        <v>1060</v>
      </c>
      <c r="I1165" s="33">
        <v>82055980</v>
      </c>
      <c r="J1165" s="1" t="s">
        <v>1804</v>
      </c>
      <c r="K1165" s="1" t="s">
        <v>1804</v>
      </c>
      <c r="M1165" s="23" t="s">
        <v>317</v>
      </c>
      <c r="N1165" s="23"/>
      <c r="O1165" s="22" t="s">
        <v>1791</v>
      </c>
      <c r="P1165" s="22">
        <v>19.5</v>
      </c>
      <c r="Q1165" s="37">
        <f t="shared" ref="Q1165" si="238">R1165*0.8</f>
        <v>36</v>
      </c>
      <c r="R1165" s="166">
        <v>45</v>
      </c>
      <c r="S1165" s="33" t="s">
        <v>1110</v>
      </c>
      <c r="T1165" s="33"/>
      <c r="U1165" s="99">
        <v>5.5E-2</v>
      </c>
      <c r="V1165" s="99">
        <v>0</v>
      </c>
      <c r="W1165" s="99">
        <f t="shared" si="207"/>
        <v>5.5E-2</v>
      </c>
      <c r="X1165" s="8">
        <v>175</v>
      </c>
      <c r="Y1165" s="8">
        <v>30</v>
      </c>
      <c r="Z1165" s="8">
        <v>30</v>
      </c>
      <c r="AX1165" s="412" t="s">
        <v>1104</v>
      </c>
      <c r="AY1165" s="156"/>
      <c r="AZ1165" t="s">
        <v>4280</v>
      </c>
      <c r="BA1165" s="278" t="s">
        <v>4267</v>
      </c>
      <c r="BB1165" s="280" t="s">
        <v>4268</v>
      </c>
    </row>
    <row r="1166" spans="1:54" ht="15.75">
      <c r="A1166" s="23" t="s">
        <v>456</v>
      </c>
      <c r="B1166" s="24" t="s">
        <v>1029</v>
      </c>
      <c r="C1166" s="24"/>
      <c r="D1166" s="3" t="s">
        <v>1938</v>
      </c>
      <c r="E1166" s="24" t="s">
        <v>1111</v>
      </c>
      <c r="F1166" s="24" t="s">
        <v>2096</v>
      </c>
      <c r="G1166" s="24"/>
      <c r="H1166" s="24" t="s">
        <v>397</v>
      </c>
      <c r="I1166" s="33">
        <v>82055980</v>
      </c>
      <c r="J1166" s="1" t="s">
        <v>1804</v>
      </c>
      <c r="K1166" s="1" t="s">
        <v>1804</v>
      </c>
      <c r="M1166" s="23" t="s">
        <v>317</v>
      </c>
      <c r="N1166" s="23"/>
      <c r="O1166" s="22" t="s">
        <v>1791</v>
      </c>
      <c r="P1166" s="22">
        <v>19.5</v>
      </c>
      <c r="Q1166" s="37">
        <f t="shared" ref="Q1166" si="239">R1166*0.8</f>
        <v>36</v>
      </c>
      <c r="R1166" s="166">
        <v>45</v>
      </c>
      <c r="S1166" s="33" t="s">
        <v>1112</v>
      </c>
      <c r="T1166" s="33"/>
      <c r="U1166" s="99">
        <v>5.5E-2</v>
      </c>
      <c r="V1166" s="99">
        <v>0</v>
      </c>
      <c r="W1166" s="99">
        <f t="shared" ref="W1166:W1197" si="240">U1166+V1166</f>
        <v>5.5E-2</v>
      </c>
      <c r="X1166" s="8">
        <v>175</v>
      </c>
      <c r="Y1166" s="8">
        <v>30</v>
      </c>
      <c r="Z1166" s="8">
        <v>30</v>
      </c>
      <c r="AX1166" s="412" t="s">
        <v>1104</v>
      </c>
      <c r="AY1166" s="156"/>
      <c r="AZ1166" t="s">
        <v>4280</v>
      </c>
      <c r="BA1166" s="278" t="s">
        <v>4267</v>
      </c>
      <c r="BB1166" s="280" t="s">
        <v>4268</v>
      </c>
    </row>
    <row r="1167" spans="1:54" ht="15.75">
      <c r="A1167" s="23" t="s">
        <v>456</v>
      </c>
      <c r="B1167" s="24" t="s">
        <v>1029</v>
      </c>
      <c r="C1167" s="24"/>
      <c r="D1167" s="3" t="s">
        <v>1938</v>
      </c>
      <c r="E1167" s="24" t="s">
        <v>2108</v>
      </c>
      <c r="F1167" s="24" t="s">
        <v>2096</v>
      </c>
      <c r="G1167" s="24"/>
      <c r="H1167" s="24" t="s">
        <v>1843</v>
      </c>
      <c r="I1167" s="33">
        <v>82055980</v>
      </c>
      <c r="J1167" s="1" t="s">
        <v>1804</v>
      </c>
      <c r="K1167" s="1" t="s">
        <v>1804</v>
      </c>
      <c r="M1167" s="23" t="s">
        <v>317</v>
      </c>
      <c r="N1167" s="23"/>
      <c r="O1167" s="22" t="s">
        <v>1791</v>
      </c>
      <c r="P1167" s="22">
        <v>19.5</v>
      </c>
      <c r="Q1167" s="37">
        <f t="shared" ref="Q1167" si="241">R1167*0.8</f>
        <v>36</v>
      </c>
      <c r="R1167" s="166">
        <v>45</v>
      </c>
      <c r="S1167" s="33">
        <v>5051771692456</v>
      </c>
      <c r="T1167" s="33"/>
      <c r="U1167" s="99">
        <v>5.5E-2</v>
      </c>
      <c r="V1167" s="99">
        <v>0</v>
      </c>
      <c r="W1167" s="99">
        <f t="shared" si="240"/>
        <v>5.5E-2</v>
      </c>
      <c r="X1167" s="8">
        <v>175</v>
      </c>
      <c r="Y1167" s="8">
        <v>30</v>
      </c>
      <c r="Z1167" s="8">
        <v>30</v>
      </c>
      <c r="AX1167" s="412" t="s">
        <v>1104</v>
      </c>
      <c r="AY1167" s="156"/>
      <c r="AZ1167" t="s">
        <v>4280</v>
      </c>
      <c r="BA1167" s="278" t="s">
        <v>4267</v>
      </c>
      <c r="BB1167" s="280" t="s">
        <v>4268</v>
      </c>
    </row>
    <row r="1168" spans="1:54" ht="15.75">
      <c r="A1168" s="23" t="s">
        <v>456</v>
      </c>
      <c r="B1168" s="24" t="s">
        <v>1029</v>
      </c>
      <c r="C1168" s="24"/>
      <c r="D1168" s="3" t="s">
        <v>1938</v>
      </c>
      <c r="E1168" s="24" t="s">
        <v>2486</v>
      </c>
      <c r="F1168" s="24" t="s">
        <v>2096</v>
      </c>
      <c r="G1168" s="24"/>
      <c r="H1168" s="24" t="s">
        <v>2388</v>
      </c>
      <c r="I1168" s="33">
        <v>82055980</v>
      </c>
      <c r="J1168" s="1" t="s">
        <v>1804</v>
      </c>
      <c r="K1168" s="1" t="s">
        <v>1804</v>
      </c>
      <c r="M1168" s="23" t="s">
        <v>317</v>
      </c>
      <c r="N1168" s="23"/>
      <c r="O1168" s="22" t="s">
        <v>1791</v>
      </c>
      <c r="P1168" s="22">
        <v>19.5</v>
      </c>
      <c r="Q1168" s="37">
        <f t="shared" ref="Q1168" si="242">R1168*0.8</f>
        <v>36</v>
      </c>
      <c r="R1168" s="166">
        <v>45</v>
      </c>
      <c r="S1168" s="33">
        <v>5051771761756</v>
      </c>
      <c r="T1168" s="33"/>
      <c r="U1168" s="99">
        <v>5.5E-2</v>
      </c>
      <c r="V1168" s="99">
        <v>0</v>
      </c>
      <c r="W1168" s="99">
        <f t="shared" si="240"/>
        <v>5.5E-2</v>
      </c>
      <c r="X1168" s="8">
        <v>175</v>
      </c>
      <c r="Y1168" s="8">
        <v>30</v>
      </c>
      <c r="Z1168" s="8">
        <v>30</v>
      </c>
      <c r="AX1168" s="412" t="s">
        <v>1104</v>
      </c>
      <c r="AY1168" s="156"/>
      <c r="AZ1168" t="s">
        <v>4280</v>
      </c>
      <c r="BA1168" s="278" t="s">
        <v>4267</v>
      </c>
      <c r="BB1168" s="280" t="s">
        <v>4268</v>
      </c>
    </row>
    <row r="1169" spans="1:54" ht="15.75">
      <c r="A1169" s="23" t="s">
        <v>456</v>
      </c>
      <c r="B1169" s="24" t="s">
        <v>1029</v>
      </c>
      <c r="C1169" s="24"/>
      <c r="D1169" s="3" t="s">
        <v>1938</v>
      </c>
      <c r="E1169" s="24" t="s">
        <v>3233</v>
      </c>
      <c r="F1169" s="24" t="s">
        <v>2096</v>
      </c>
      <c r="G1169" s="24"/>
      <c r="H1169" s="24" t="s">
        <v>1454</v>
      </c>
      <c r="I1169" s="33">
        <v>82055980</v>
      </c>
      <c r="J1169" s="1" t="s">
        <v>1804</v>
      </c>
      <c r="K1169" s="1" t="s">
        <v>1804</v>
      </c>
      <c r="M1169" s="23" t="s">
        <v>317</v>
      </c>
      <c r="N1169" s="23"/>
      <c r="O1169" s="22" t="s">
        <v>1791</v>
      </c>
      <c r="P1169" s="22">
        <v>19.5</v>
      </c>
      <c r="Q1169" s="37">
        <f t="shared" ref="Q1169" si="243">R1169*0.8</f>
        <v>36</v>
      </c>
      <c r="R1169" s="166">
        <v>45</v>
      </c>
      <c r="S1169" s="33">
        <v>5051771761763</v>
      </c>
      <c r="T1169" s="33"/>
      <c r="U1169" s="99">
        <v>5.5E-2</v>
      </c>
      <c r="V1169" s="99">
        <v>0</v>
      </c>
      <c r="W1169" s="99">
        <f t="shared" si="240"/>
        <v>5.5E-2</v>
      </c>
      <c r="X1169" s="8">
        <v>175</v>
      </c>
      <c r="Y1169" s="8">
        <v>30</v>
      </c>
      <c r="Z1169" s="8">
        <v>30</v>
      </c>
      <c r="AX1169" s="412" t="s">
        <v>1104</v>
      </c>
      <c r="AY1169" s="156"/>
      <c r="AZ1169" t="s">
        <v>4280</v>
      </c>
      <c r="BA1169" s="278" t="s">
        <v>4267</v>
      </c>
      <c r="BB1169" s="280" t="s">
        <v>4268</v>
      </c>
    </row>
    <row r="1170" spans="1:54" ht="15.75">
      <c r="A1170" s="23" t="s">
        <v>456</v>
      </c>
      <c r="B1170" s="24" t="s">
        <v>1029</v>
      </c>
      <c r="C1170" s="24"/>
      <c r="D1170" s="3" t="s">
        <v>1939</v>
      </c>
      <c r="E1170" s="24" t="s">
        <v>1113</v>
      </c>
      <c r="F1170" s="24" t="s">
        <v>2097</v>
      </c>
      <c r="G1170" s="24"/>
      <c r="H1170" s="24" t="s">
        <v>380</v>
      </c>
      <c r="I1170" s="33">
        <v>96039091</v>
      </c>
      <c r="J1170" s="1" t="s">
        <v>1804</v>
      </c>
      <c r="K1170" s="1" t="s">
        <v>1804</v>
      </c>
      <c r="M1170" s="23" t="s">
        <v>286</v>
      </c>
      <c r="N1170" s="23"/>
      <c r="O1170" s="22" t="s">
        <v>1791</v>
      </c>
      <c r="P1170" s="22">
        <v>41.5</v>
      </c>
      <c r="Q1170" s="37">
        <f t="shared" ref="Q1170" si="244">R1170*0.8</f>
        <v>76</v>
      </c>
      <c r="R1170" s="166">
        <v>95</v>
      </c>
      <c r="S1170" s="33" t="s">
        <v>1115</v>
      </c>
      <c r="T1170" s="33"/>
      <c r="U1170" s="99">
        <v>5.5E-2</v>
      </c>
      <c r="V1170" s="99">
        <v>0</v>
      </c>
      <c r="W1170" s="99">
        <f t="shared" si="240"/>
        <v>5.5E-2</v>
      </c>
      <c r="X1170" s="8">
        <v>200</v>
      </c>
      <c r="Y1170" s="8">
        <v>60</v>
      </c>
      <c r="Z1170" s="8">
        <v>60</v>
      </c>
      <c r="AX1170" s="412" t="s">
        <v>1114</v>
      </c>
      <c r="AY1170" s="32"/>
      <c r="AZ1170" t="s">
        <v>4280</v>
      </c>
      <c r="BA1170" s="278" t="s">
        <v>4267</v>
      </c>
      <c r="BB1170" s="280" t="s">
        <v>4268</v>
      </c>
    </row>
    <row r="1171" spans="1:54" ht="15.75">
      <c r="A1171" s="23" t="s">
        <v>456</v>
      </c>
      <c r="B1171" s="24" t="s">
        <v>1029</v>
      </c>
      <c r="C1171" s="24"/>
      <c r="D1171" s="3" t="s">
        <v>1939</v>
      </c>
      <c r="E1171" s="24" t="s">
        <v>1116</v>
      </c>
      <c r="F1171" s="24" t="s">
        <v>2097</v>
      </c>
      <c r="G1171" s="24"/>
      <c r="H1171" s="24" t="s">
        <v>1107</v>
      </c>
      <c r="I1171" s="33">
        <v>96039091</v>
      </c>
      <c r="J1171" s="1" t="s">
        <v>1804</v>
      </c>
      <c r="K1171" s="1" t="s">
        <v>1804</v>
      </c>
      <c r="M1171" s="23" t="s">
        <v>286</v>
      </c>
      <c r="N1171" s="23"/>
      <c r="O1171" s="22" t="s">
        <v>1791</v>
      </c>
      <c r="P1171" s="22">
        <v>41.5</v>
      </c>
      <c r="Q1171" s="37">
        <f t="shared" ref="Q1171" si="245">R1171*0.8</f>
        <v>76</v>
      </c>
      <c r="R1171" s="166">
        <v>95</v>
      </c>
      <c r="S1171" s="33" t="s">
        <v>1117</v>
      </c>
      <c r="T1171" s="33"/>
      <c r="U1171" s="99">
        <v>0.245</v>
      </c>
      <c r="V1171" s="99">
        <v>0</v>
      </c>
      <c r="W1171" s="99">
        <f t="shared" si="240"/>
        <v>0.245</v>
      </c>
      <c r="X1171" s="8">
        <v>200</v>
      </c>
      <c r="Y1171" s="8">
        <v>60</v>
      </c>
      <c r="Z1171" s="8">
        <v>60</v>
      </c>
      <c r="AX1171" s="412" t="s">
        <v>1114</v>
      </c>
      <c r="AY1171" s="32"/>
      <c r="AZ1171" t="s">
        <v>4280</v>
      </c>
      <c r="BA1171" s="278" t="s">
        <v>4267</v>
      </c>
      <c r="BB1171" s="280" t="s">
        <v>4268</v>
      </c>
    </row>
    <row r="1172" spans="1:54" ht="15.75">
      <c r="A1172" s="23" t="s">
        <v>456</v>
      </c>
      <c r="B1172" s="24" t="s">
        <v>1029</v>
      </c>
      <c r="C1172" s="24"/>
      <c r="D1172" s="3" t="s">
        <v>1939</v>
      </c>
      <c r="E1172" s="24" t="s">
        <v>1118</v>
      </c>
      <c r="F1172" s="24" t="s">
        <v>2097</v>
      </c>
      <c r="G1172" s="24"/>
      <c r="H1172" s="24" t="s">
        <v>1060</v>
      </c>
      <c r="I1172" s="33">
        <v>96039091</v>
      </c>
      <c r="J1172" s="1" t="s">
        <v>1804</v>
      </c>
      <c r="K1172" s="1" t="s">
        <v>1804</v>
      </c>
      <c r="M1172" s="23" t="s">
        <v>286</v>
      </c>
      <c r="N1172" s="23"/>
      <c r="O1172" s="22" t="s">
        <v>1791</v>
      </c>
      <c r="P1172" s="22">
        <v>41.5</v>
      </c>
      <c r="Q1172" s="37">
        <f t="shared" ref="Q1172" si="246">R1172*0.8</f>
        <v>76</v>
      </c>
      <c r="R1172" s="166">
        <v>95</v>
      </c>
      <c r="S1172" s="33" t="s">
        <v>1119</v>
      </c>
      <c r="T1172" s="33"/>
      <c r="U1172" s="99">
        <v>0.245</v>
      </c>
      <c r="V1172" s="99">
        <v>0</v>
      </c>
      <c r="W1172" s="99">
        <f t="shared" si="240"/>
        <v>0.245</v>
      </c>
      <c r="X1172" s="8">
        <v>200</v>
      </c>
      <c r="Y1172" s="8">
        <v>60</v>
      </c>
      <c r="Z1172" s="8">
        <v>60</v>
      </c>
      <c r="AX1172" s="412" t="s">
        <v>1114</v>
      </c>
      <c r="AY1172" s="32"/>
      <c r="AZ1172" t="s">
        <v>4280</v>
      </c>
      <c r="BA1172" s="278" t="s">
        <v>4267</v>
      </c>
      <c r="BB1172" s="280" t="s">
        <v>4268</v>
      </c>
    </row>
    <row r="1173" spans="1:54" ht="15.75">
      <c r="A1173" s="23" t="s">
        <v>456</v>
      </c>
      <c r="B1173" s="24" t="s">
        <v>1029</v>
      </c>
      <c r="C1173" s="24"/>
      <c r="D1173" s="3" t="s">
        <v>1939</v>
      </c>
      <c r="E1173" s="24" t="s">
        <v>1120</v>
      </c>
      <c r="F1173" s="24" t="s">
        <v>2097</v>
      </c>
      <c r="G1173" s="24"/>
      <c r="H1173" s="24" t="s">
        <v>397</v>
      </c>
      <c r="I1173" s="33">
        <v>96039091</v>
      </c>
      <c r="J1173" s="1" t="s">
        <v>1804</v>
      </c>
      <c r="K1173" s="1" t="s">
        <v>1804</v>
      </c>
      <c r="M1173" s="23" t="s">
        <v>286</v>
      </c>
      <c r="N1173" s="23"/>
      <c r="O1173" s="22" t="s">
        <v>1791</v>
      </c>
      <c r="P1173" s="22">
        <v>41.5</v>
      </c>
      <c r="Q1173" s="37">
        <f t="shared" ref="Q1173" si="247">R1173*0.8</f>
        <v>76</v>
      </c>
      <c r="R1173" s="166">
        <v>95</v>
      </c>
      <c r="S1173" s="33" t="s">
        <v>1121</v>
      </c>
      <c r="T1173" s="33"/>
      <c r="U1173" s="99">
        <v>0.245</v>
      </c>
      <c r="V1173" s="99">
        <v>0</v>
      </c>
      <c r="W1173" s="99">
        <f t="shared" si="240"/>
        <v>0.245</v>
      </c>
      <c r="X1173" s="8">
        <v>200</v>
      </c>
      <c r="Y1173" s="8">
        <v>60</v>
      </c>
      <c r="Z1173" s="8">
        <v>60</v>
      </c>
      <c r="AX1173" s="412" t="s">
        <v>1114</v>
      </c>
      <c r="AY1173" s="32"/>
      <c r="AZ1173" t="s">
        <v>4280</v>
      </c>
      <c r="BA1173" s="278" t="s">
        <v>4267</v>
      </c>
      <c r="BB1173" s="280" t="s">
        <v>4268</v>
      </c>
    </row>
    <row r="1174" spans="1:54" ht="15.75">
      <c r="A1174" s="23" t="s">
        <v>456</v>
      </c>
      <c r="B1174" s="24" t="s">
        <v>1029</v>
      </c>
      <c r="C1174" s="24"/>
      <c r="D1174" s="3" t="s">
        <v>1939</v>
      </c>
      <c r="E1174" s="24" t="s">
        <v>2109</v>
      </c>
      <c r="F1174" s="24" t="s">
        <v>2097</v>
      </c>
      <c r="G1174" s="24"/>
      <c r="H1174" s="24" t="s">
        <v>1843</v>
      </c>
      <c r="I1174" s="33">
        <v>96039091</v>
      </c>
      <c r="J1174" s="1" t="s">
        <v>1804</v>
      </c>
      <c r="K1174" s="1" t="s">
        <v>1804</v>
      </c>
      <c r="M1174" s="23" t="s">
        <v>286</v>
      </c>
      <c r="N1174" s="23"/>
      <c r="O1174" s="22" t="s">
        <v>1791</v>
      </c>
      <c r="P1174" s="22">
        <v>41.5</v>
      </c>
      <c r="Q1174" s="37">
        <f t="shared" ref="Q1174" si="248">R1174*0.8</f>
        <v>76</v>
      </c>
      <c r="R1174" s="166">
        <v>95</v>
      </c>
      <c r="S1174" s="33">
        <v>5051771692371</v>
      </c>
      <c r="T1174" s="33"/>
      <c r="U1174" s="99">
        <v>0.245</v>
      </c>
      <c r="V1174" s="99">
        <v>0</v>
      </c>
      <c r="W1174" s="99">
        <f t="shared" si="240"/>
        <v>0.245</v>
      </c>
      <c r="X1174" s="8">
        <v>200</v>
      </c>
      <c r="Y1174" s="8">
        <v>60</v>
      </c>
      <c r="Z1174" s="8">
        <v>60</v>
      </c>
      <c r="AX1174" s="412" t="s">
        <v>1114</v>
      </c>
      <c r="AY1174" s="32"/>
      <c r="AZ1174" t="s">
        <v>4280</v>
      </c>
      <c r="BA1174" s="278" t="s">
        <v>4267</v>
      </c>
      <c r="BB1174" s="280" t="s">
        <v>4268</v>
      </c>
    </row>
    <row r="1175" spans="1:54" ht="15.75">
      <c r="A1175" s="23" t="s">
        <v>456</v>
      </c>
      <c r="B1175" s="24" t="s">
        <v>1029</v>
      </c>
      <c r="C1175" s="24"/>
      <c r="D1175" s="3" t="s">
        <v>1939</v>
      </c>
      <c r="E1175" s="24" t="s">
        <v>2487</v>
      </c>
      <c r="F1175" s="24" t="s">
        <v>2097</v>
      </c>
      <c r="G1175" s="24"/>
      <c r="H1175" s="24" t="s">
        <v>2388</v>
      </c>
      <c r="I1175" s="33">
        <v>96039091</v>
      </c>
      <c r="J1175" s="1" t="s">
        <v>1804</v>
      </c>
      <c r="K1175" s="1" t="s">
        <v>1804</v>
      </c>
      <c r="M1175" s="23" t="s">
        <v>286</v>
      </c>
      <c r="N1175" s="23"/>
      <c r="O1175" s="22" t="s">
        <v>1791</v>
      </c>
      <c r="P1175" s="22">
        <v>41.5</v>
      </c>
      <c r="Q1175" s="37">
        <f t="shared" ref="Q1175" si="249">R1175*0.8</f>
        <v>76</v>
      </c>
      <c r="R1175" s="166">
        <v>95</v>
      </c>
      <c r="S1175" s="33">
        <v>5051771761633</v>
      </c>
      <c r="T1175" s="33"/>
      <c r="U1175" s="99">
        <v>0.245</v>
      </c>
      <c r="V1175" s="99">
        <v>0</v>
      </c>
      <c r="W1175" s="99">
        <f t="shared" si="240"/>
        <v>0.245</v>
      </c>
      <c r="X1175" s="8">
        <v>200</v>
      </c>
      <c r="Y1175" s="8">
        <v>60</v>
      </c>
      <c r="Z1175" s="8">
        <v>60</v>
      </c>
      <c r="AX1175" s="412" t="s">
        <v>1114</v>
      </c>
      <c r="AY1175" s="32"/>
      <c r="AZ1175" t="s">
        <v>4280</v>
      </c>
      <c r="BA1175" s="278" t="s">
        <v>4267</v>
      </c>
      <c r="BB1175" s="280" t="s">
        <v>4268</v>
      </c>
    </row>
    <row r="1176" spans="1:54" ht="15.75">
      <c r="A1176" s="23" t="s">
        <v>456</v>
      </c>
      <c r="B1176" s="24" t="s">
        <v>1029</v>
      </c>
      <c r="C1176" s="24"/>
      <c r="D1176" s="3" t="s">
        <v>1939</v>
      </c>
      <c r="E1176" s="24" t="s">
        <v>3235</v>
      </c>
      <c r="F1176" s="24" t="s">
        <v>2097</v>
      </c>
      <c r="G1176" s="24"/>
      <c r="H1176" s="24" t="s">
        <v>1454</v>
      </c>
      <c r="I1176" s="33">
        <v>96039091</v>
      </c>
      <c r="J1176" s="1" t="s">
        <v>1804</v>
      </c>
      <c r="K1176" s="1" t="s">
        <v>1804</v>
      </c>
      <c r="M1176" s="23" t="s">
        <v>286</v>
      </c>
      <c r="N1176" s="23"/>
      <c r="O1176" s="22" t="s">
        <v>1791</v>
      </c>
      <c r="P1176" s="22">
        <v>41.5</v>
      </c>
      <c r="Q1176" s="37">
        <f t="shared" ref="Q1176" si="250">R1176*0.8</f>
        <v>76</v>
      </c>
      <c r="R1176" s="166">
        <v>95</v>
      </c>
      <c r="S1176" s="33">
        <v>5051771761640</v>
      </c>
      <c r="T1176" s="33"/>
      <c r="U1176" s="99">
        <v>0.245</v>
      </c>
      <c r="V1176" s="99">
        <v>0</v>
      </c>
      <c r="W1176" s="99">
        <f t="shared" si="240"/>
        <v>0.245</v>
      </c>
      <c r="X1176" s="8">
        <v>200</v>
      </c>
      <c r="Y1176" s="8">
        <v>60</v>
      </c>
      <c r="Z1176" s="8">
        <v>60</v>
      </c>
      <c r="AX1176" s="412" t="s">
        <v>1114</v>
      </c>
      <c r="AY1176" s="32"/>
      <c r="AZ1176" t="s">
        <v>4280</v>
      </c>
      <c r="BA1176" s="278" t="s">
        <v>4267</v>
      </c>
      <c r="BB1176" s="280" t="s">
        <v>4268</v>
      </c>
    </row>
    <row r="1177" spans="1:54" ht="15.75">
      <c r="A1177" s="23" t="s">
        <v>456</v>
      </c>
      <c r="B1177" s="24" t="s">
        <v>1029</v>
      </c>
      <c r="C1177" s="24"/>
      <c r="D1177" s="3" t="s">
        <v>1940</v>
      </c>
      <c r="E1177" s="24" t="s">
        <v>1122</v>
      </c>
      <c r="F1177" s="24" t="s">
        <v>2098</v>
      </c>
      <c r="G1177" s="24"/>
      <c r="H1177" s="24" t="s">
        <v>380</v>
      </c>
      <c r="I1177" s="33">
        <v>96039091</v>
      </c>
      <c r="J1177" s="1" t="s">
        <v>1804</v>
      </c>
      <c r="K1177" s="1" t="s">
        <v>1804</v>
      </c>
      <c r="M1177" s="23" t="s">
        <v>317</v>
      </c>
      <c r="N1177" s="23"/>
      <c r="O1177" s="22" t="s">
        <v>1791</v>
      </c>
      <c r="P1177" s="22">
        <v>43</v>
      </c>
      <c r="Q1177" s="37">
        <f t="shared" ref="Q1177" si="251">R1177*0.8</f>
        <v>79.2</v>
      </c>
      <c r="R1177" s="166">
        <v>99</v>
      </c>
      <c r="S1177" s="33" t="s">
        <v>1124</v>
      </c>
      <c r="T1177" s="33"/>
      <c r="U1177" s="99">
        <v>0.245</v>
      </c>
      <c r="V1177" s="99">
        <v>0</v>
      </c>
      <c r="W1177" s="99">
        <f t="shared" si="240"/>
        <v>0.245</v>
      </c>
      <c r="X1177" s="8">
        <v>210</v>
      </c>
      <c r="Y1177" s="8">
        <v>30</v>
      </c>
      <c r="Z1177" s="8">
        <v>100</v>
      </c>
      <c r="AX1177" s="412" t="s">
        <v>1123</v>
      </c>
      <c r="AY1177" s="32"/>
      <c r="AZ1177" t="s">
        <v>4280</v>
      </c>
      <c r="BA1177" s="278" t="s">
        <v>4267</v>
      </c>
      <c r="BB1177" s="280" t="s">
        <v>4268</v>
      </c>
    </row>
    <row r="1178" spans="1:54" ht="15.75">
      <c r="A1178" s="23" t="s">
        <v>456</v>
      </c>
      <c r="B1178" s="24" t="s">
        <v>1029</v>
      </c>
      <c r="C1178" s="24"/>
      <c r="D1178" s="3" t="s">
        <v>1940</v>
      </c>
      <c r="E1178" s="24" t="s">
        <v>1125</v>
      </c>
      <c r="F1178" s="24" t="s">
        <v>2098</v>
      </c>
      <c r="G1178" s="24"/>
      <c r="H1178" s="24" t="s">
        <v>1107</v>
      </c>
      <c r="I1178" s="33">
        <v>96039091</v>
      </c>
      <c r="J1178" s="1" t="s">
        <v>1804</v>
      </c>
      <c r="K1178" s="1" t="s">
        <v>1804</v>
      </c>
      <c r="M1178" s="23" t="s">
        <v>317</v>
      </c>
      <c r="N1178" s="23"/>
      <c r="O1178" s="22" t="s">
        <v>1791</v>
      </c>
      <c r="P1178" s="22">
        <v>43</v>
      </c>
      <c r="Q1178" s="37">
        <f t="shared" ref="Q1178" si="252">R1178*0.8</f>
        <v>79.2</v>
      </c>
      <c r="R1178" s="166">
        <v>99</v>
      </c>
      <c r="S1178" s="33" t="s">
        <v>1126</v>
      </c>
      <c r="T1178" s="33"/>
      <c r="U1178" s="99">
        <v>0.18</v>
      </c>
      <c r="V1178" s="99">
        <v>0</v>
      </c>
      <c r="W1178" s="99">
        <f t="shared" si="240"/>
        <v>0.18</v>
      </c>
      <c r="X1178" s="8">
        <v>210</v>
      </c>
      <c r="Y1178" s="8">
        <v>30</v>
      </c>
      <c r="Z1178" s="8">
        <v>100</v>
      </c>
      <c r="AX1178" s="412" t="s">
        <v>1123</v>
      </c>
      <c r="AY1178" s="32"/>
      <c r="AZ1178" t="s">
        <v>4280</v>
      </c>
      <c r="BA1178" s="278" t="s">
        <v>4267</v>
      </c>
      <c r="BB1178" s="280" t="s">
        <v>4268</v>
      </c>
    </row>
    <row r="1179" spans="1:54" ht="15.75">
      <c r="A1179" s="23" t="s">
        <v>456</v>
      </c>
      <c r="B1179" s="24" t="s">
        <v>1029</v>
      </c>
      <c r="C1179" s="24"/>
      <c r="D1179" s="3" t="s">
        <v>1940</v>
      </c>
      <c r="E1179" s="24" t="s">
        <v>1127</v>
      </c>
      <c r="F1179" s="24" t="s">
        <v>2098</v>
      </c>
      <c r="G1179" s="24"/>
      <c r="H1179" s="24" t="s">
        <v>1060</v>
      </c>
      <c r="I1179" s="33">
        <v>96039091</v>
      </c>
      <c r="J1179" s="1" t="s">
        <v>1804</v>
      </c>
      <c r="K1179" s="1" t="s">
        <v>1804</v>
      </c>
      <c r="M1179" s="23" t="s">
        <v>317</v>
      </c>
      <c r="N1179" s="23"/>
      <c r="O1179" s="22" t="s">
        <v>1791</v>
      </c>
      <c r="P1179" s="22">
        <v>43</v>
      </c>
      <c r="Q1179" s="37">
        <f t="shared" ref="Q1179" si="253">R1179*0.8</f>
        <v>79.2</v>
      </c>
      <c r="R1179" s="166">
        <v>99</v>
      </c>
      <c r="S1179" s="33" t="s">
        <v>1128</v>
      </c>
      <c r="T1179" s="33"/>
      <c r="U1179" s="99">
        <v>0.18</v>
      </c>
      <c r="V1179" s="99">
        <v>0</v>
      </c>
      <c r="W1179" s="99">
        <f t="shared" si="240"/>
        <v>0.18</v>
      </c>
      <c r="X1179" s="8">
        <v>210</v>
      </c>
      <c r="Y1179" s="8">
        <v>30</v>
      </c>
      <c r="Z1179" s="8">
        <v>100</v>
      </c>
      <c r="AX1179" s="412" t="s">
        <v>1123</v>
      </c>
      <c r="AY1179" s="32"/>
      <c r="AZ1179" t="s">
        <v>4280</v>
      </c>
      <c r="BA1179" s="278" t="s">
        <v>4267</v>
      </c>
      <c r="BB1179" s="280" t="s">
        <v>4268</v>
      </c>
    </row>
    <row r="1180" spans="1:54" ht="15.75">
      <c r="A1180" s="23" t="s">
        <v>456</v>
      </c>
      <c r="B1180" s="24" t="s">
        <v>1029</v>
      </c>
      <c r="C1180" s="24"/>
      <c r="D1180" s="3" t="s">
        <v>1940</v>
      </c>
      <c r="E1180" s="24" t="s">
        <v>1129</v>
      </c>
      <c r="F1180" s="24" t="s">
        <v>2098</v>
      </c>
      <c r="G1180" s="24"/>
      <c r="H1180" s="24" t="s">
        <v>397</v>
      </c>
      <c r="I1180" s="33">
        <v>96039091</v>
      </c>
      <c r="J1180" s="1" t="s">
        <v>1804</v>
      </c>
      <c r="K1180" s="1" t="s">
        <v>1804</v>
      </c>
      <c r="M1180" s="23" t="s">
        <v>317</v>
      </c>
      <c r="N1180" s="23"/>
      <c r="O1180" s="22" t="s">
        <v>1791</v>
      </c>
      <c r="P1180" s="22">
        <v>43</v>
      </c>
      <c r="Q1180" s="37">
        <f t="shared" ref="Q1180" si="254">R1180*0.8</f>
        <v>79.2</v>
      </c>
      <c r="R1180" s="166">
        <v>99</v>
      </c>
      <c r="S1180" s="33" t="s">
        <v>1130</v>
      </c>
      <c r="T1180" s="33"/>
      <c r="U1180" s="99">
        <v>0.18</v>
      </c>
      <c r="V1180" s="99">
        <v>0</v>
      </c>
      <c r="W1180" s="99">
        <f t="shared" si="240"/>
        <v>0.18</v>
      </c>
      <c r="X1180" s="8">
        <v>210</v>
      </c>
      <c r="Y1180" s="8">
        <v>30</v>
      </c>
      <c r="Z1180" s="8">
        <v>100</v>
      </c>
      <c r="AX1180" s="412" t="s">
        <v>1123</v>
      </c>
      <c r="AY1180" s="32"/>
      <c r="AZ1180" t="s">
        <v>4280</v>
      </c>
      <c r="BA1180" s="278" t="s">
        <v>4267</v>
      </c>
      <c r="BB1180" s="280" t="s">
        <v>4268</v>
      </c>
    </row>
    <row r="1181" spans="1:54" ht="15.75">
      <c r="A1181" s="23" t="s">
        <v>456</v>
      </c>
      <c r="B1181" s="24" t="s">
        <v>1029</v>
      </c>
      <c r="C1181" s="24"/>
      <c r="D1181" s="3" t="s">
        <v>1940</v>
      </c>
      <c r="E1181" s="24" t="s">
        <v>2110</v>
      </c>
      <c r="F1181" s="24" t="s">
        <v>2098</v>
      </c>
      <c r="G1181" s="24"/>
      <c r="H1181" s="24" t="s">
        <v>1843</v>
      </c>
      <c r="I1181" s="33">
        <v>96039091</v>
      </c>
      <c r="J1181" s="1" t="s">
        <v>1804</v>
      </c>
      <c r="K1181" s="1" t="s">
        <v>1804</v>
      </c>
      <c r="M1181" s="23" t="s">
        <v>317</v>
      </c>
      <c r="N1181" s="23"/>
      <c r="O1181" s="22" t="s">
        <v>1791</v>
      </c>
      <c r="P1181" s="22">
        <v>43</v>
      </c>
      <c r="Q1181" s="37">
        <f t="shared" ref="Q1181" si="255">R1181*0.8</f>
        <v>79.2</v>
      </c>
      <c r="R1181" s="166">
        <v>99</v>
      </c>
      <c r="S1181" s="33">
        <v>5051771692203</v>
      </c>
      <c r="T1181" s="33"/>
      <c r="U1181" s="99">
        <v>0.18</v>
      </c>
      <c r="V1181" s="99">
        <v>0</v>
      </c>
      <c r="W1181" s="99">
        <f t="shared" si="240"/>
        <v>0.18</v>
      </c>
      <c r="X1181" s="8">
        <v>210</v>
      </c>
      <c r="Y1181" s="8">
        <v>30</v>
      </c>
      <c r="Z1181" s="8">
        <v>100</v>
      </c>
      <c r="AX1181" s="412" t="s">
        <v>1123</v>
      </c>
      <c r="AY1181" s="32"/>
      <c r="AZ1181" t="s">
        <v>4280</v>
      </c>
      <c r="BA1181" s="278" t="s">
        <v>4267</v>
      </c>
      <c r="BB1181" s="280" t="s">
        <v>4268</v>
      </c>
    </row>
    <row r="1182" spans="1:54" ht="15.75">
      <c r="A1182" s="23" t="s">
        <v>456</v>
      </c>
      <c r="B1182" s="24" t="s">
        <v>1029</v>
      </c>
      <c r="C1182" s="24"/>
      <c r="D1182" s="3" t="s">
        <v>1940</v>
      </c>
      <c r="E1182" s="24" t="s">
        <v>2488</v>
      </c>
      <c r="F1182" s="24" t="s">
        <v>2098</v>
      </c>
      <c r="G1182" s="24"/>
      <c r="H1182" s="24" t="s">
        <v>2388</v>
      </c>
      <c r="I1182" s="33">
        <v>96039091</v>
      </c>
      <c r="J1182" s="1" t="s">
        <v>1804</v>
      </c>
      <c r="K1182" s="1" t="s">
        <v>1804</v>
      </c>
      <c r="M1182" s="23" t="s">
        <v>317</v>
      </c>
      <c r="N1182" s="23"/>
      <c r="O1182" s="22" t="s">
        <v>1791</v>
      </c>
      <c r="P1182" s="22">
        <v>43</v>
      </c>
      <c r="Q1182" s="37">
        <f t="shared" ref="Q1182" si="256">R1182*0.8</f>
        <v>79.2</v>
      </c>
      <c r="R1182" s="166">
        <v>99</v>
      </c>
      <c r="S1182" s="33">
        <v>5051771761473</v>
      </c>
      <c r="T1182" s="33"/>
      <c r="U1182" s="99">
        <v>0.18</v>
      </c>
      <c r="V1182" s="99">
        <v>0</v>
      </c>
      <c r="W1182" s="99">
        <f t="shared" si="240"/>
        <v>0.18</v>
      </c>
      <c r="X1182" s="8">
        <v>210</v>
      </c>
      <c r="Y1182" s="8">
        <v>30</v>
      </c>
      <c r="Z1182" s="8">
        <v>100</v>
      </c>
      <c r="AX1182" s="412" t="s">
        <v>1123</v>
      </c>
      <c r="AY1182" s="32"/>
      <c r="AZ1182" t="s">
        <v>4280</v>
      </c>
      <c r="BA1182" s="278" t="s">
        <v>4267</v>
      </c>
      <c r="BB1182" s="280" t="s">
        <v>4268</v>
      </c>
    </row>
    <row r="1183" spans="1:54" ht="15.75">
      <c r="A1183" s="23" t="s">
        <v>456</v>
      </c>
      <c r="B1183" s="24" t="s">
        <v>1029</v>
      </c>
      <c r="C1183" s="24"/>
      <c r="D1183" s="3" t="s">
        <v>1940</v>
      </c>
      <c r="E1183" s="24" t="s">
        <v>3234</v>
      </c>
      <c r="F1183" s="24" t="s">
        <v>2098</v>
      </c>
      <c r="G1183" s="24"/>
      <c r="H1183" s="24" t="s">
        <v>1454</v>
      </c>
      <c r="I1183" s="33">
        <v>96039091</v>
      </c>
      <c r="J1183" s="1" t="s">
        <v>1804</v>
      </c>
      <c r="K1183" s="1" t="s">
        <v>1804</v>
      </c>
      <c r="M1183" s="23" t="s">
        <v>317</v>
      </c>
      <c r="N1183" s="23"/>
      <c r="O1183" s="22" t="s">
        <v>1791</v>
      </c>
      <c r="P1183" s="22">
        <v>43</v>
      </c>
      <c r="Q1183" s="37">
        <f t="shared" ref="Q1183" si="257">R1183*0.8</f>
        <v>79.2</v>
      </c>
      <c r="R1183" s="166">
        <v>99</v>
      </c>
      <c r="S1183" s="33">
        <v>5051771290263</v>
      </c>
      <c r="T1183" s="33"/>
      <c r="U1183" s="99">
        <v>0.18</v>
      </c>
      <c r="V1183" s="99">
        <v>0</v>
      </c>
      <c r="W1183" s="99">
        <f t="shared" si="240"/>
        <v>0.18</v>
      </c>
      <c r="X1183" s="8">
        <v>210</v>
      </c>
      <c r="Y1183" s="8">
        <v>30</v>
      </c>
      <c r="Z1183" s="8">
        <v>100</v>
      </c>
      <c r="AX1183" s="412" t="s">
        <v>1123</v>
      </c>
      <c r="AY1183" s="32"/>
      <c r="AZ1183" t="s">
        <v>4280</v>
      </c>
      <c r="BA1183" s="278" t="s">
        <v>4267</v>
      </c>
      <c r="BB1183" s="280" t="s">
        <v>4268</v>
      </c>
    </row>
    <row r="1184" spans="1:54" ht="15.75">
      <c r="A1184" s="23" t="s">
        <v>456</v>
      </c>
      <c r="B1184" s="24" t="s">
        <v>1029</v>
      </c>
      <c r="C1184" s="24"/>
      <c r="D1184" s="3" t="s">
        <v>1941</v>
      </c>
      <c r="E1184" s="24" t="s">
        <v>1131</v>
      </c>
      <c r="F1184" s="24" t="s">
        <v>2099</v>
      </c>
      <c r="G1184" s="24"/>
      <c r="H1184" s="24" t="s">
        <v>380</v>
      </c>
      <c r="I1184" s="33">
        <v>96039091</v>
      </c>
      <c r="J1184" s="1" t="s">
        <v>1804</v>
      </c>
      <c r="K1184" s="1" t="s">
        <v>1804</v>
      </c>
      <c r="M1184" s="23" t="s">
        <v>317</v>
      </c>
      <c r="N1184" s="23"/>
      <c r="O1184" s="22" t="s">
        <v>1791</v>
      </c>
      <c r="P1184" s="22">
        <v>19.5</v>
      </c>
      <c r="Q1184" s="37">
        <f t="shared" ref="Q1184" si="258">R1184*0.8</f>
        <v>36</v>
      </c>
      <c r="R1184" s="166">
        <v>45</v>
      </c>
      <c r="S1184" s="33" t="s">
        <v>1132</v>
      </c>
      <c r="T1184" s="33"/>
      <c r="U1184" s="99">
        <v>7.0000000000000007E-2</v>
      </c>
      <c r="V1184" s="99">
        <v>0</v>
      </c>
      <c r="W1184" s="99">
        <f t="shared" si="240"/>
        <v>7.0000000000000007E-2</v>
      </c>
      <c r="X1184" s="8">
        <v>120</v>
      </c>
      <c r="Y1184" s="8">
        <v>40</v>
      </c>
      <c r="Z1184" s="8">
        <v>40</v>
      </c>
      <c r="AX1184" s="412" t="s">
        <v>3151</v>
      </c>
      <c r="AY1184" s="32"/>
      <c r="AZ1184" t="s">
        <v>4280</v>
      </c>
      <c r="BA1184" s="278" t="s">
        <v>4267</v>
      </c>
      <c r="BB1184" s="280" t="s">
        <v>4268</v>
      </c>
    </row>
    <row r="1185" spans="1:54" ht="15.75">
      <c r="A1185" s="23" t="s">
        <v>456</v>
      </c>
      <c r="B1185" s="24" t="s">
        <v>1029</v>
      </c>
      <c r="C1185" s="24"/>
      <c r="D1185" s="3" t="s">
        <v>1941</v>
      </c>
      <c r="E1185" s="24" t="s">
        <v>1133</v>
      </c>
      <c r="F1185" s="24" t="s">
        <v>2099</v>
      </c>
      <c r="G1185" s="24"/>
      <c r="H1185" s="24" t="s">
        <v>1107</v>
      </c>
      <c r="I1185" s="33">
        <v>96039091</v>
      </c>
      <c r="J1185" s="1" t="s">
        <v>1804</v>
      </c>
      <c r="K1185" s="1" t="s">
        <v>1804</v>
      </c>
      <c r="M1185" s="23" t="s">
        <v>290</v>
      </c>
      <c r="N1185" s="23"/>
      <c r="O1185" s="22" t="s">
        <v>1791</v>
      </c>
      <c r="P1185" s="22">
        <v>19.5</v>
      </c>
      <c r="Q1185" s="37">
        <f t="shared" ref="Q1185" si="259">R1185*0.8</f>
        <v>36</v>
      </c>
      <c r="R1185" s="166">
        <v>45</v>
      </c>
      <c r="S1185" s="33" t="s">
        <v>1134</v>
      </c>
      <c r="T1185" s="33"/>
      <c r="U1185" s="99">
        <v>7.0000000000000007E-2</v>
      </c>
      <c r="V1185" s="99">
        <v>0</v>
      </c>
      <c r="W1185" s="99">
        <f t="shared" si="240"/>
        <v>7.0000000000000007E-2</v>
      </c>
      <c r="X1185" s="8">
        <v>120</v>
      </c>
      <c r="Y1185" s="8">
        <v>40</v>
      </c>
      <c r="Z1185" s="8">
        <v>40</v>
      </c>
      <c r="AX1185" s="412" t="s">
        <v>3151</v>
      </c>
      <c r="AY1185" s="32"/>
      <c r="AZ1185" t="s">
        <v>4280</v>
      </c>
      <c r="BA1185" s="278" t="s">
        <v>4267</v>
      </c>
      <c r="BB1185" s="280" t="s">
        <v>4268</v>
      </c>
    </row>
    <row r="1186" spans="1:54" ht="15.75">
      <c r="A1186" s="23" t="s">
        <v>456</v>
      </c>
      <c r="B1186" s="24" t="s">
        <v>1029</v>
      </c>
      <c r="C1186" s="24"/>
      <c r="D1186" s="3" t="s">
        <v>1941</v>
      </c>
      <c r="E1186" s="24" t="s">
        <v>1135</v>
      </c>
      <c r="F1186" s="24" t="s">
        <v>2099</v>
      </c>
      <c r="G1186" s="24"/>
      <c r="H1186" s="24" t="s">
        <v>1060</v>
      </c>
      <c r="I1186" s="33">
        <v>96039091</v>
      </c>
      <c r="J1186" s="1" t="s">
        <v>1804</v>
      </c>
      <c r="K1186" s="1" t="s">
        <v>1804</v>
      </c>
      <c r="M1186" s="23" t="s">
        <v>290</v>
      </c>
      <c r="N1186" s="23"/>
      <c r="O1186" s="22" t="s">
        <v>1791</v>
      </c>
      <c r="P1186" s="22">
        <v>19.5</v>
      </c>
      <c r="Q1186" s="37">
        <f t="shared" ref="Q1186" si="260">R1186*0.8</f>
        <v>36</v>
      </c>
      <c r="R1186" s="166">
        <v>45</v>
      </c>
      <c r="S1186" s="33" t="s">
        <v>1136</v>
      </c>
      <c r="T1186" s="33"/>
      <c r="U1186" s="99">
        <v>7.0000000000000007E-2</v>
      </c>
      <c r="V1186" s="99">
        <v>0</v>
      </c>
      <c r="W1186" s="99">
        <f t="shared" si="240"/>
        <v>7.0000000000000007E-2</v>
      </c>
      <c r="X1186" s="8">
        <v>120</v>
      </c>
      <c r="Y1186" s="8">
        <v>40</v>
      </c>
      <c r="Z1186" s="8">
        <v>40</v>
      </c>
      <c r="AX1186" s="412" t="s">
        <v>3151</v>
      </c>
      <c r="AY1186" s="32"/>
      <c r="AZ1186" t="s">
        <v>4280</v>
      </c>
      <c r="BA1186" s="278" t="s">
        <v>4267</v>
      </c>
      <c r="BB1186" s="280" t="s">
        <v>4268</v>
      </c>
    </row>
    <row r="1187" spans="1:54" ht="15.75">
      <c r="A1187" s="23" t="s">
        <v>456</v>
      </c>
      <c r="B1187" s="24" t="s">
        <v>1029</v>
      </c>
      <c r="C1187" s="24"/>
      <c r="D1187" s="3" t="s">
        <v>1941</v>
      </c>
      <c r="E1187" s="24" t="s">
        <v>1137</v>
      </c>
      <c r="F1187" s="24" t="s">
        <v>2099</v>
      </c>
      <c r="G1187" s="24"/>
      <c r="H1187" s="24" t="s">
        <v>397</v>
      </c>
      <c r="I1187" s="33">
        <v>96039091</v>
      </c>
      <c r="J1187" s="1" t="s">
        <v>1804</v>
      </c>
      <c r="K1187" s="1" t="s">
        <v>1804</v>
      </c>
      <c r="M1187" s="23" t="s">
        <v>290</v>
      </c>
      <c r="N1187" s="23"/>
      <c r="O1187" s="22" t="s">
        <v>1791</v>
      </c>
      <c r="P1187" s="22">
        <v>19.5</v>
      </c>
      <c r="Q1187" s="37">
        <f t="shared" ref="Q1187" si="261">R1187*0.8</f>
        <v>36</v>
      </c>
      <c r="R1187" s="166">
        <v>45</v>
      </c>
      <c r="S1187" s="33" t="s">
        <v>1138</v>
      </c>
      <c r="T1187" s="33"/>
      <c r="U1187" s="99">
        <v>7.0000000000000007E-2</v>
      </c>
      <c r="V1187" s="99">
        <v>0</v>
      </c>
      <c r="W1187" s="99">
        <f t="shared" si="240"/>
        <v>7.0000000000000007E-2</v>
      </c>
      <c r="X1187" s="8">
        <v>120</v>
      </c>
      <c r="Y1187" s="8">
        <v>40</v>
      </c>
      <c r="Z1187" s="8">
        <v>40</v>
      </c>
      <c r="AX1187" s="412" t="s">
        <v>3151</v>
      </c>
      <c r="AY1187" s="32"/>
      <c r="AZ1187" t="s">
        <v>4280</v>
      </c>
      <c r="BA1187" s="278" t="s">
        <v>4267</v>
      </c>
      <c r="BB1187" s="280" t="s">
        <v>4268</v>
      </c>
    </row>
    <row r="1188" spans="1:54" ht="15.75">
      <c r="A1188" s="23" t="s">
        <v>456</v>
      </c>
      <c r="B1188" s="24" t="s">
        <v>1029</v>
      </c>
      <c r="C1188" s="24"/>
      <c r="D1188" s="3" t="s">
        <v>1941</v>
      </c>
      <c r="E1188" s="24" t="s">
        <v>2111</v>
      </c>
      <c r="F1188" s="24" t="s">
        <v>2099</v>
      </c>
      <c r="G1188" s="24"/>
      <c r="H1188" s="24" t="s">
        <v>1843</v>
      </c>
      <c r="I1188" s="33">
        <v>96039091</v>
      </c>
      <c r="J1188" s="1" t="s">
        <v>1804</v>
      </c>
      <c r="K1188" s="1" t="s">
        <v>1804</v>
      </c>
      <c r="M1188" s="23" t="s">
        <v>290</v>
      </c>
      <c r="N1188" s="23"/>
      <c r="O1188" s="22" t="s">
        <v>1791</v>
      </c>
      <c r="P1188" s="22">
        <v>19.5</v>
      </c>
      <c r="Q1188" s="37">
        <f t="shared" ref="Q1188" si="262">R1188*0.8</f>
        <v>36</v>
      </c>
      <c r="R1188" s="166">
        <v>45</v>
      </c>
      <c r="S1188" s="33">
        <v>5051771692418</v>
      </c>
      <c r="T1188" s="33"/>
      <c r="U1188" s="99">
        <v>7.0000000000000007E-2</v>
      </c>
      <c r="V1188" s="99">
        <v>0</v>
      </c>
      <c r="W1188" s="99">
        <f t="shared" si="240"/>
        <v>7.0000000000000007E-2</v>
      </c>
      <c r="X1188" s="8">
        <v>120</v>
      </c>
      <c r="Y1188" s="8">
        <v>40</v>
      </c>
      <c r="Z1188" s="8">
        <v>40</v>
      </c>
      <c r="AX1188" s="412" t="s">
        <v>3151</v>
      </c>
      <c r="AY1188" s="32"/>
      <c r="AZ1188" t="s">
        <v>4280</v>
      </c>
      <c r="BA1188" s="278" t="s">
        <v>4267</v>
      </c>
      <c r="BB1188" s="280" t="s">
        <v>4268</v>
      </c>
    </row>
    <row r="1189" spans="1:54" ht="15.75">
      <c r="A1189" s="23" t="s">
        <v>456</v>
      </c>
      <c r="B1189" s="24" t="s">
        <v>1029</v>
      </c>
      <c r="C1189" s="24"/>
      <c r="D1189" s="3" t="s">
        <v>1941</v>
      </c>
      <c r="E1189" s="24" t="s">
        <v>2489</v>
      </c>
      <c r="F1189" s="24" t="s">
        <v>2099</v>
      </c>
      <c r="G1189" s="24"/>
      <c r="H1189" s="24" t="s">
        <v>2388</v>
      </c>
      <c r="I1189" s="33">
        <v>96039091</v>
      </c>
      <c r="J1189" s="1" t="s">
        <v>1804</v>
      </c>
      <c r="K1189" s="1" t="s">
        <v>1804</v>
      </c>
      <c r="M1189" s="23" t="s">
        <v>290</v>
      </c>
      <c r="N1189" s="23"/>
      <c r="O1189" s="22" t="s">
        <v>1791</v>
      </c>
      <c r="P1189" s="22">
        <v>19.5</v>
      </c>
      <c r="Q1189" s="37">
        <f t="shared" ref="Q1189" si="263">R1189*0.8</f>
        <v>36</v>
      </c>
      <c r="R1189" s="166">
        <v>45</v>
      </c>
      <c r="S1189" s="33">
        <v>5051771761695</v>
      </c>
      <c r="T1189" s="33"/>
      <c r="U1189" s="99">
        <v>7.0000000000000007E-2</v>
      </c>
      <c r="V1189" s="99">
        <v>0</v>
      </c>
      <c r="W1189" s="99">
        <f t="shared" si="240"/>
        <v>7.0000000000000007E-2</v>
      </c>
      <c r="X1189" s="8">
        <v>120</v>
      </c>
      <c r="Y1189" s="8">
        <v>40</v>
      </c>
      <c r="Z1189" s="8">
        <v>40</v>
      </c>
      <c r="AX1189" s="412" t="s">
        <v>3151</v>
      </c>
      <c r="AY1189" s="32"/>
      <c r="AZ1189" t="s">
        <v>4280</v>
      </c>
      <c r="BA1189" s="278" t="s">
        <v>4267</v>
      </c>
      <c r="BB1189" s="280" t="s">
        <v>4268</v>
      </c>
    </row>
    <row r="1190" spans="1:54" ht="15.75">
      <c r="A1190" s="23" t="s">
        <v>456</v>
      </c>
      <c r="B1190" s="24" t="s">
        <v>1029</v>
      </c>
      <c r="C1190" s="24"/>
      <c r="D1190" s="3" t="s">
        <v>1941</v>
      </c>
      <c r="E1190" s="24" t="s">
        <v>3891</v>
      </c>
      <c r="F1190" s="24" t="s">
        <v>2099</v>
      </c>
      <c r="G1190" s="24"/>
      <c r="H1190" s="24" t="s">
        <v>1454</v>
      </c>
      <c r="I1190" s="33">
        <v>96039091</v>
      </c>
      <c r="J1190" s="1" t="s">
        <v>1804</v>
      </c>
      <c r="K1190" s="1" t="s">
        <v>1804</v>
      </c>
      <c r="M1190" s="23" t="s">
        <v>290</v>
      </c>
      <c r="N1190" s="23"/>
      <c r="O1190" s="22" t="s">
        <v>1791</v>
      </c>
      <c r="P1190" s="22">
        <v>19.5</v>
      </c>
      <c r="Q1190" s="37">
        <f t="shared" ref="Q1190" si="264">R1190*0.8</f>
        <v>36</v>
      </c>
      <c r="R1190" s="166">
        <v>45</v>
      </c>
      <c r="S1190" s="33">
        <v>5051771761701</v>
      </c>
      <c r="T1190" s="33"/>
      <c r="U1190" s="99">
        <v>7.0000000000000007E-2</v>
      </c>
      <c r="V1190" s="99">
        <v>0</v>
      </c>
      <c r="W1190" s="99">
        <f t="shared" si="240"/>
        <v>7.0000000000000007E-2</v>
      </c>
      <c r="X1190" s="8">
        <v>120</v>
      </c>
      <c r="Y1190" s="8">
        <v>40</v>
      </c>
      <c r="Z1190" s="8">
        <v>40</v>
      </c>
      <c r="AX1190" s="412" t="s">
        <v>3151</v>
      </c>
      <c r="AY1190" s="32"/>
      <c r="AZ1190" t="s">
        <v>4280</v>
      </c>
      <c r="BA1190" s="278" t="s">
        <v>4267</v>
      </c>
      <c r="BB1190" s="280" t="s">
        <v>4268</v>
      </c>
    </row>
    <row r="1191" spans="1:54" ht="15.75">
      <c r="A1191" s="23" t="s">
        <v>456</v>
      </c>
      <c r="B1191" s="24" t="s">
        <v>1029</v>
      </c>
      <c r="C1191" s="24"/>
      <c r="D1191" s="3" t="s">
        <v>1942</v>
      </c>
      <c r="E1191" s="24" t="s">
        <v>1139</v>
      </c>
      <c r="F1191" s="24" t="s">
        <v>2100</v>
      </c>
      <c r="G1191" s="24"/>
      <c r="H1191" s="24" t="s">
        <v>380</v>
      </c>
      <c r="I1191" s="33">
        <v>96039091</v>
      </c>
      <c r="J1191" s="1" t="s">
        <v>1804</v>
      </c>
      <c r="K1191" s="1" t="s">
        <v>1804</v>
      </c>
      <c r="M1191" s="23" t="s">
        <v>286</v>
      </c>
      <c r="N1191" s="23"/>
      <c r="O1191" s="22" t="s">
        <v>1791</v>
      </c>
      <c r="P1191" s="22">
        <v>50</v>
      </c>
      <c r="Q1191" s="37">
        <f t="shared" ref="Q1191" si="265">R1191*0.8</f>
        <v>92</v>
      </c>
      <c r="R1191" s="166">
        <v>115</v>
      </c>
      <c r="S1191" s="33" t="s">
        <v>1140</v>
      </c>
      <c r="T1191" s="33"/>
      <c r="U1191" s="99">
        <v>0.28000000000000003</v>
      </c>
      <c r="V1191" s="99">
        <v>0</v>
      </c>
      <c r="W1191" s="99">
        <f t="shared" si="240"/>
        <v>0.28000000000000003</v>
      </c>
      <c r="X1191" s="8">
        <v>200</v>
      </c>
      <c r="Y1191" s="8">
        <v>90</v>
      </c>
      <c r="Z1191" s="8">
        <v>60</v>
      </c>
      <c r="AX1191" s="412" t="s">
        <v>3152</v>
      </c>
      <c r="AY1191" s="157"/>
      <c r="AZ1191" t="s">
        <v>4280</v>
      </c>
      <c r="BA1191" s="278" t="s">
        <v>4267</v>
      </c>
      <c r="BB1191" s="280" t="s">
        <v>4268</v>
      </c>
    </row>
    <row r="1192" spans="1:54" ht="15.75">
      <c r="A1192" s="23" t="s">
        <v>456</v>
      </c>
      <c r="B1192" s="24" t="s">
        <v>1029</v>
      </c>
      <c r="C1192" s="24"/>
      <c r="D1192" s="3" t="s">
        <v>1942</v>
      </c>
      <c r="E1192" s="24" t="s">
        <v>1141</v>
      </c>
      <c r="F1192" s="24" t="s">
        <v>2100</v>
      </c>
      <c r="G1192" s="24"/>
      <c r="H1192" s="24" t="s">
        <v>1107</v>
      </c>
      <c r="I1192" s="33">
        <v>96039091</v>
      </c>
      <c r="J1192" s="1" t="s">
        <v>1804</v>
      </c>
      <c r="K1192" s="1" t="s">
        <v>1804</v>
      </c>
      <c r="M1192" s="23" t="s">
        <v>286</v>
      </c>
      <c r="N1192" s="23"/>
      <c r="O1192" s="22" t="s">
        <v>1791</v>
      </c>
      <c r="P1192" s="22">
        <v>50</v>
      </c>
      <c r="Q1192" s="37">
        <f t="shared" ref="Q1192" si="266">R1192*0.8</f>
        <v>92</v>
      </c>
      <c r="R1192" s="166">
        <v>115</v>
      </c>
      <c r="S1192" s="33" t="s">
        <v>1142</v>
      </c>
      <c r="T1192" s="33"/>
      <c r="U1192" s="99">
        <v>0.28000000000000003</v>
      </c>
      <c r="V1192" s="99">
        <v>0</v>
      </c>
      <c r="W1192" s="99">
        <f t="shared" si="240"/>
        <v>0.28000000000000003</v>
      </c>
      <c r="X1192" s="8">
        <v>200</v>
      </c>
      <c r="Y1192" s="8">
        <v>90</v>
      </c>
      <c r="Z1192" s="8">
        <v>60</v>
      </c>
      <c r="AX1192" s="412" t="s">
        <v>3152</v>
      </c>
      <c r="AY1192" s="157"/>
      <c r="AZ1192" t="s">
        <v>4280</v>
      </c>
      <c r="BA1192" s="278" t="s">
        <v>4267</v>
      </c>
      <c r="BB1192" s="280" t="s">
        <v>4268</v>
      </c>
    </row>
    <row r="1193" spans="1:54" ht="15.75">
      <c r="A1193" s="23" t="s">
        <v>456</v>
      </c>
      <c r="B1193" s="24" t="s">
        <v>1029</v>
      </c>
      <c r="C1193" s="24"/>
      <c r="D1193" s="3" t="s">
        <v>1942</v>
      </c>
      <c r="E1193" s="24" t="s">
        <v>1143</v>
      </c>
      <c r="F1193" s="24" t="s">
        <v>2100</v>
      </c>
      <c r="G1193" s="24"/>
      <c r="H1193" s="24" t="s">
        <v>1060</v>
      </c>
      <c r="I1193" s="33">
        <v>96039091</v>
      </c>
      <c r="J1193" s="1" t="s">
        <v>1804</v>
      </c>
      <c r="K1193" s="1" t="s">
        <v>1804</v>
      </c>
      <c r="M1193" s="23" t="s">
        <v>286</v>
      </c>
      <c r="N1193" s="23"/>
      <c r="O1193" s="22" t="s">
        <v>1791</v>
      </c>
      <c r="P1193" s="22">
        <v>50</v>
      </c>
      <c r="Q1193" s="37">
        <f t="shared" ref="Q1193" si="267">R1193*0.8</f>
        <v>92</v>
      </c>
      <c r="R1193" s="166">
        <v>115</v>
      </c>
      <c r="S1193" s="33" t="s">
        <v>1144</v>
      </c>
      <c r="T1193" s="33"/>
      <c r="U1193" s="99">
        <v>0.28000000000000003</v>
      </c>
      <c r="V1193" s="99">
        <v>0</v>
      </c>
      <c r="W1193" s="99">
        <f t="shared" si="240"/>
        <v>0.28000000000000003</v>
      </c>
      <c r="X1193" s="8">
        <v>200</v>
      </c>
      <c r="Y1193" s="8">
        <v>90</v>
      </c>
      <c r="Z1193" s="8">
        <v>60</v>
      </c>
      <c r="AX1193" s="412" t="s">
        <v>3152</v>
      </c>
      <c r="AY1193" s="157"/>
      <c r="AZ1193" t="s">
        <v>4280</v>
      </c>
      <c r="BA1193" s="278" t="s">
        <v>4267</v>
      </c>
      <c r="BB1193" s="280" t="s">
        <v>4268</v>
      </c>
    </row>
    <row r="1194" spans="1:54" ht="15.75">
      <c r="A1194" s="23" t="s">
        <v>456</v>
      </c>
      <c r="B1194" s="24" t="s">
        <v>1029</v>
      </c>
      <c r="C1194" s="24"/>
      <c r="D1194" s="3" t="s">
        <v>1942</v>
      </c>
      <c r="E1194" s="24" t="s">
        <v>1145</v>
      </c>
      <c r="F1194" s="24" t="s">
        <v>2100</v>
      </c>
      <c r="G1194" s="24"/>
      <c r="H1194" s="24" t="s">
        <v>397</v>
      </c>
      <c r="I1194" s="33">
        <v>96039091</v>
      </c>
      <c r="J1194" s="1" t="s">
        <v>1804</v>
      </c>
      <c r="K1194" s="1" t="s">
        <v>1804</v>
      </c>
      <c r="M1194" s="23" t="s">
        <v>286</v>
      </c>
      <c r="N1194" s="23"/>
      <c r="O1194" s="22" t="s">
        <v>1791</v>
      </c>
      <c r="P1194" s="22">
        <v>50</v>
      </c>
      <c r="Q1194" s="37">
        <f t="shared" ref="Q1194" si="268">R1194*0.8</f>
        <v>92</v>
      </c>
      <c r="R1194" s="166">
        <v>115</v>
      </c>
      <c r="S1194" s="33" t="s">
        <v>1146</v>
      </c>
      <c r="T1194" s="33"/>
      <c r="U1194" s="99">
        <v>0.28000000000000003</v>
      </c>
      <c r="V1194" s="99">
        <v>0</v>
      </c>
      <c r="W1194" s="99">
        <f t="shared" si="240"/>
        <v>0.28000000000000003</v>
      </c>
      <c r="X1194" s="8">
        <v>200</v>
      </c>
      <c r="Y1194" s="8">
        <v>90</v>
      </c>
      <c r="Z1194" s="8">
        <v>60</v>
      </c>
      <c r="AX1194" s="412" t="s">
        <v>3152</v>
      </c>
      <c r="AY1194" s="157"/>
      <c r="AZ1194" t="s">
        <v>4280</v>
      </c>
      <c r="BA1194" s="278" t="s">
        <v>4267</v>
      </c>
      <c r="BB1194" s="280" t="s">
        <v>4268</v>
      </c>
    </row>
    <row r="1195" spans="1:54" ht="15.75">
      <c r="A1195" s="23" t="s">
        <v>456</v>
      </c>
      <c r="B1195" s="24" t="s">
        <v>1029</v>
      </c>
      <c r="C1195" s="24"/>
      <c r="D1195" s="3" t="s">
        <v>1942</v>
      </c>
      <c r="E1195" s="24" t="s">
        <v>2112</v>
      </c>
      <c r="F1195" s="24" t="s">
        <v>2100</v>
      </c>
      <c r="G1195" s="24"/>
      <c r="H1195" s="24" t="s">
        <v>1843</v>
      </c>
      <c r="I1195" s="33">
        <v>96039091</v>
      </c>
      <c r="J1195" s="1" t="s">
        <v>1804</v>
      </c>
      <c r="K1195" s="1" t="s">
        <v>1804</v>
      </c>
      <c r="M1195" s="23" t="s">
        <v>286</v>
      </c>
      <c r="N1195" s="23"/>
      <c r="O1195" s="22" t="s">
        <v>1791</v>
      </c>
      <c r="P1195" s="22">
        <v>50</v>
      </c>
      <c r="Q1195" s="37">
        <f t="shared" ref="Q1195" si="269">R1195*0.8</f>
        <v>92</v>
      </c>
      <c r="R1195" s="166">
        <v>115</v>
      </c>
      <c r="S1195" s="33">
        <v>5051771692470</v>
      </c>
      <c r="T1195" s="33"/>
      <c r="U1195" s="99">
        <v>0.28000000000000003</v>
      </c>
      <c r="V1195" s="99">
        <v>0</v>
      </c>
      <c r="W1195" s="99">
        <f t="shared" si="240"/>
        <v>0.28000000000000003</v>
      </c>
      <c r="X1195" s="8">
        <v>200</v>
      </c>
      <c r="Y1195" s="8">
        <v>90</v>
      </c>
      <c r="Z1195" s="8">
        <v>60</v>
      </c>
      <c r="AX1195" s="412" t="s">
        <v>3152</v>
      </c>
      <c r="AY1195" s="157"/>
      <c r="AZ1195" t="s">
        <v>4280</v>
      </c>
      <c r="BA1195" s="278" t="s">
        <v>4267</v>
      </c>
      <c r="BB1195" s="280" t="s">
        <v>4268</v>
      </c>
    </row>
    <row r="1196" spans="1:54" ht="15.75">
      <c r="A1196" s="23" t="s">
        <v>456</v>
      </c>
      <c r="B1196" s="24" t="s">
        <v>1029</v>
      </c>
      <c r="C1196" s="24"/>
      <c r="D1196" s="3" t="s">
        <v>1942</v>
      </c>
      <c r="E1196" s="24" t="s">
        <v>2490</v>
      </c>
      <c r="F1196" s="24" t="s">
        <v>2100</v>
      </c>
      <c r="G1196" s="24"/>
      <c r="H1196" s="24" t="s">
        <v>2388</v>
      </c>
      <c r="I1196" s="33">
        <v>96039091</v>
      </c>
      <c r="J1196" s="1" t="s">
        <v>1804</v>
      </c>
      <c r="K1196" s="1" t="s">
        <v>1804</v>
      </c>
      <c r="M1196" s="23" t="s">
        <v>286</v>
      </c>
      <c r="N1196" s="23"/>
      <c r="O1196" s="22" t="s">
        <v>1791</v>
      </c>
      <c r="P1196" s="22">
        <v>50</v>
      </c>
      <c r="Q1196" s="37">
        <f t="shared" ref="Q1196" si="270">R1196*0.8</f>
        <v>92</v>
      </c>
      <c r="R1196" s="166">
        <v>115</v>
      </c>
      <c r="S1196" s="33">
        <v>5051771761787</v>
      </c>
      <c r="T1196" s="33"/>
      <c r="U1196" s="99">
        <v>0.28000000000000003</v>
      </c>
      <c r="V1196" s="99">
        <v>0</v>
      </c>
      <c r="W1196" s="99">
        <f t="shared" si="240"/>
        <v>0.28000000000000003</v>
      </c>
      <c r="X1196" s="8">
        <v>200</v>
      </c>
      <c r="Y1196" s="8">
        <v>90</v>
      </c>
      <c r="Z1196" s="8">
        <v>60</v>
      </c>
      <c r="AX1196" s="412" t="s">
        <v>3152</v>
      </c>
      <c r="AY1196" s="157"/>
      <c r="AZ1196" t="s">
        <v>4280</v>
      </c>
      <c r="BA1196" s="278" t="s">
        <v>4267</v>
      </c>
      <c r="BB1196" s="280" t="s">
        <v>4268</v>
      </c>
    </row>
    <row r="1197" spans="1:54" ht="15.75">
      <c r="A1197" s="23" t="s">
        <v>456</v>
      </c>
      <c r="B1197" s="24" t="s">
        <v>1029</v>
      </c>
      <c r="C1197" s="24"/>
      <c r="D1197" s="3" t="s">
        <v>1942</v>
      </c>
      <c r="E1197" s="24" t="s">
        <v>3236</v>
      </c>
      <c r="F1197" s="24" t="s">
        <v>2100</v>
      </c>
      <c r="G1197" s="24"/>
      <c r="H1197" s="24" t="s">
        <v>1454</v>
      </c>
      <c r="I1197" s="33">
        <v>96039091</v>
      </c>
      <c r="J1197" s="1" t="s">
        <v>1804</v>
      </c>
      <c r="K1197" s="1" t="s">
        <v>1804</v>
      </c>
      <c r="M1197" s="23" t="s">
        <v>286</v>
      </c>
      <c r="N1197" s="23"/>
      <c r="O1197" s="22" t="s">
        <v>1791</v>
      </c>
      <c r="P1197" s="22">
        <v>50</v>
      </c>
      <c r="Q1197" s="37">
        <f t="shared" ref="Q1197" si="271">R1197*0.8</f>
        <v>92</v>
      </c>
      <c r="R1197" s="166">
        <v>115</v>
      </c>
      <c r="S1197" s="33">
        <v>5051771761794</v>
      </c>
      <c r="T1197" s="33"/>
      <c r="U1197" s="99">
        <v>0.28000000000000003</v>
      </c>
      <c r="V1197" s="99">
        <v>0</v>
      </c>
      <c r="W1197" s="99">
        <f t="shared" si="240"/>
        <v>0.28000000000000003</v>
      </c>
      <c r="X1197" s="8">
        <v>200</v>
      </c>
      <c r="Y1197" s="8">
        <v>90</v>
      </c>
      <c r="Z1197" s="8">
        <v>60</v>
      </c>
      <c r="AX1197" s="412" t="s">
        <v>3152</v>
      </c>
      <c r="AY1197" s="157"/>
      <c r="AZ1197" t="s">
        <v>4280</v>
      </c>
      <c r="BA1197" s="278" t="s">
        <v>4267</v>
      </c>
      <c r="BB1197" s="280" t="s">
        <v>4268</v>
      </c>
    </row>
    <row r="1198" spans="1:54" ht="15.75">
      <c r="A1198" s="23" t="s">
        <v>456</v>
      </c>
      <c r="B1198" s="24" t="s">
        <v>1029</v>
      </c>
      <c r="C1198" s="24"/>
      <c r="D1198" s="3" t="s">
        <v>1943</v>
      </c>
      <c r="E1198" s="24" t="s">
        <v>1147</v>
      </c>
      <c r="F1198" s="24" t="s">
        <v>2101</v>
      </c>
      <c r="G1198" s="24"/>
      <c r="H1198" s="24" t="s">
        <v>380</v>
      </c>
      <c r="I1198" s="33">
        <v>96039091</v>
      </c>
      <c r="J1198" s="1" t="s">
        <v>1804</v>
      </c>
      <c r="K1198" s="1" t="s">
        <v>1804</v>
      </c>
      <c r="M1198" s="23" t="s">
        <v>290</v>
      </c>
      <c r="N1198" s="23"/>
      <c r="O1198" s="22" t="s">
        <v>1791</v>
      </c>
      <c r="P1198" s="22">
        <v>19.5</v>
      </c>
      <c r="Q1198" s="37">
        <f t="shared" ref="Q1198" si="272">R1198*0.8</f>
        <v>36</v>
      </c>
      <c r="R1198" s="166">
        <v>45</v>
      </c>
      <c r="S1198" s="33" t="s">
        <v>1148</v>
      </c>
      <c r="T1198" s="33"/>
      <c r="U1198" s="99">
        <v>0.28000000000000003</v>
      </c>
      <c r="V1198" s="99">
        <v>0</v>
      </c>
      <c r="W1198" s="99">
        <f t="shared" ref="W1198:W1225" si="273">U1198+V1198</f>
        <v>0.28000000000000003</v>
      </c>
      <c r="X1198" s="8">
        <v>120</v>
      </c>
      <c r="Y1198" s="8">
        <v>40</v>
      </c>
      <c r="Z1198" s="8">
        <v>40</v>
      </c>
      <c r="AX1198" s="412" t="s">
        <v>3154</v>
      </c>
      <c r="AY1198" s="156"/>
      <c r="AZ1198" t="s">
        <v>4280</v>
      </c>
      <c r="BA1198" s="278" t="s">
        <v>4267</v>
      </c>
      <c r="BB1198" s="280" t="s">
        <v>4268</v>
      </c>
    </row>
    <row r="1199" spans="1:54" ht="15.75">
      <c r="A1199" s="23" t="s">
        <v>456</v>
      </c>
      <c r="B1199" s="24" t="s">
        <v>1029</v>
      </c>
      <c r="C1199" s="24"/>
      <c r="D1199" s="3" t="s">
        <v>1943</v>
      </c>
      <c r="E1199" s="24" t="s">
        <v>1149</v>
      </c>
      <c r="F1199" s="24" t="s">
        <v>2101</v>
      </c>
      <c r="G1199" s="24"/>
      <c r="H1199" s="24" t="s">
        <v>1107</v>
      </c>
      <c r="I1199" s="33">
        <v>96039091</v>
      </c>
      <c r="J1199" s="1" t="s">
        <v>1804</v>
      </c>
      <c r="K1199" s="1" t="s">
        <v>1804</v>
      </c>
      <c r="M1199" s="23" t="s">
        <v>290</v>
      </c>
      <c r="N1199" s="23"/>
      <c r="O1199" s="22" t="s">
        <v>1791</v>
      </c>
      <c r="P1199" s="22">
        <v>19.5</v>
      </c>
      <c r="Q1199" s="37">
        <f t="shared" ref="Q1199" si="274">R1199*0.8</f>
        <v>36</v>
      </c>
      <c r="R1199" s="166">
        <v>45</v>
      </c>
      <c r="S1199" s="33" t="s">
        <v>1150</v>
      </c>
      <c r="T1199" s="33"/>
      <c r="U1199" s="99">
        <v>6.5000000000000002E-2</v>
      </c>
      <c r="V1199" s="99">
        <v>0</v>
      </c>
      <c r="W1199" s="99">
        <f t="shared" si="273"/>
        <v>6.5000000000000002E-2</v>
      </c>
      <c r="X1199" s="8">
        <v>120</v>
      </c>
      <c r="Y1199" s="8">
        <v>40</v>
      </c>
      <c r="Z1199" s="8">
        <v>40</v>
      </c>
      <c r="AX1199" s="412" t="s">
        <v>3154</v>
      </c>
      <c r="AY1199" s="156"/>
      <c r="AZ1199" t="s">
        <v>4280</v>
      </c>
      <c r="BA1199" s="278" t="s">
        <v>4267</v>
      </c>
      <c r="BB1199" s="280" t="s">
        <v>4268</v>
      </c>
    </row>
    <row r="1200" spans="1:54" ht="15.75">
      <c r="A1200" s="23" t="s">
        <v>456</v>
      </c>
      <c r="B1200" s="24" t="s">
        <v>1029</v>
      </c>
      <c r="C1200" s="24"/>
      <c r="D1200" s="3" t="s">
        <v>1943</v>
      </c>
      <c r="E1200" s="24" t="s">
        <v>1151</v>
      </c>
      <c r="F1200" s="24" t="s">
        <v>2101</v>
      </c>
      <c r="G1200" s="24"/>
      <c r="H1200" s="24" t="s">
        <v>1060</v>
      </c>
      <c r="I1200" s="33">
        <v>96039091</v>
      </c>
      <c r="J1200" s="1" t="s">
        <v>1804</v>
      </c>
      <c r="K1200" s="1" t="s">
        <v>1804</v>
      </c>
      <c r="M1200" s="23" t="s">
        <v>290</v>
      </c>
      <c r="N1200" s="23"/>
      <c r="O1200" s="22" t="s">
        <v>1791</v>
      </c>
      <c r="P1200" s="22">
        <v>19.5</v>
      </c>
      <c r="Q1200" s="37">
        <f t="shared" ref="Q1200" si="275">R1200*0.8</f>
        <v>36</v>
      </c>
      <c r="R1200" s="166">
        <v>45</v>
      </c>
      <c r="S1200" s="33" t="s">
        <v>1152</v>
      </c>
      <c r="T1200" s="33"/>
      <c r="U1200" s="99">
        <v>6.5000000000000002E-2</v>
      </c>
      <c r="V1200" s="99">
        <v>0</v>
      </c>
      <c r="W1200" s="99">
        <f t="shared" si="273"/>
        <v>6.5000000000000002E-2</v>
      </c>
      <c r="X1200" s="8">
        <v>120</v>
      </c>
      <c r="Y1200" s="8">
        <v>40</v>
      </c>
      <c r="Z1200" s="8">
        <v>40</v>
      </c>
      <c r="AX1200" s="412" t="s">
        <v>3154</v>
      </c>
      <c r="AY1200" s="156"/>
      <c r="AZ1200" t="s">
        <v>4280</v>
      </c>
      <c r="BA1200" s="278" t="s">
        <v>4267</v>
      </c>
      <c r="BB1200" s="280" t="s">
        <v>4268</v>
      </c>
    </row>
    <row r="1201" spans="1:55" ht="15.75">
      <c r="A1201" s="23" t="s">
        <v>456</v>
      </c>
      <c r="B1201" s="24" t="s">
        <v>1029</v>
      </c>
      <c r="C1201" s="24"/>
      <c r="D1201" s="3" t="s">
        <v>1943</v>
      </c>
      <c r="E1201" s="24" t="s">
        <v>1153</v>
      </c>
      <c r="F1201" s="24" t="s">
        <v>2101</v>
      </c>
      <c r="G1201" s="24"/>
      <c r="H1201" s="24" t="s">
        <v>397</v>
      </c>
      <c r="I1201" s="33">
        <v>96039091</v>
      </c>
      <c r="J1201" s="1" t="s">
        <v>1804</v>
      </c>
      <c r="K1201" s="1" t="s">
        <v>1804</v>
      </c>
      <c r="M1201" s="23" t="s">
        <v>290</v>
      </c>
      <c r="N1201" s="23"/>
      <c r="O1201" s="22" t="s">
        <v>1791</v>
      </c>
      <c r="P1201" s="22">
        <v>19.5</v>
      </c>
      <c r="Q1201" s="37">
        <f t="shared" ref="Q1201" si="276">R1201*0.8</f>
        <v>36</v>
      </c>
      <c r="R1201" s="166">
        <v>45</v>
      </c>
      <c r="S1201" s="33" t="s">
        <v>1154</v>
      </c>
      <c r="T1201" s="33"/>
      <c r="U1201" s="99">
        <v>6.5000000000000002E-2</v>
      </c>
      <c r="V1201" s="99">
        <v>0</v>
      </c>
      <c r="W1201" s="99">
        <f t="shared" si="273"/>
        <v>6.5000000000000002E-2</v>
      </c>
      <c r="X1201" s="8">
        <v>120</v>
      </c>
      <c r="Y1201" s="8">
        <v>40</v>
      </c>
      <c r="Z1201" s="8">
        <v>40</v>
      </c>
      <c r="AX1201" s="412" t="s">
        <v>3154</v>
      </c>
      <c r="AY1201" s="156"/>
      <c r="AZ1201" t="s">
        <v>4280</v>
      </c>
      <c r="BA1201" s="278" t="s">
        <v>4267</v>
      </c>
      <c r="BB1201" s="280" t="s">
        <v>4268</v>
      </c>
    </row>
    <row r="1202" spans="1:55" ht="15.75">
      <c r="A1202" s="23" t="s">
        <v>456</v>
      </c>
      <c r="B1202" s="24" t="s">
        <v>1029</v>
      </c>
      <c r="C1202" s="24"/>
      <c r="D1202" s="3" t="s">
        <v>1943</v>
      </c>
      <c r="E1202" s="24" t="s">
        <v>2113</v>
      </c>
      <c r="F1202" s="24" t="s">
        <v>2101</v>
      </c>
      <c r="G1202" s="24"/>
      <c r="H1202" s="24" t="s">
        <v>1843</v>
      </c>
      <c r="I1202" s="33">
        <v>96039091</v>
      </c>
      <c r="J1202" s="1" t="s">
        <v>1804</v>
      </c>
      <c r="K1202" s="1" t="s">
        <v>1804</v>
      </c>
      <c r="M1202" s="23" t="s">
        <v>290</v>
      </c>
      <c r="N1202" s="23"/>
      <c r="O1202" s="22" t="s">
        <v>1791</v>
      </c>
      <c r="P1202" s="22">
        <v>19.5</v>
      </c>
      <c r="Q1202" s="37">
        <f t="shared" ref="Q1202" si="277">R1202*0.8</f>
        <v>36</v>
      </c>
      <c r="R1202" s="166">
        <v>45</v>
      </c>
      <c r="S1202" s="33">
        <v>5051771692432</v>
      </c>
      <c r="T1202" s="33"/>
      <c r="U1202" s="99">
        <v>6.5000000000000002E-2</v>
      </c>
      <c r="V1202" s="99">
        <v>0</v>
      </c>
      <c r="W1202" s="99">
        <f t="shared" si="273"/>
        <v>6.5000000000000002E-2</v>
      </c>
      <c r="X1202" s="8">
        <v>120</v>
      </c>
      <c r="Y1202" s="8">
        <v>40</v>
      </c>
      <c r="Z1202" s="8">
        <v>40</v>
      </c>
      <c r="AX1202" s="412" t="s">
        <v>3154</v>
      </c>
      <c r="AY1202" s="156"/>
      <c r="AZ1202" t="s">
        <v>4280</v>
      </c>
      <c r="BA1202" s="278" t="s">
        <v>4267</v>
      </c>
      <c r="BB1202" s="280" t="s">
        <v>4268</v>
      </c>
    </row>
    <row r="1203" spans="1:55" ht="15.75">
      <c r="A1203" s="23" t="s">
        <v>456</v>
      </c>
      <c r="B1203" s="24" t="s">
        <v>1029</v>
      </c>
      <c r="C1203" s="24"/>
      <c r="D1203" s="3" t="s">
        <v>1943</v>
      </c>
      <c r="E1203" s="24" t="s">
        <v>2491</v>
      </c>
      <c r="F1203" s="24" t="s">
        <v>2101</v>
      </c>
      <c r="G1203" s="24"/>
      <c r="H1203" s="24" t="s">
        <v>2388</v>
      </c>
      <c r="I1203" s="33">
        <v>96039091</v>
      </c>
      <c r="J1203" s="1" t="s">
        <v>1804</v>
      </c>
      <c r="K1203" s="1" t="s">
        <v>1804</v>
      </c>
      <c r="M1203" s="23" t="s">
        <v>290</v>
      </c>
      <c r="N1203" s="23"/>
      <c r="O1203" s="22" t="s">
        <v>1791</v>
      </c>
      <c r="P1203" s="22">
        <v>19.5</v>
      </c>
      <c r="Q1203" s="37">
        <f t="shared" ref="Q1203" si="278">R1203*0.8</f>
        <v>36</v>
      </c>
      <c r="R1203" s="166">
        <v>45</v>
      </c>
      <c r="S1203" s="33">
        <v>5051771761725</v>
      </c>
      <c r="T1203" s="33"/>
      <c r="U1203" s="99">
        <v>6.5000000000000002E-2</v>
      </c>
      <c r="V1203" s="99">
        <v>0</v>
      </c>
      <c r="W1203" s="99">
        <f t="shared" si="273"/>
        <v>6.5000000000000002E-2</v>
      </c>
      <c r="X1203" s="8">
        <v>120</v>
      </c>
      <c r="Y1203" s="8">
        <v>40</v>
      </c>
      <c r="Z1203" s="8">
        <v>40</v>
      </c>
      <c r="AX1203" s="412" t="s">
        <v>3154</v>
      </c>
      <c r="AY1203" s="156"/>
      <c r="AZ1203" t="s">
        <v>4280</v>
      </c>
      <c r="BA1203" s="278" t="s">
        <v>4267</v>
      </c>
      <c r="BB1203" s="280" t="s">
        <v>4268</v>
      </c>
    </row>
    <row r="1204" spans="1:55" ht="15.75">
      <c r="A1204" s="23" t="s">
        <v>456</v>
      </c>
      <c r="B1204" s="24" t="s">
        <v>1029</v>
      </c>
      <c r="C1204" s="24"/>
      <c r="D1204" s="3" t="s">
        <v>1943</v>
      </c>
      <c r="E1204" s="24" t="s">
        <v>3449</v>
      </c>
      <c r="F1204" s="24" t="s">
        <v>2101</v>
      </c>
      <c r="G1204" s="24"/>
      <c r="H1204" s="24" t="s">
        <v>1454</v>
      </c>
      <c r="I1204" s="33">
        <v>96039091</v>
      </c>
      <c r="J1204" s="1" t="s">
        <v>1804</v>
      </c>
      <c r="K1204" s="1" t="s">
        <v>1804</v>
      </c>
      <c r="M1204" s="23" t="s">
        <v>290</v>
      </c>
      <c r="N1204" s="23"/>
      <c r="O1204" s="22" t="s">
        <v>1791</v>
      </c>
      <c r="P1204" s="22">
        <v>19.5</v>
      </c>
      <c r="Q1204" s="37">
        <f t="shared" ref="Q1204" si="279">R1204*0.8</f>
        <v>36</v>
      </c>
      <c r="R1204" s="166">
        <v>45</v>
      </c>
      <c r="S1204" s="33">
        <v>5051771761732</v>
      </c>
      <c r="T1204" s="33"/>
      <c r="U1204" s="99">
        <v>6.5000000000000002E-2</v>
      </c>
      <c r="V1204" s="99">
        <v>0</v>
      </c>
      <c r="W1204" s="99">
        <f t="shared" si="273"/>
        <v>6.5000000000000002E-2</v>
      </c>
      <c r="X1204" s="8">
        <v>120</v>
      </c>
      <c r="Y1204" s="8">
        <v>40</v>
      </c>
      <c r="Z1204" s="8">
        <v>40</v>
      </c>
      <c r="AX1204" s="412" t="s">
        <v>3154</v>
      </c>
      <c r="AY1204" s="156"/>
      <c r="AZ1204" t="s">
        <v>4280</v>
      </c>
      <c r="BA1204" s="278" t="s">
        <v>4267</v>
      </c>
      <c r="BB1204" s="280" t="s">
        <v>4268</v>
      </c>
    </row>
    <row r="1205" spans="1:55" ht="15.75">
      <c r="A1205" s="23" t="s">
        <v>456</v>
      </c>
      <c r="B1205" s="24" t="s">
        <v>1029</v>
      </c>
      <c r="C1205" s="24"/>
      <c r="D1205" s="3" t="s">
        <v>1944</v>
      </c>
      <c r="E1205" s="24" t="s">
        <v>1155</v>
      </c>
      <c r="F1205" s="24" t="s">
        <v>2102</v>
      </c>
      <c r="G1205" s="24"/>
      <c r="H1205" s="24" t="s">
        <v>380</v>
      </c>
      <c r="I1205" s="33">
        <v>96039091</v>
      </c>
      <c r="J1205" s="1" t="s">
        <v>1804</v>
      </c>
      <c r="K1205" s="1" t="s">
        <v>1804</v>
      </c>
      <c r="M1205" s="23" t="s">
        <v>286</v>
      </c>
      <c r="N1205" s="23"/>
      <c r="O1205" s="22" t="s">
        <v>1791</v>
      </c>
      <c r="P1205" s="22">
        <v>37</v>
      </c>
      <c r="Q1205" s="37">
        <f t="shared" ref="Q1205" si="280">R1205*0.8</f>
        <v>68.8</v>
      </c>
      <c r="R1205" s="166">
        <v>86</v>
      </c>
      <c r="S1205" s="33" t="s">
        <v>1156</v>
      </c>
      <c r="T1205" s="33"/>
      <c r="U1205" s="99">
        <v>0.215</v>
      </c>
      <c r="V1205" s="99">
        <v>0</v>
      </c>
      <c r="W1205" s="99">
        <f t="shared" si="273"/>
        <v>0.215</v>
      </c>
      <c r="X1205" s="8">
        <v>190</v>
      </c>
      <c r="Y1205" s="8">
        <v>40</v>
      </c>
      <c r="Z1205" s="8">
        <v>85</v>
      </c>
      <c r="AX1205" s="412" t="s">
        <v>3153</v>
      </c>
      <c r="AY1205" s="32"/>
      <c r="AZ1205" t="s">
        <v>4280</v>
      </c>
      <c r="BA1205" s="278" t="s">
        <v>4267</v>
      </c>
      <c r="BB1205" s="280" t="s">
        <v>4268</v>
      </c>
    </row>
    <row r="1206" spans="1:55" ht="15.75">
      <c r="A1206" s="23" t="s">
        <v>456</v>
      </c>
      <c r="B1206" s="24" t="s">
        <v>1029</v>
      </c>
      <c r="C1206" s="24"/>
      <c r="D1206" s="3" t="s">
        <v>1944</v>
      </c>
      <c r="E1206" s="24" t="s">
        <v>1157</v>
      </c>
      <c r="F1206" s="24" t="s">
        <v>2102</v>
      </c>
      <c r="G1206" s="24"/>
      <c r="H1206" s="24" t="s">
        <v>1107</v>
      </c>
      <c r="I1206" s="33">
        <v>96039091</v>
      </c>
      <c r="J1206" s="1" t="s">
        <v>1804</v>
      </c>
      <c r="K1206" s="1" t="s">
        <v>1804</v>
      </c>
      <c r="M1206" s="23" t="s">
        <v>286</v>
      </c>
      <c r="N1206" s="23"/>
      <c r="O1206" s="22" t="s">
        <v>1791</v>
      </c>
      <c r="P1206" s="22">
        <v>37</v>
      </c>
      <c r="Q1206" s="37">
        <f t="shared" ref="Q1206" si="281">R1206*0.8</f>
        <v>68.8</v>
      </c>
      <c r="R1206" s="166">
        <v>86</v>
      </c>
      <c r="S1206" s="33" t="s">
        <v>1158</v>
      </c>
      <c r="T1206" s="33"/>
      <c r="U1206" s="99">
        <v>0.215</v>
      </c>
      <c r="V1206" s="99">
        <v>0</v>
      </c>
      <c r="W1206" s="99">
        <f t="shared" si="273"/>
        <v>0.215</v>
      </c>
      <c r="X1206" s="8">
        <v>190</v>
      </c>
      <c r="Y1206" s="8">
        <v>40</v>
      </c>
      <c r="Z1206" s="8">
        <v>85</v>
      </c>
      <c r="AX1206" s="412" t="s">
        <v>3153</v>
      </c>
      <c r="AY1206" s="32"/>
      <c r="AZ1206" t="s">
        <v>4280</v>
      </c>
      <c r="BA1206" s="278" t="s">
        <v>4267</v>
      </c>
      <c r="BB1206" s="280" t="s">
        <v>4268</v>
      </c>
    </row>
    <row r="1207" spans="1:55" ht="15.75">
      <c r="A1207" s="23" t="s">
        <v>456</v>
      </c>
      <c r="B1207" s="24" t="s">
        <v>1029</v>
      </c>
      <c r="C1207" s="24"/>
      <c r="D1207" s="3" t="s">
        <v>1944</v>
      </c>
      <c r="E1207" s="24" t="s">
        <v>1159</v>
      </c>
      <c r="F1207" s="24" t="s">
        <v>2102</v>
      </c>
      <c r="G1207" s="24"/>
      <c r="H1207" s="24" t="s">
        <v>1060</v>
      </c>
      <c r="I1207" s="33">
        <v>96039091</v>
      </c>
      <c r="J1207" s="1" t="s">
        <v>1804</v>
      </c>
      <c r="K1207" s="1" t="s">
        <v>1804</v>
      </c>
      <c r="M1207" s="23" t="s">
        <v>286</v>
      </c>
      <c r="N1207" s="23"/>
      <c r="O1207" s="22" t="s">
        <v>1791</v>
      </c>
      <c r="P1207" s="22">
        <v>37</v>
      </c>
      <c r="Q1207" s="37">
        <f t="shared" ref="Q1207" si="282">R1207*0.8</f>
        <v>68.8</v>
      </c>
      <c r="R1207" s="166">
        <v>86</v>
      </c>
      <c r="S1207" s="33" t="s">
        <v>1160</v>
      </c>
      <c r="T1207" s="33"/>
      <c r="U1207" s="99">
        <v>0.215</v>
      </c>
      <c r="V1207" s="99">
        <v>0</v>
      </c>
      <c r="W1207" s="99">
        <f t="shared" si="273"/>
        <v>0.215</v>
      </c>
      <c r="X1207" s="8">
        <v>190</v>
      </c>
      <c r="Y1207" s="8">
        <v>40</v>
      </c>
      <c r="Z1207" s="8">
        <v>85</v>
      </c>
      <c r="AX1207" s="412" t="s">
        <v>3153</v>
      </c>
      <c r="AY1207" s="32"/>
      <c r="AZ1207" t="s">
        <v>4280</v>
      </c>
      <c r="BA1207" s="278" t="s">
        <v>4267</v>
      </c>
      <c r="BB1207" s="280" t="s">
        <v>4268</v>
      </c>
    </row>
    <row r="1208" spans="1:55" ht="15.75">
      <c r="A1208" s="23" t="s">
        <v>456</v>
      </c>
      <c r="B1208" s="24" t="s">
        <v>1029</v>
      </c>
      <c r="C1208" s="24"/>
      <c r="D1208" s="3" t="s">
        <v>1944</v>
      </c>
      <c r="E1208" s="24" t="s">
        <v>1161</v>
      </c>
      <c r="F1208" s="24" t="s">
        <v>2102</v>
      </c>
      <c r="G1208" s="24"/>
      <c r="H1208" s="24" t="s">
        <v>397</v>
      </c>
      <c r="I1208" s="33">
        <v>96039091</v>
      </c>
      <c r="J1208" s="1" t="s">
        <v>1804</v>
      </c>
      <c r="K1208" s="1" t="s">
        <v>1804</v>
      </c>
      <c r="M1208" s="23" t="s">
        <v>286</v>
      </c>
      <c r="N1208" s="23"/>
      <c r="O1208" s="22" t="s">
        <v>1791</v>
      </c>
      <c r="P1208" s="22">
        <v>37</v>
      </c>
      <c r="Q1208" s="37">
        <f t="shared" ref="Q1208" si="283">R1208*0.8</f>
        <v>68.8</v>
      </c>
      <c r="R1208" s="166">
        <v>86</v>
      </c>
      <c r="S1208" s="33" t="s">
        <v>1162</v>
      </c>
      <c r="T1208" s="33"/>
      <c r="U1208" s="99">
        <v>0.215</v>
      </c>
      <c r="V1208" s="99">
        <v>0</v>
      </c>
      <c r="W1208" s="99">
        <f t="shared" si="273"/>
        <v>0.215</v>
      </c>
      <c r="X1208" s="8">
        <v>190</v>
      </c>
      <c r="Y1208" s="8">
        <v>40</v>
      </c>
      <c r="Z1208" s="8">
        <v>85</v>
      </c>
      <c r="AX1208" s="412" t="s">
        <v>3153</v>
      </c>
      <c r="AY1208" s="32"/>
      <c r="AZ1208" t="s">
        <v>4280</v>
      </c>
      <c r="BA1208" s="278" t="s">
        <v>4267</v>
      </c>
      <c r="BB1208" s="280" t="s">
        <v>4268</v>
      </c>
    </row>
    <row r="1209" spans="1:55" ht="15.75">
      <c r="A1209" s="23" t="s">
        <v>456</v>
      </c>
      <c r="B1209" s="24" t="s">
        <v>1029</v>
      </c>
      <c r="C1209" s="24"/>
      <c r="D1209" s="3" t="s">
        <v>1944</v>
      </c>
      <c r="E1209" s="24" t="s">
        <v>2114</v>
      </c>
      <c r="F1209" s="24" t="s">
        <v>2102</v>
      </c>
      <c r="G1209" s="24"/>
      <c r="H1209" s="24" t="s">
        <v>1843</v>
      </c>
      <c r="I1209" s="33">
        <v>96039091</v>
      </c>
      <c r="J1209" s="1" t="s">
        <v>1804</v>
      </c>
      <c r="K1209" s="1" t="s">
        <v>1804</v>
      </c>
      <c r="M1209" s="23" t="s">
        <v>286</v>
      </c>
      <c r="N1209" s="23"/>
      <c r="O1209" s="22" t="s">
        <v>1791</v>
      </c>
      <c r="P1209" s="22">
        <v>37</v>
      </c>
      <c r="Q1209" s="37">
        <f t="shared" ref="Q1209" si="284">R1209*0.8</f>
        <v>68.8</v>
      </c>
      <c r="R1209" s="166">
        <v>86</v>
      </c>
      <c r="S1209" s="33">
        <v>5051771692258</v>
      </c>
      <c r="T1209" s="33"/>
      <c r="U1209" s="99">
        <v>0.215</v>
      </c>
      <c r="V1209" s="99">
        <v>0</v>
      </c>
      <c r="W1209" s="99">
        <f t="shared" si="273"/>
        <v>0.215</v>
      </c>
      <c r="X1209" s="8">
        <v>190</v>
      </c>
      <c r="Y1209" s="8">
        <v>40</v>
      </c>
      <c r="Z1209" s="8">
        <v>85</v>
      </c>
      <c r="AX1209" s="412" t="s">
        <v>3153</v>
      </c>
      <c r="AY1209" s="32"/>
      <c r="AZ1209" t="s">
        <v>4280</v>
      </c>
      <c r="BA1209" s="278" t="s">
        <v>4267</v>
      </c>
      <c r="BB1209" s="280" t="s">
        <v>4268</v>
      </c>
    </row>
    <row r="1210" spans="1:55" ht="15.75">
      <c r="A1210" s="23" t="s">
        <v>456</v>
      </c>
      <c r="B1210" s="24" t="s">
        <v>1029</v>
      </c>
      <c r="C1210" s="24"/>
      <c r="D1210" s="3" t="s">
        <v>1944</v>
      </c>
      <c r="E1210" s="24" t="s">
        <v>2492</v>
      </c>
      <c r="F1210" s="24" t="s">
        <v>2102</v>
      </c>
      <c r="G1210" s="24"/>
      <c r="H1210" s="24" t="s">
        <v>2388</v>
      </c>
      <c r="I1210" s="33">
        <v>96039091</v>
      </c>
      <c r="J1210" s="1" t="s">
        <v>1804</v>
      </c>
      <c r="K1210" s="1" t="s">
        <v>1804</v>
      </c>
      <c r="M1210" s="23" t="s">
        <v>286</v>
      </c>
      <c r="N1210" s="23"/>
      <c r="O1210" s="22" t="s">
        <v>1791</v>
      </c>
      <c r="P1210" s="22">
        <v>37</v>
      </c>
      <c r="Q1210" s="37">
        <f t="shared" ref="Q1210" si="285">R1210*0.8</f>
        <v>68.8</v>
      </c>
      <c r="R1210" s="166">
        <v>86</v>
      </c>
      <c r="S1210" s="33">
        <v>5051771761510</v>
      </c>
      <c r="T1210" s="33"/>
      <c r="U1210" s="99">
        <v>0.215</v>
      </c>
      <c r="V1210" s="99">
        <v>0</v>
      </c>
      <c r="W1210" s="99">
        <f t="shared" si="273"/>
        <v>0.215</v>
      </c>
      <c r="X1210" s="8">
        <v>190</v>
      </c>
      <c r="Y1210" s="8">
        <v>40</v>
      </c>
      <c r="Z1210" s="8">
        <v>85</v>
      </c>
      <c r="AX1210" s="412" t="s">
        <v>3153</v>
      </c>
      <c r="AY1210" s="32"/>
      <c r="AZ1210" t="s">
        <v>4280</v>
      </c>
      <c r="BA1210" s="278" t="s">
        <v>4267</v>
      </c>
      <c r="BB1210" s="280" t="s">
        <v>4268</v>
      </c>
    </row>
    <row r="1211" spans="1:55" ht="15.75">
      <c r="A1211" s="23" t="s">
        <v>456</v>
      </c>
      <c r="B1211" s="24" t="s">
        <v>1029</v>
      </c>
      <c r="C1211" s="24"/>
      <c r="D1211" s="3" t="s">
        <v>1944</v>
      </c>
      <c r="E1211" s="24" t="s">
        <v>3237</v>
      </c>
      <c r="F1211" s="24" t="s">
        <v>2102</v>
      </c>
      <c r="G1211" s="24"/>
      <c r="H1211" s="24" t="s">
        <v>1454</v>
      </c>
      <c r="I1211" s="33">
        <v>96039091</v>
      </c>
      <c r="J1211" s="1" t="s">
        <v>1804</v>
      </c>
      <c r="K1211" s="1" t="s">
        <v>1804</v>
      </c>
      <c r="M1211" s="23" t="s">
        <v>286</v>
      </c>
      <c r="N1211" s="23"/>
      <c r="O1211" s="22" t="s">
        <v>1791</v>
      </c>
      <c r="P1211" s="22">
        <v>37</v>
      </c>
      <c r="Q1211" s="37">
        <f t="shared" ref="Q1211" si="286">R1211*0.8</f>
        <v>68.8</v>
      </c>
      <c r="R1211" s="166">
        <v>86</v>
      </c>
      <c r="S1211" s="33">
        <v>5051771761527</v>
      </c>
      <c r="T1211" s="33"/>
      <c r="U1211" s="99">
        <v>0.215</v>
      </c>
      <c r="V1211" s="99">
        <v>0</v>
      </c>
      <c r="W1211" s="99">
        <f t="shared" si="273"/>
        <v>0.215</v>
      </c>
      <c r="X1211" s="8">
        <v>190</v>
      </c>
      <c r="Y1211" s="8">
        <v>40</v>
      </c>
      <c r="Z1211" s="8">
        <v>85</v>
      </c>
      <c r="AX1211" s="412" t="s">
        <v>3153</v>
      </c>
      <c r="AY1211" s="32"/>
      <c r="AZ1211" t="s">
        <v>4280</v>
      </c>
      <c r="BA1211" s="278" t="s">
        <v>4267</v>
      </c>
      <c r="BB1211" s="280" t="s">
        <v>4268</v>
      </c>
    </row>
    <row r="1212" spans="1:55" ht="15.75">
      <c r="A1212" s="23" t="s">
        <v>456</v>
      </c>
      <c r="B1212" s="24" t="s">
        <v>1029</v>
      </c>
      <c r="C1212" s="24"/>
      <c r="D1212" s="3" t="s">
        <v>1945</v>
      </c>
      <c r="E1212" s="24" t="s">
        <v>1163</v>
      </c>
      <c r="F1212" s="24" t="s">
        <v>2103</v>
      </c>
      <c r="G1212" s="24"/>
      <c r="H1212" s="24" t="s">
        <v>380</v>
      </c>
      <c r="I1212" s="33">
        <v>96039091</v>
      </c>
      <c r="J1212" s="1" t="s">
        <v>1804</v>
      </c>
      <c r="K1212" s="1" t="s">
        <v>1804</v>
      </c>
      <c r="M1212" s="23" t="s">
        <v>286</v>
      </c>
      <c r="N1212" s="23"/>
      <c r="O1212" s="22" t="s">
        <v>1791</v>
      </c>
      <c r="P1212" s="22">
        <v>39</v>
      </c>
      <c r="Q1212" s="37">
        <f t="shared" ref="Q1212" si="287">R1212*0.8</f>
        <v>71.2</v>
      </c>
      <c r="R1212" s="166">
        <v>89</v>
      </c>
      <c r="S1212" s="33" t="s">
        <v>1164</v>
      </c>
      <c r="T1212" s="33"/>
      <c r="U1212" s="99">
        <v>0.20499999999999999</v>
      </c>
      <c r="V1212" s="99">
        <v>0</v>
      </c>
      <c r="W1212" s="99">
        <f t="shared" si="273"/>
        <v>0.20499999999999999</v>
      </c>
      <c r="X1212" s="8">
        <v>190</v>
      </c>
      <c r="Y1212" s="8">
        <v>40</v>
      </c>
      <c r="Z1212" s="8">
        <v>85</v>
      </c>
      <c r="AX1212" s="412" t="s">
        <v>3155</v>
      </c>
      <c r="AY1212" s="32"/>
      <c r="AZ1212" t="s">
        <v>4280</v>
      </c>
      <c r="BA1212" s="278" t="s">
        <v>4267</v>
      </c>
      <c r="BB1212" s="280" t="s">
        <v>4268</v>
      </c>
    </row>
    <row r="1213" spans="1:55" ht="15.75">
      <c r="A1213" s="23" t="s">
        <v>456</v>
      </c>
      <c r="B1213" s="24" t="s">
        <v>1029</v>
      </c>
      <c r="C1213" s="24"/>
      <c r="D1213" s="3" t="s">
        <v>1945</v>
      </c>
      <c r="E1213" s="24" t="s">
        <v>1165</v>
      </c>
      <c r="F1213" s="24" t="s">
        <v>2103</v>
      </c>
      <c r="G1213" s="24"/>
      <c r="H1213" s="24" t="s">
        <v>1107</v>
      </c>
      <c r="I1213" s="33">
        <v>96039091</v>
      </c>
      <c r="J1213" s="1" t="s">
        <v>1804</v>
      </c>
      <c r="K1213" s="1" t="s">
        <v>1804</v>
      </c>
      <c r="M1213" s="23" t="s">
        <v>286</v>
      </c>
      <c r="N1213" s="23"/>
      <c r="O1213" s="22" t="s">
        <v>1791</v>
      </c>
      <c r="P1213" s="22">
        <v>39</v>
      </c>
      <c r="Q1213" s="37">
        <f t="shared" ref="Q1213" si="288">R1213*0.8</f>
        <v>71.2</v>
      </c>
      <c r="R1213" s="166">
        <v>89</v>
      </c>
      <c r="S1213" s="33" t="s">
        <v>1166</v>
      </c>
      <c r="T1213" s="33"/>
      <c r="U1213" s="99">
        <v>0.20499999999999999</v>
      </c>
      <c r="V1213" s="99">
        <v>0</v>
      </c>
      <c r="W1213" s="99">
        <f t="shared" si="273"/>
        <v>0.20499999999999999</v>
      </c>
      <c r="X1213" s="8">
        <v>190</v>
      </c>
      <c r="Y1213" s="8">
        <v>40</v>
      </c>
      <c r="Z1213" s="8">
        <v>85</v>
      </c>
      <c r="AX1213" s="412" t="s">
        <v>3155</v>
      </c>
      <c r="AY1213" s="32"/>
      <c r="AZ1213" t="s">
        <v>4280</v>
      </c>
      <c r="BA1213" s="278" t="s">
        <v>4267</v>
      </c>
      <c r="BB1213" s="280" t="s">
        <v>4268</v>
      </c>
    </row>
    <row r="1214" spans="1:55" ht="15.75">
      <c r="A1214" s="23" t="s">
        <v>456</v>
      </c>
      <c r="B1214" s="24" t="s">
        <v>1029</v>
      </c>
      <c r="C1214" s="24"/>
      <c r="D1214" s="3" t="s">
        <v>1945</v>
      </c>
      <c r="E1214" s="24" t="s">
        <v>4284</v>
      </c>
      <c r="F1214" s="24" t="s">
        <v>2103</v>
      </c>
      <c r="G1214" s="24"/>
      <c r="H1214" s="24" t="s">
        <v>1060</v>
      </c>
      <c r="I1214" s="33">
        <v>96039091</v>
      </c>
      <c r="J1214" s="1" t="s">
        <v>1804</v>
      </c>
      <c r="K1214" s="1" t="s">
        <v>1804</v>
      </c>
      <c r="M1214" s="23" t="s">
        <v>286</v>
      </c>
      <c r="N1214" s="23"/>
      <c r="O1214" s="22" t="s">
        <v>1791</v>
      </c>
      <c r="P1214" s="22">
        <v>39</v>
      </c>
      <c r="Q1214" s="37">
        <f t="shared" ref="Q1214" si="289">R1214*0.8</f>
        <v>71.2</v>
      </c>
      <c r="R1214" s="166">
        <v>89</v>
      </c>
      <c r="S1214" s="33" t="s">
        <v>1167</v>
      </c>
      <c r="T1214" s="33"/>
      <c r="U1214" s="99">
        <v>0.20499999999999999</v>
      </c>
      <c r="V1214" s="99">
        <v>0</v>
      </c>
      <c r="W1214" s="99">
        <f t="shared" si="273"/>
        <v>0.20499999999999999</v>
      </c>
      <c r="X1214" s="8">
        <v>190</v>
      </c>
      <c r="Y1214" s="8">
        <v>40</v>
      </c>
      <c r="Z1214" s="8">
        <v>85</v>
      </c>
      <c r="AX1214" s="412" t="s">
        <v>3155</v>
      </c>
      <c r="AY1214" s="32"/>
      <c r="AZ1214" t="s">
        <v>4280</v>
      </c>
      <c r="BA1214" s="278" t="s">
        <v>4267</v>
      </c>
      <c r="BB1214" s="280" t="s">
        <v>4268</v>
      </c>
    </row>
    <row r="1215" spans="1:55" ht="15.75">
      <c r="A1215" s="23" t="s">
        <v>456</v>
      </c>
      <c r="B1215" s="24" t="s">
        <v>1029</v>
      </c>
      <c r="C1215" s="24"/>
      <c r="D1215" s="3" t="s">
        <v>1945</v>
      </c>
      <c r="E1215" s="24" t="s">
        <v>1168</v>
      </c>
      <c r="F1215" s="24" t="s">
        <v>2103</v>
      </c>
      <c r="G1215" s="24"/>
      <c r="H1215" s="24" t="s">
        <v>397</v>
      </c>
      <c r="I1215" s="33">
        <v>96039091</v>
      </c>
      <c r="J1215" s="1" t="s">
        <v>1804</v>
      </c>
      <c r="K1215" s="1" t="s">
        <v>1804</v>
      </c>
      <c r="M1215" s="23" t="s">
        <v>286</v>
      </c>
      <c r="N1215" s="23"/>
      <c r="O1215" s="22" t="s">
        <v>1791</v>
      </c>
      <c r="P1215" s="22">
        <v>39</v>
      </c>
      <c r="Q1215" s="37">
        <f t="shared" ref="Q1215" si="290">R1215*0.8</f>
        <v>71.2</v>
      </c>
      <c r="R1215" s="166">
        <v>89</v>
      </c>
      <c r="S1215" s="33" t="s">
        <v>1169</v>
      </c>
      <c r="T1215" s="33"/>
      <c r="U1215" s="99">
        <v>0.20499999999999999</v>
      </c>
      <c r="V1215" s="99">
        <v>0</v>
      </c>
      <c r="W1215" s="99">
        <f t="shared" si="273"/>
        <v>0.20499999999999999</v>
      </c>
      <c r="X1215" s="8">
        <v>190</v>
      </c>
      <c r="Y1215" s="8">
        <v>40</v>
      </c>
      <c r="Z1215" s="8">
        <v>85</v>
      </c>
      <c r="AX1215" s="412" t="s">
        <v>3155</v>
      </c>
      <c r="AY1215" s="32"/>
      <c r="AZ1215" t="s">
        <v>4280</v>
      </c>
      <c r="BA1215" s="278" t="s">
        <v>4267</v>
      </c>
      <c r="BB1215" s="280" t="s">
        <v>4268</v>
      </c>
    </row>
    <row r="1216" spans="1:55" s="3" customFormat="1" ht="15.75">
      <c r="A1216" s="23" t="s">
        <v>456</v>
      </c>
      <c r="B1216" s="24" t="s">
        <v>1029</v>
      </c>
      <c r="C1216" s="24"/>
      <c r="D1216" s="3" t="s">
        <v>1945</v>
      </c>
      <c r="E1216" s="24" t="s">
        <v>2115</v>
      </c>
      <c r="F1216" s="24" t="s">
        <v>2103</v>
      </c>
      <c r="G1216" s="24"/>
      <c r="H1216" s="24" t="s">
        <v>1843</v>
      </c>
      <c r="I1216" s="33">
        <v>96039091</v>
      </c>
      <c r="J1216" s="1" t="s">
        <v>1804</v>
      </c>
      <c r="K1216" s="1" t="s">
        <v>1804</v>
      </c>
      <c r="L1216"/>
      <c r="M1216" s="23" t="s">
        <v>286</v>
      </c>
      <c r="N1216" s="23"/>
      <c r="O1216" s="22" t="s">
        <v>1791</v>
      </c>
      <c r="P1216" s="22">
        <v>39</v>
      </c>
      <c r="Q1216" s="37">
        <f t="shared" ref="Q1216" si="291">R1216*0.8</f>
        <v>71.2</v>
      </c>
      <c r="R1216" s="166">
        <v>89</v>
      </c>
      <c r="S1216" s="33">
        <v>5051771692272</v>
      </c>
      <c r="T1216" s="33"/>
      <c r="U1216" s="99">
        <v>0.20499999999999999</v>
      </c>
      <c r="V1216" s="99">
        <v>0</v>
      </c>
      <c r="W1216" s="99">
        <f t="shared" si="273"/>
        <v>0.20499999999999999</v>
      </c>
      <c r="X1216" s="8">
        <v>190</v>
      </c>
      <c r="Y1216" s="8">
        <v>40</v>
      </c>
      <c r="Z1216" s="8">
        <v>85</v>
      </c>
      <c r="AA1216"/>
      <c r="AB1216"/>
      <c r="AC1216"/>
      <c r="AD1216"/>
      <c r="AE1216"/>
      <c r="AF1216"/>
      <c r="AG1216"/>
      <c r="AH1216"/>
      <c r="AI1216"/>
      <c r="AJ1216"/>
      <c r="AK1216"/>
      <c r="AL1216"/>
      <c r="AM1216"/>
      <c r="AN1216"/>
      <c r="AO1216"/>
      <c r="AP1216"/>
      <c r="AQ1216"/>
      <c r="AR1216"/>
      <c r="AS1216"/>
      <c r="AT1216"/>
      <c r="AU1216"/>
      <c r="AV1216"/>
      <c r="AW1216"/>
      <c r="AX1216" s="412" t="s">
        <v>3155</v>
      </c>
      <c r="AY1216" s="32"/>
      <c r="AZ1216" t="s">
        <v>4280</v>
      </c>
      <c r="BA1216" s="278" t="s">
        <v>4267</v>
      </c>
      <c r="BB1216" s="280" t="s">
        <v>4268</v>
      </c>
      <c r="BC1216"/>
    </row>
    <row r="1217" spans="1:55" s="3" customFormat="1" ht="15.75">
      <c r="A1217" s="23" t="s">
        <v>456</v>
      </c>
      <c r="B1217" s="24" t="s">
        <v>1029</v>
      </c>
      <c r="C1217" s="24"/>
      <c r="D1217" s="3" t="s">
        <v>1945</v>
      </c>
      <c r="E1217" s="24" t="s">
        <v>2493</v>
      </c>
      <c r="F1217" s="24" t="s">
        <v>2103</v>
      </c>
      <c r="G1217" s="24"/>
      <c r="H1217" s="24" t="s">
        <v>2388</v>
      </c>
      <c r="I1217" s="33">
        <v>96039091</v>
      </c>
      <c r="J1217" s="1" t="s">
        <v>1804</v>
      </c>
      <c r="K1217" s="1" t="s">
        <v>1804</v>
      </c>
      <c r="L1217"/>
      <c r="M1217" s="23" t="s">
        <v>286</v>
      </c>
      <c r="N1217" s="23"/>
      <c r="O1217" s="22" t="s">
        <v>1791</v>
      </c>
      <c r="P1217" s="22">
        <v>39</v>
      </c>
      <c r="Q1217" s="37">
        <f t="shared" ref="Q1217" si="292">R1217*0.8</f>
        <v>71.2</v>
      </c>
      <c r="R1217" s="166">
        <v>89</v>
      </c>
      <c r="S1217" s="33">
        <v>5051771761541</v>
      </c>
      <c r="T1217" s="33"/>
      <c r="U1217" s="99">
        <v>0.20499999999999999</v>
      </c>
      <c r="V1217" s="99">
        <v>0</v>
      </c>
      <c r="W1217" s="99">
        <f t="shared" si="273"/>
        <v>0.20499999999999999</v>
      </c>
      <c r="X1217" s="8">
        <v>190</v>
      </c>
      <c r="Y1217" s="8">
        <v>40</v>
      </c>
      <c r="Z1217" s="8">
        <v>85</v>
      </c>
      <c r="AA1217"/>
      <c r="AB1217"/>
      <c r="AC1217"/>
      <c r="AD1217"/>
      <c r="AE1217"/>
      <c r="AF1217"/>
      <c r="AG1217"/>
      <c r="AH1217"/>
      <c r="AI1217"/>
      <c r="AJ1217"/>
      <c r="AK1217"/>
      <c r="AL1217"/>
      <c r="AM1217"/>
      <c r="AN1217"/>
      <c r="AO1217"/>
      <c r="AP1217"/>
      <c r="AQ1217"/>
      <c r="AR1217"/>
      <c r="AS1217"/>
      <c r="AT1217"/>
      <c r="AU1217"/>
      <c r="AV1217"/>
      <c r="AW1217"/>
      <c r="AX1217" s="412" t="s">
        <v>3155</v>
      </c>
      <c r="AY1217" s="32"/>
      <c r="AZ1217" t="s">
        <v>4280</v>
      </c>
      <c r="BA1217" s="278" t="s">
        <v>4267</v>
      </c>
      <c r="BB1217" s="280" t="s">
        <v>4268</v>
      </c>
      <c r="BC1217"/>
    </row>
    <row r="1218" spans="1:55" s="3" customFormat="1" ht="15.75">
      <c r="A1218" s="23" t="s">
        <v>456</v>
      </c>
      <c r="B1218" s="24" t="s">
        <v>1029</v>
      </c>
      <c r="C1218" s="24"/>
      <c r="D1218" s="3" t="s">
        <v>1945</v>
      </c>
      <c r="E1218" s="24" t="s">
        <v>3450</v>
      </c>
      <c r="F1218" s="24" t="s">
        <v>2103</v>
      </c>
      <c r="G1218" s="24"/>
      <c r="H1218" s="24" t="s">
        <v>1454</v>
      </c>
      <c r="I1218" s="33">
        <v>96039091</v>
      </c>
      <c r="J1218" s="1" t="s">
        <v>1804</v>
      </c>
      <c r="K1218" s="1" t="s">
        <v>1804</v>
      </c>
      <c r="L1218"/>
      <c r="M1218" s="23" t="s">
        <v>286</v>
      </c>
      <c r="N1218" s="23"/>
      <c r="O1218" s="22" t="s">
        <v>1791</v>
      </c>
      <c r="P1218" s="22">
        <v>39</v>
      </c>
      <c r="Q1218" s="37">
        <f t="shared" ref="Q1218" si="293">R1218*0.8</f>
        <v>71.2</v>
      </c>
      <c r="R1218" s="166">
        <v>89</v>
      </c>
      <c r="S1218" s="33">
        <v>5051771761558</v>
      </c>
      <c r="T1218" s="33"/>
      <c r="U1218" s="99">
        <v>0.20499999999999999</v>
      </c>
      <c r="V1218" s="99">
        <v>0</v>
      </c>
      <c r="W1218" s="99">
        <f t="shared" si="273"/>
        <v>0.20499999999999999</v>
      </c>
      <c r="X1218" s="8">
        <v>190</v>
      </c>
      <c r="Y1218" s="8">
        <v>40</v>
      </c>
      <c r="Z1218" s="8">
        <v>85</v>
      </c>
      <c r="AA1218"/>
      <c r="AB1218"/>
      <c r="AC1218"/>
      <c r="AD1218"/>
      <c r="AE1218"/>
      <c r="AF1218"/>
      <c r="AG1218"/>
      <c r="AH1218"/>
      <c r="AI1218"/>
      <c r="AJ1218"/>
      <c r="AK1218"/>
      <c r="AL1218"/>
      <c r="AM1218"/>
      <c r="AN1218"/>
      <c r="AO1218"/>
      <c r="AP1218"/>
      <c r="AQ1218"/>
      <c r="AR1218"/>
      <c r="AS1218"/>
      <c r="AT1218"/>
      <c r="AU1218"/>
      <c r="AV1218"/>
      <c r="AW1218"/>
      <c r="AX1218" s="412" t="s">
        <v>3155</v>
      </c>
      <c r="AY1218" s="32"/>
      <c r="AZ1218" t="s">
        <v>4280</v>
      </c>
      <c r="BA1218" s="278" t="s">
        <v>4267</v>
      </c>
      <c r="BB1218" s="280" t="s">
        <v>4268</v>
      </c>
      <c r="BC1218"/>
    </row>
    <row r="1219" spans="1:55" s="3" customFormat="1" ht="15.75">
      <c r="A1219" s="23" t="s">
        <v>456</v>
      </c>
      <c r="B1219" s="24" t="s">
        <v>1029</v>
      </c>
      <c r="C1219" s="24"/>
      <c r="D1219" s="3" t="s">
        <v>1946</v>
      </c>
      <c r="E1219" s="24" t="s">
        <v>1170</v>
      </c>
      <c r="F1219" s="24" t="s">
        <v>2104</v>
      </c>
      <c r="G1219" s="24"/>
      <c r="H1219" s="24" t="s">
        <v>380</v>
      </c>
      <c r="I1219" s="33">
        <v>96039099</v>
      </c>
      <c r="J1219" s="1" t="s">
        <v>1804</v>
      </c>
      <c r="K1219" s="1" t="s">
        <v>1804</v>
      </c>
      <c r="L1219"/>
      <c r="M1219" s="23" t="s">
        <v>317</v>
      </c>
      <c r="N1219" s="23"/>
      <c r="O1219" s="22" t="s">
        <v>1791</v>
      </c>
      <c r="P1219" s="22">
        <v>43</v>
      </c>
      <c r="Q1219" s="37">
        <f t="shared" ref="Q1219" si="294">R1219*0.8</f>
        <v>79.2</v>
      </c>
      <c r="R1219" s="166">
        <v>99</v>
      </c>
      <c r="S1219" s="33" t="s">
        <v>1171</v>
      </c>
      <c r="T1219" s="33"/>
      <c r="U1219" s="99">
        <v>0.20499999999999999</v>
      </c>
      <c r="V1219" s="99">
        <v>0</v>
      </c>
      <c r="W1219" s="99">
        <f t="shared" si="273"/>
        <v>0.20499999999999999</v>
      </c>
      <c r="X1219" s="8">
        <v>255</v>
      </c>
      <c r="Y1219" s="8">
        <v>60</v>
      </c>
      <c r="Z1219" s="8">
        <v>60</v>
      </c>
      <c r="AA1219"/>
      <c r="AB1219"/>
      <c r="AC1219"/>
      <c r="AD1219"/>
      <c r="AE1219"/>
      <c r="AF1219"/>
      <c r="AG1219"/>
      <c r="AH1219"/>
      <c r="AI1219"/>
      <c r="AJ1219"/>
      <c r="AK1219"/>
      <c r="AL1219"/>
      <c r="AM1219"/>
      <c r="AN1219"/>
      <c r="AO1219"/>
      <c r="AP1219"/>
      <c r="AQ1219"/>
      <c r="AR1219"/>
      <c r="AS1219"/>
      <c r="AT1219"/>
      <c r="AU1219"/>
      <c r="AV1219"/>
      <c r="AW1219"/>
      <c r="AX1219" s="412" t="s">
        <v>3156</v>
      </c>
      <c r="AY1219" s="157"/>
      <c r="AZ1219" t="s">
        <v>4280</v>
      </c>
      <c r="BA1219" s="278" t="s">
        <v>4267</v>
      </c>
      <c r="BB1219" s="280" t="s">
        <v>4268</v>
      </c>
      <c r="BC1219"/>
    </row>
    <row r="1220" spans="1:55" s="3" customFormat="1" ht="15.75">
      <c r="A1220" s="23" t="s">
        <v>456</v>
      </c>
      <c r="B1220" s="24" t="s">
        <v>1029</v>
      </c>
      <c r="C1220" s="24"/>
      <c r="D1220" s="3" t="s">
        <v>1946</v>
      </c>
      <c r="E1220" s="24" t="s">
        <v>1172</v>
      </c>
      <c r="F1220" s="24" t="s">
        <v>2104</v>
      </c>
      <c r="G1220" s="24"/>
      <c r="H1220" s="24" t="s">
        <v>1107</v>
      </c>
      <c r="I1220" s="33">
        <v>96039099</v>
      </c>
      <c r="J1220" s="1" t="s">
        <v>1804</v>
      </c>
      <c r="K1220" s="1" t="s">
        <v>1804</v>
      </c>
      <c r="L1220"/>
      <c r="M1220" s="23" t="s">
        <v>317</v>
      </c>
      <c r="N1220" s="23"/>
      <c r="O1220" s="22" t="s">
        <v>1791</v>
      </c>
      <c r="P1220" s="22">
        <v>43</v>
      </c>
      <c r="Q1220" s="37">
        <f t="shared" ref="Q1220" si="295">R1220*0.8</f>
        <v>79.2</v>
      </c>
      <c r="R1220" s="166">
        <v>99</v>
      </c>
      <c r="S1220" s="33" t="s">
        <v>1173</v>
      </c>
      <c r="T1220" s="33"/>
      <c r="U1220" s="99">
        <v>0.20499999999999999</v>
      </c>
      <c r="V1220" s="99">
        <v>0</v>
      </c>
      <c r="W1220" s="99">
        <f t="shared" si="273"/>
        <v>0.20499999999999999</v>
      </c>
      <c r="X1220" s="8">
        <v>255</v>
      </c>
      <c r="Y1220" s="8">
        <v>60</v>
      </c>
      <c r="Z1220" s="8">
        <v>60</v>
      </c>
      <c r="AA1220"/>
      <c r="AB1220"/>
      <c r="AC1220"/>
      <c r="AD1220"/>
      <c r="AE1220"/>
      <c r="AF1220"/>
      <c r="AG1220"/>
      <c r="AH1220"/>
      <c r="AI1220"/>
      <c r="AJ1220"/>
      <c r="AK1220"/>
      <c r="AL1220"/>
      <c r="AM1220"/>
      <c r="AN1220"/>
      <c r="AO1220"/>
      <c r="AP1220"/>
      <c r="AQ1220"/>
      <c r="AR1220"/>
      <c r="AS1220"/>
      <c r="AT1220"/>
      <c r="AU1220"/>
      <c r="AV1220"/>
      <c r="AW1220"/>
      <c r="AX1220" s="412" t="s">
        <v>3156</v>
      </c>
      <c r="AY1220" s="157"/>
      <c r="AZ1220" t="s">
        <v>4280</v>
      </c>
      <c r="BA1220" s="278" t="s">
        <v>4267</v>
      </c>
      <c r="BB1220" s="280" t="s">
        <v>4268</v>
      </c>
      <c r="BC1220"/>
    </row>
    <row r="1221" spans="1:55" s="3" customFormat="1" ht="15.75">
      <c r="A1221" s="23" t="s">
        <v>456</v>
      </c>
      <c r="B1221" s="24" t="s">
        <v>1029</v>
      </c>
      <c r="C1221" s="24"/>
      <c r="D1221" s="3" t="s">
        <v>1946</v>
      </c>
      <c r="E1221" s="24" t="s">
        <v>1174</v>
      </c>
      <c r="F1221" s="24" t="s">
        <v>2104</v>
      </c>
      <c r="G1221" s="24"/>
      <c r="H1221" s="24" t="s">
        <v>1060</v>
      </c>
      <c r="I1221" s="33">
        <v>96039099</v>
      </c>
      <c r="J1221" s="1" t="s">
        <v>1804</v>
      </c>
      <c r="K1221" s="1" t="s">
        <v>1804</v>
      </c>
      <c r="L1221"/>
      <c r="M1221" s="23" t="s">
        <v>317</v>
      </c>
      <c r="N1221" s="23"/>
      <c r="O1221" s="22" t="s">
        <v>1791</v>
      </c>
      <c r="P1221" s="22">
        <v>43</v>
      </c>
      <c r="Q1221" s="37">
        <f t="shared" ref="Q1221" si="296">R1221*0.8</f>
        <v>79.2</v>
      </c>
      <c r="R1221" s="166">
        <v>99</v>
      </c>
      <c r="S1221" s="33" t="s">
        <v>1175</v>
      </c>
      <c r="T1221" s="33"/>
      <c r="U1221" s="99">
        <v>0.19</v>
      </c>
      <c r="V1221" s="99">
        <v>0</v>
      </c>
      <c r="W1221" s="99">
        <f t="shared" si="273"/>
        <v>0.19</v>
      </c>
      <c r="X1221" s="8">
        <v>255</v>
      </c>
      <c r="Y1221" s="8">
        <v>60</v>
      </c>
      <c r="Z1221" s="8">
        <v>60</v>
      </c>
      <c r="AA1221"/>
      <c r="AB1221"/>
      <c r="AC1221"/>
      <c r="AD1221"/>
      <c r="AE1221"/>
      <c r="AF1221"/>
      <c r="AG1221"/>
      <c r="AH1221"/>
      <c r="AI1221"/>
      <c r="AJ1221"/>
      <c r="AK1221"/>
      <c r="AL1221"/>
      <c r="AM1221"/>
      <c r="AN1221"/>
      <c r="AO1221"/>
      <c r="AP1221"/>
      <c r="AQ1221"/>
      <c r="AR1221"/>
      <c r="AS1221"/>
      <c r="AT1221"/>
      <c r="AU1221"/>
      <c r="AV1221"/>
      <c r="AW1221"/>
      <c r="AX1221" s="412" t="s">
        <v>3156</v>
      </c>
      <c r="AY1221" s="157"/>
      <c r="AZ1221" t="s">
        <v>4280</v>
      </c>
      <c r="BA1221" s="278" t="s">
        <v>4267</v>
      </c>
      <c r="BB1221" s="280" t="s">
        <v>4268</v>
      </c>
      <c r="BC1221"/>
    </row>
    <row r="1222" spans="1:55" s="3" customFormat="1" ht="15.75">
      <c r="A1222" s="23" t="s">
        <v>456</v>
      </c>
      <c r="B1222" s="24" t="s">
        <v>1029</v>
      </c>
      <c r="C1222" s="24"/>
      <c r="D1222" s="3" t="s">
        <v>1946</v>
      </c>
      <c r="E1222" s="24" t="s">
        <v>1176</v>
      </c>
      <c r="F1222" s="24" t="s">
        <v>2104</v>
      </c>
      <c r="G1222" s="24"/>
      <c r="H1222" s="24" t="s">
        <v>397</v>
      </c>
      <c r="I1222" s="33">
        <v>96039099</v>
      </c>
      <c r="J1222" s="1" t="s">
        <v>1804</v>
      </c>
      <c r="K1222" s="1" t="s">
        <v>1804</v>
      </c>
      <c r="L1222"/>
      <c r="M1222" s="23" t="s">
        <v>317</v>
      </c>
      <c r="N1222" s="23"/>
      <c r="O1222" s="22" t="s">
        <v>1791</v>
      </c>
      <c r="P1222" s="22">
        <v>43</v>
      </c>
      <c r="Q1222" s="37">
        <f t="shared" ref="Q1222" si="297">R1222*0.8</f>
        <v>79.2</v>
      </c>
      <c r="R1222" s="166">
        <v>99</v>
      </c>
      <c r="S1222" s="33" t="s">
        <v>1177</v>
      </c>
      <c r="T1222" s="33"/>
      <c r="U1222" s="99">
        <v>0.19</v>
      </c>
      <c r="V1222" s="99">
        <v>0</v>
      </c>
      <c r="W1222" s="99">
        <f t="shared" si="273"/>
        <v>0.19</v>
      </c>
      <c r="X1222" s="8">
        <v>255</v>
      </c>
      <c r="Y1222" s="8">
        <v>60</v>
      </c>
      <c r="Z1222" s="8">
        <v>60</v>
      </c>
      <c r="AA1222"/>
      <c r="AB1222"/>
      <c r="AC1222"/>
      <c r="AD1222"/>
      <c r="AE1222"/>
      <c r="AF1222"/>
      <c r="AG1222"/>
      <c r="AH1222"/>
      <c r="AI1222"/>
      <c r="AJ1222"/>
      <c r="AK1222"/>
      <c r="AL1222"/>
      <c r="AM1222"/>
      <c r="AN1222"/>
      <c r="AO1222"/>
      <c r="AP1222"/>
      <c r="AQ1222"/>
      <c r="AR1222"/>
      <c r="AS1222"/>
      <c r="AT1222"/>
      <c r="AU1222"/>
      <c r="AV1222"/>
      <c r="AW1222"/>
      <c r="AX1222" s="412" t="s">
        <v>3156</v>
      </c>
      <c r="AY1222" s="157"/>
      <c r="AZ1222" t="s">
        <v>4280</v>
      </c>
      <c r="BA1222" s="278" t="s">
        <v>4267</v>
      </c>
      <c r="BB1222" s="280" t="s">
        <v>4268</v>
      </c>
      <c r="BC1222"/>
    </row>
    <row r="1223" spans="1:55" s="12" customFormat="1" ht="15.75">
      <c r="A1223" s="23" t="s">
        <v>456</v>
      </c>
      <c r="B1223" s="24" t="s">
        <v>1029</v>
      </c>
      <c r="C1223" s="24"/>
      <c r="D1223" s="3" t="s">
        <v>1946</v>
      </c>
      <c r="E1223" s="24" t="s">
        <v>2116</v>
      </c>
      <c r="F1223" s="24" t="s">
        <v>2104</v>
      </c>
      <c r="G1223" s="24"/>
      <c r="H1223" s="24" t="s">
        <v>1843</v>
      </c>
      <c r="I1223" s="33">
        <v>96039099</v>
      </c>
      <c r="J1223" s="1" t="s">
        <v>1804</v>
      </c>
      <c r="K1223" s="1" t="s">
        <v>1804</v>
      </c>
      <c r="L1223"/>
      <c r="M1223" s="23" t="s">
        <v>317</v>
      </c>
      <c r="N1223" s="23"/>
      <c r="O1223" s="22" t="s">
        <v>1791</v>
      </c>
      <c r="P1223" s="22">
        <v>43</v>
      </c>
      <c r="Q1223" s="37">
        <f t="shared" ref="Q1223" si="298">R1223*0.8</f>
        <v>79.2</v>
      </c>
      <c r="R1223" s="166">
        <v>99</v>
      </c>
      <c r="S1223" s="33">
        <v>5051771692234</v>
      </c>
      <c r="T1223" s="33"/>
      <c r="U1223" s="99">
        <v>0.19</v>
      </c>
      <c r="V1223" s="99">
        <v>0</v>
      </c>
      <c r="W1223" s="99">
        <f t="shared" si="273"/>
        <v>0.19</v>
      </c>
      <c r="X1223" s="8">
        <v>255</v>
      </c>
      <c r="Y1223" s="8">
        <v>60</v>
      </c>
      <c r="Z1223" s="8">
        <v>60</v>
      </c>
      <c r="AA1223"/>
      <c r="AB1223"/>
      <c r="AC1223"/>
      <c r="AD1223"/>
      <c r="AE1223"/>
      <c r="AF1223"/>
      <c r="AG1223"/>
      <c r="AH1223"/>
      <c r="AI1223"/>
      <c r="AJ1223"/>
      <c r="AK1223"/>
      <c r="AL1223"/>
      <c r="AM1223"/>
      <c r="AN1223"/>
      <c r="AO1223"/>
      <c r="AP1223"/>
      <c r="AQ1223"/>
      <c r="AR1223"/>
      <c r="AS1223"/>
      <c r="AT1223"/>
      <c r="AU1223"/>
      <c r="AV1223"/>
      <c r="AW1223"/>
      <c r="AX1223" s="412" t="s">
        <v>3156</v>
      </c>
      <c r="AY1223" s="157"/>
      <c r="AZ1223" t="s">
        <v>4280</v>
      </c>
      <c r="BA1223" s="278" t="s">
        <v>4267</v>
      </c>
      <c r="BB1223" s="280" t="s">
        <v>4268</v>
      </c>
      <c r="BC1223"/>
    </row>
    <row r="1224" spans="1:55" s="3" customFormat="1" ht="15.75">
      <c r="A1224" s="23" t="s">
        <v>456</v>
      </c>
      <c r="B1224" s="24" t="s">
        <v>1029</v>
      </c>
      <c r="C1224" s="24"/>
      <c r="D1224" s="3" t="s">
        <v>1946</v>
      </c>
      <c r="E1224" s="24" t="s">
        <v>2494</v>
      </c>
      <c r="F1224" s="24" t="s">
        <v>2104</v>
      </c>
      <c r="G1224" s="24"/>
      <c r="H1224" s="24" t="s">
        <v>2388</v>
      </c>
      <c r="I1224" s="33">
        <v>96039099</v>
      </c>
      <c r="J1224" s="1" t="s">
        <v>1804</v>
      </c>
      <c r="K1224" s="1" t="s">
        <v>1804</v>
      </c>
      <c r="L1224"/>
      <c r="M1224" s="23" t="s">
        <v>317</v>
      </c>
      <c r="N1224" s="23"/>
      <c r="O1224" s="22" t="s">
        <v>1791</v>
      </c>
      <c r="P1224" s="22">
        <v>43</v>
      </c>
      <c r="Q1224" s="37">
        <f t="shared" ref="Q1224" si="299">R1224*0.8</f>
        <v>79.2</v>
      </c>
      <c r="R1224" s="166">
        <v>99</v>
      </c>
      <c r="S1224" s="33">
        <v>5051771761497</v>
      </c>
      <c r="T1224" s="33"/>
      <c r="U1224" s="99">
        <v>0.19</v>
      </c>
      <c r="V1224" s="99">
        <v>0</v>
      </c>
      <c r="W1224" s="99">
        <f t="shared" si="273"/>
        <v>0.19</v>
      </c>
      <c r="X1224" s="8">
        <v>255</v>
      </c>
      <c r="Y1224" s="8">
        <v>60</v>
      </c>
      <c r="Z1224" s="8">
        <v>60</v>
      </c>
      <c r="AA1224"/>
      <c r="AB1224"/>
      <c r="AC1224"/>
      <c r="AD1224"/>
      <c r="AE1224"/>
      <c r="AF1224"/>
      <c r="AG1224"/>
      <c r="AH1224"/>
      <c r="AI1224"/>
      <c r="AJ1224"/>
      <c r="AK1224"/>
      <c r="AL1224"/>
      <c r="AM1224"/>
      <c r="AN1224"/>
      <c r="AO1224"/>
      <c r="AP1224"/>
      <c r="AQ1224"/>
      <c r="AR1224"/>
      <c r="AS1224"/>
      <c r="AT1224"/>
      <c r="AU1224"/>
      <c r="AV1224"/>
      <c r="AW1224"/>
      <c r="AX1224" s="412" t="s">
        <v>3156</v>
      </c>
      <c r="AY1224" s="157"/>
      <c r="AZ1224" t="s">
        <v>4280</v>
      </c>
      <c r="BA1224" s="278" t="s">
        <v>4267</v>
      </c>
      <c r="BB1224" s="280" t="s">
        <v>4268</v>
      </c>
      <c r="BC1224"/>
    </row>
    <row r="1225" spans="1:55" ht="15.75">
      <c r="A1225" s="23" t="s">
        <v>456</v>
      </c>
      <c r="B1225" s="24" t="s">
        <v>1029</v>
      </c>
      <c r="C1225" s="24"/>
      <c r="D1225" s="3" t="s">
        <v>1946</v>
      </c>
      <c r="E1225" s="24" t="s">
        <v>3238</v>
      </c>
      <c r="F1225" s="24" t="s">
        <v>2104</v>
      </c>
      <c r="G1225" s="24"/>
      <c r="H1225" s="24" t="s">
        <v>1454</v>
      </c>
      <c r="I1225" s="33">
        <v>96039099</v>
      </c>
      <c r="J1225" s="1" t="s">
        <v>1804</v>
      </c>
      <c r="K1225" s="1" t="s">
        <v>1804</v>
      </c>
      <c r="M1225" s="23" t="s">
        <v>317</v>
      </c>
      <c r="N1225" s="23"/>
      <c r="O1225" s="22" t="s">
        <v>1791</v>
      </c>
      <c r="P1225" s="22">
        <v>43</v>
      </c>
      <c r="Q1225" s="37">
        <f t="shared" ref="Q1225" si="300">R1225*0.8</f>
        <v>79.2</v>
      </c>
      <c r="R1225" s="166">
        <v>99</v>
      </c>
      <c r="S1225" s="33">
        <v>5051771156958</v>
      </c>
      <c r="T1225" s="33"/>
      <c r="U1225" s="99">
        <v>0.19</v>
      </c>
      <c r="V1225" s="99">
        <v>0</v>
      </c>
      <c r="W1225" s="99">
        <f t="shared" si="273"/>
        <v>0.19</v>
      </c>
      <c r="X1225" s="8">
        <v>255</v>
      </c>
      <c r="Y1225" s="8">
        <v>60</v>
      </c>
      <c r="Z1225" s="8">
        <v>60</v>
      </c>
      <c r="AX1225" s="412" t="s">
        <v>3156</v>
      </c>
      <c r="AY1225" s="157"/>
      <c r="AZ1225" t="s">
        <v>4280</v>
      </c>
      <c r="BA1225" s="278" t="s">
        <v>4267</v>
      </c>
      <c r="BB1225" s="280" t="s">
        <v>4268</v>
      </c>
    </row>
    <row r="1226" spans="1:55" ht="15.75">
      <c r="A1226" s="23" t="s">
        <v>428</v>
      </c>
      <c r="B1226" s="24" t="s">
        <v>1029</v>
      </c>
      <c r="C1226" s="3"/>
      <c r="D1226" s="3" t="s">
        <v>2907</v>
      </c>
      <c r="E1226" s="3" t="s">
        <v>2908</v>
      </c>
      <c r="F1226" s="3" t="s">
        <v>3087</v>
      </c>
      <c r="G1226" s="24"/>
      <c r="H1226" s="3" t="s">
        <v>2909</v>
      </c>
      <c r="I1226" s="33">
        <v>96039099</v>
      </c>
      <c r="J1226" s="1" t="s">
        <v>1804</v>
      </c>
      <c r="K1226" s="1" t="s">
        <v>1804</v>
      </c>
      <c r="L1226" s="3"/>
      <c r="M1226" s="23" t="s">
        <v>286</v>
      </c>
      <c r="N1226" s="23"/>
      <c r="O1226" s="22" t="s">
        <v>1791</v>
      </c>
      <c r="P1226" s="22">
        <v>100</v>
      </c>
      <c r="Q1226" s="37">
        <f t="shared" ref="Q1226" si="301">R1226*0.8</f>
        <v>183.20000000000002</v>
      </c>
      <c r="R1226" s="166">
        <v>229</v>
      </c>
      <c r="S1226" s="200" t="s">
        <v>3050</v>
      </c>
      <c r="T1226" s="204"/>
      <c r="U1226" s="3">
        <v>0.32200000000000001</v>
      </c>
      <c r="V1226" s="3">
        <v>0</v>
      </c>
      <c r="W1226" s="3">
        <v>0.32200000000000001</v>
      </c>
      <c r="X1226" s="3">
        <v>70</v>
      </c>
      <c r="Y1226" s="3">
        <v>220</v>
      </c>
      <c r="Z1226" s="3">
        <v>100</v>
      </c>
      <c r="AA1226" s="3"/>
      <c r="AB1226" s="3"/>
      <c r="AC1226" s="3"/>
      <c r="AD1226" s="3"/>
      <c r="AE1226" s="3"/>
      <c r="AF1226" s="3"/>
      <c r="AG1226" s="3"/>
      <c r="AH1226" s="3"/>
      <c r="AI1226" s="3"/>
      <c r="AJ1226" s="3"/>
      <c r="AK1226" s="3"/>
      <c r="AL1226" s="3"/>
      <c r="AM1226" s="3"/>
      <c r="AN1226" s="3"/>
      <c r="AO1226" s="3"/>
      <c r="AP1226" s="3"/>
      <c r="AQ1226" s="3"/>
      <c r="AR1226" s="3"/>
      <c r="AS1226" s="3"/>
      <c r="AT1226" s="3"/>
      <c r="AU1226" s="3"/>
      <c r="AV1226" s="3"/>
      <c r="AW1226" s="3"/>
      <c r="AX1226" s="289" t="s">
        <v>2910</v>
      </c>
      <c r="AY1226" s="3"/>
      <c r="AZ1226" t="s">
        <v>4280</v>
      </c>
      <c r="BA1226" s="278" t="s">
        <v>4267</v>
      </c>
      <c r="BB1226" s="280" t="s">
        <v>4268</v>
      </c>
      <c r="BC1226" s="3"/>
    </row>
    <row r="1227" spans="1:55" ht="15.75">
      <c r="A1227" s="23" t="s">
        <v>428</v>
      </c>
      <c r="B1227" s="24" t="s">
        <v>1029</v>
      </c>
      <c r="C1227" s="3"/>
      <c r="D1227" s="3" t="s">
        <v>2911</v>
      </c>
      <c r="E1227" s="3" t="s">
        <v>2912</v>
      </c>
      <c r="F1227" s="24" t="s">
        <v>2913</v>
      </c>
      <c r="G1227" s="24"/>
      <c r="H1227" s="3" t="s">
        <v>2909</v>
      </c>
      <c r="I1227" s="33">
        <v>96039099</v>
      </c>
      <c r="J1227" s="1" t="s">
        <v>1804</v>
      </c>
      <c r="K1227" s="1" t="s">
        <v>1804</v>
      </c>
      <c r="L1227" s="3"/>
      <c r="M1227" s="23" t="s">
        <v>2810</v>
      </c>
      <c r="N1227" s="23"/>
      <c r="O1227" s="22" t="s">
        <v>1791</v>
      </c>
      <c r="P1227" s="22">
        <v>117</v>
      </c>
      <c r="Q1227" s="37">
        <f t="shared" ref="Q1227" si="302">R1227*0.8</f>
        <v>215.20000000000002</v>
      </c>
      <c r="R1227" s="166">
        <v>269</v>
      </c>
      <c r="S1227" s="200" t="s">
        <v>3051</v>
      </c>
      <c r="T1227" s="204"/>
      <c r="U1227" s="3">
        <v>0.318</v>
      </c>
      <c r="V1227" s="3">
        <v>0</v>
      </c>
      <c r="W1227" s="3">
        <v>0.318</v>
      </c>
      <c r="X1227" s="3">
        <v>50</v>
      </c>
      <c r="Y1227" s="3">
        <v>220</v>
      </c>
      <c r="Z1227" s="3">
        <v>100</v>
      </c>
      <c r="AA1227" s="3"/>
      <c r="AB1227" s="3"/>
      <c r="AC1227" s="3"/>
      <c r="AD1227" s="3"/>
      <c r="AE1227" s="3"/>
      <c r="AF1227" s="3"/>
      <c r="AG1227" s="3"/>
      <c r="AH1227" s="3"/>
      <c r="AI1227" s="3"/>
      <c r="AJ1227" s="3"/>
      <c r="AK1227" s="3"/>
      <c r="AL1227" s="3"/>
      <c r="AM1227" s="3"/>
      <c r="AN1227" s="3"/>
      <c r="AO1227" s="3"/>
      <c r="AP1227" s="3"/>
      <c r="AQ1227" s="3"/>
      <c r="AR1227" s="3"/>
      <c r="AS1227" s="3"/>
      <c r="AT1227" s="3"/>
      <c r="AU1227" s="3"/>
      <c r="AV1227" s="3"/>
      <c r="AW1227" s="3"/>
      <c r="AX1227" s="289" t="s">
        <v>2914</v>
      </c>
      <c r="AY1227" s="3"/>
      <c r="AZ1227" t="s">
        <v>4280</v>
      </c>
      <c r="BA1227" s="278" t="s">
        <v>4267</v>
      </c>
      <c r="BB1227" s="280" t="s">
        <v>4268</v>
      </c>
      <c r="BC1227" s="3"/>
    </row>
    <row r="1228" spans="1:55" ht="15.75">
      <c r="A1228" s="23" t="s">
        <v>428</v>
      </c>
      <c r="B1228" s="24" t="s">
        <v>1029</v>
      </c>
      <c r="C1228" s="3"/>
      <c r="D1228" s="3" t="s">
        <v>2915</v>
      </c>
      <c r="E1228" s="3" t="s">
        <v>2916</v>
      </c>
      <c r="F1228" s="24" t="s">
        <v>2917</v>
      </c>
      <c r="G1228" s="24"/>
      <c r="H1228" s="3" t="s">
        <v>2909</v>
      </c>
      <c r="I1228" s="33">
        <v>96039099</v>
      </c>
      <c r="J1228" s="1" t="s">
        <v>1804</v>
      </c>
      <c r="K1228" s="1" t="s">
        <v>1804</v>
      </c>
      <c r="L1228" s="3"/>
      <c r="M1228" s="23" t="s">
        <v>2810</v>
      </c>
      <c r="N1228" s="23"/>
      <c r="O1228" s="22" t="s">
        <v>1791</v>
      </c>
      <c r="P1228" s="22">
        <v>56</v>
      </c>
      <c r="Q1228" s="37">
        <f t="shared" ref="Q1228" si="303">R1228*0.8</f>
        <v>103.2</v>
      </c>
      <c r="R1228" s="166">
        <v>129</v>
      </c>
      <c r="S1228" s="200" t="s">
        <v>3052</v>
      </c>
      <c r="T1228" s="204"/>
      <c r="U1228" s="3">
        <v>0.10199999999999999</v>
      </c>
      <c r="V1228" s="3">
        <v>0</v>
      </c>
      <c r="W1228" s="3">
        <v>0.10199999999999999</v>
      </c>
      <c r="X1228" s="3">
        <v>50</v>
      </c>
      <c r="Y1228" s="3">
        <v>160</v>
      </c>
      <c r="Z1228" s="3">
        <v>50</v>
      </c>
      <c r="AA1228" s="3"/>
      <c r="AB1228" s="3"/>
      <c r="AC1228" s="3"/>
      <c r="AD1228" s="3"/>
      <c r="AE1228" s="3"/>
      <c r="AF1228" s="3"/>
      <c r="AG1228" s="3"/>
      <c r="AH1228" s="3"/>
      <c r="AI1228" s="3"/>
      <c r="AJ1228" s="3"/>
      <c r="AK1228" s="3"/>
      <c r="AL1228" s="3"/>
      <c r="AM1228" s="3"/>
      <c r="AN1228" s="3"/>
      <c r="AO1228" s="3"/>
      <c r="AP1228" s="3"/>
      <c r="AQ1228" s="3"/>
      <c r="AR1228" s="3"/>
      <c r="AS1228" s="3"/>
      <c r="AT1228" s="3"/>
      <c r="AU1228" s="3"/>
      <c r="AV1228" s="3"/>
      <c r="AW1228" s="3"/>
      <c r="AX1228" s="289" t="s">
        <v>2918</v>
      </c>
      <c r="AY1228" s="3"/>
      <c r="AZ1228" t="s">
        <v>4280</v>
      </c>
      <c r="BA1228" s="278" t="s">
        <v>4267</v>
      </c>
      <c r="BB1228" s="280" t="s">
        <v>4268</v>
      </c>
      <c r="BC1228" s="3"/>
    </row>
    <row r="1229" spans="1:55" ht="15.75">
      <c r="A1229" s="23" t="s">
        <v>428</v>
      </c>
      <c r="B1229" s="24" t="s">
        <v>1029</v>
      </c>
      <c r="C1229" s="3"/>
      <c r="D1229" s="3" t="s">
        <v>2919</v>
      </c>
      <c r="E1229" s="3" t="s">
        <v>2920</v>
      </c>
      <c r="F1229" s="24" t="s">
        <v>2921</v>
      </c>
      <c r="G1229" s="24"/>
      <c r="H1229" s="3" t="s">
        <v>2909</v>
      </c>
      <c r="I1229" s="33">
        <v>96039099</v>
      </c>
      <c r="J1229" s="1" t="s">
        <v>1804</v>
      </c>
      <c r="K1229" s="1" t="s">
        <v>1804</v>
      </c>
      <c r="L1229" s="3"/>
      <c r="M1229" s="23" t="s">
        <v>2810</v>
      </c>
      <c r="N1229" s="23"/>
      <c r="O1229" s="22" t="s">
        <v>1791</v>
      </c>
      <c r="P1229" s="22">
        <v>51</v>
      </c>
      <c r="Q1229" s="37">
        <f t="shared" ref="Q1229" si="304">R1229*0.8</f>
        <v>95.2</v>
      </c>
      <c r="R1229" s="166">
        <v>119</v>
      </c>
      <c r="S1229" s="200" t="s">
        <v>3053</v>
      </c>
      <c r="T1229" s="204"/>
      <c r="U1229" s="3">
        <v>0.95</v>
      </c>
      <c r="V1229" s="3">
        <v>0</v>
      </c>
      <c r="W1229" s="3">
        <v>0.95</v>
      </c>
      <c r="X1229" s="3">
        <v>50</v>
      </c>
      <c r="Y1229" s="3">
        <v>160</v>
      </c>
      <c r="Z1229" s="3">
        <v>50</v>
      </c>
      <c r="AA1229" s="3"/>
      <c r="AB1229" s="3"/>
      <c r="AC1229" s="3"/>
      <c r="AD1229" s="3"/>
      <c r="AE1229" s="3"/>
      <c r="AF1229" s="3"/>
      <c r="AG1229" s="3"/>
      <c r="AH1229" s="3"/>
      <c r="AI1229" s="3"/>
      <c r="AJ1229" s="3"/>
      <c r="AK1229" s="3"/>
      <c r="AL1229" s="3"/>
      <c r="AM1229" s="3"/>
      <c r="AN1229" s="3"/>
      <c r="AO1229" s="3"/>
      <c r="AP1229" s="3"/>
      <c r="AQ1229" s="3"/>
      <c r="AR1229" s="3"/>
      <c r="AS1229" s="3"/>
      <c r="AT1229" s="3"/>
      <c r="AU1229" s="3"/>
      <c r="AV1229" s="3"/>
      <c r="AW1229" s="3"/>
      <c r="AX1229" s="289" t="s">
        <v>2922</v>
      </c>
      <c r="AY1229" s="3"/>
      <c r="AZ1229" t="s">
        <v>4280</v>
      </c>
      <c r="BA1229" s="278" t="s">
        <v>4267</v>
      </c>
      <c r="BB1229" s="280" t="s">
        <v>4268</v>
      </c>
      <c r="BC1229" s="3"/>
    </row>
    <row r="1230" spans="1:55" ht="15.75">
      <c r="A1230" s="23" t="s">
        <v>428</v>
      </c>
      <c r="B1230" s="24" t="s">
        <v>1029</v>
      </c>
      <c r="C1230" s="3"/>
      <c r="D1230" s="3" t="s">
        <v>2923</v>
      </c>
      <c r="E1230" s="3" t="s">
        <v>2924</v>
      </c>
      <c r="F1230" s="24" t="s">
        <v>2925</v>
      </c>
      <c r="G1230" s="24"/>
      <c r="H1230" s="3" t="s">
        <v>2909</v>
      </c>
      <c r="I1230" s="33">
        <v>96039099</v>
      </c>
      <c r="J1230" s="1" t="s">
        <v>1804</v>
      </c>
      <c r="K1230" s="1" t="s">
        <v>1804</v>
      </c>
      <c r="L1230" s="3"/>
      <c r="M1230" s="23" t="s">
        <v>2810</v>
      </c>
      <c r="N1230" s="23"/>
      <c r="O1230" s="22" t="s">
        <v>1791</v>
      </c>
      <c r="P1230" s="22">
        <v>86</v>
      </c>
      <c r="Q1230" s="37">
        <f t="shared" ref="Q1230" si="305">R1230*0.8</f>
        <v>157.60000000000002</v>
      </c>
      <c r="R1230" s="166">
        <v>197</v>
      </c>
      <c r="S1230" s="200" t="s">
        <v>3054</v>
      </c>
      <c r="T1230" s="204"/>
      <c r="U1230" s="3">
        <v>0.123</v>
      </c>
      <c r="V1230" s="3">
        <v>0</v>
      </c>
      <c r="W1230" s="3">
        <v>0.123</v>
      </c>
      <c r="X1230" s="3">
        <v>20</v>
      </c>
      <c r="Y1230" s="3">
        <v>290</v>
      </c>
      <c r="Z1230" s="3">
        <v>100</v>
      </c>
      <c r="AA1230" s="3"/>
      <c r="AB1230" s="3"/>
      <c r="AC1230" s="3"/>
      <c r="AD1230" s="3"/>
      <c r="AE1230" s="3"/>
      <c r="AF1230" s="3"/>
      <c r="AG1230" s="3"/>
      <c r="AH1230" s="3"/>
      <c r="AI1230" s="3"/>
      <c r="AJ1230" s="3"/>
      <c r="AK1230" s="3"/>
      <c r="AL1230" s="3"/>
      <c r="AM1230" s="3"/>
      <c r="AN1230" s="3"/>
      <c r="AO1230" s="3"/>
      <c r="AP1230" s="3"/>
      <c r="AQ1230" s="3"/>
      <c r="AR1230" s="3"/>
      <c r="AS1230" s="3"/>
      <c r="AT1230" s="3"/>
      <c r="AU1230" s="3"/>
      <c r="AV1230" s="3"/>
      <c r="AW1230" s="3"/>
      <c r="AX1230" s="289" t="s">
        <v>2926</v>
      </c>
      <c r="AY1230" s="3"/>
      <c r="AZ1230" t="s">
        <v>4280</v>
      </c>
      <c r="BA1230" s="278" t="s">
        <v>4267</v>
      </c>
      <c r="BB1230" s="280" t="s">
        <v>4268</v>
      </c>
      <c r="BC1230" s="3"/>
    </row>
    <row r="1231" spans="1:55" ht="15.75">
      <c r="A1231" s="23" t="s">
        <v>428</v>
      </c>
      <c r="B1231" s="24" t="s">
        <v>1029</v>
      </c>
      <c r="C1231" s="3"/>
      <c r="D1231" s="3" t="s">
        <v>2927</v>
      </c>
      <c r="E1231" s="3" t="s">
        <v>2928</v>
      </c>
      <c r="F1231" s="24" t="s">
        <v>2929</v>
      </c>
      <c r="G1231" s="24"/>
      <c r="H1231" s="3" t="s">
        <v>2909</v>
      </c>
      <c r="I1231" s="33">
        <v>96039099</v>
      </c>
      <c r="J1231" s="1" t="s">
        <v>1804</v>
      </c>
      <c r="K1231" s="1" t="s">
        <v>1804</v>
      </c>
      <c r="L1231" s="3"/>
      <c r="M1231" s="23" t="s">
        <v>2810</v>
      </c>
      <c r="N1231" s="23"/>
      <c r="O1231" s="22" t="s">
        <v>1791</v>
      </c>
      <c r="P1231" s="22">
        <v>54</v>
      </c>
      <c r="Q1231" s="37">
        <f t="shared" ref="Q1231" si="306">R1231*0.8</f>
        <v>100</v>
      </c>
      <c r="R1231" s="166">
        <v>125</v>
      </c>
      <c r="S1231" s="200" t="s">
        <v>3055</v>
      </c>
      <c r="T1231" s="204"/>
      <c r="U1231" s="3">
        <v>0.74</v>
      </c>
      <c r="V1231" s="3">
        <v>0</v>
      </c>
      <c r="W1231" s="3">
        <v>0.74</v>
      </c>
      <c r="X1231" s="3">
        <v>20</v>
      </c>
      <c r="Y1231" s="3">
        <v>340</v>
      </c>
      <c r="Z1231" s="3">
        <v>80</v>
      </c>
      <c r="AA1231" s="3"/>
      <c r="AB1231" s="3"/>
      <c r="AC1231" s="3"/>
      <c r="AD1231" s="3"/>
      <c r="AE1231" s="3"/>
      <c r="AF1231" s="3"/>
      <c r="AG1231" s="3"/>
      <c r="AH1231" s="3"/>
      <c r="AI1231" s="3"/>
      <c r="AJ1231" s="3"/>
      <c r="AK1231" s="3"/>
      <c r="AL1231" s="3"/>
      <c r="AM1231" s="3"/>
      <c r="AN1231" s="3"/>
      <c r="AO1231" s="3"/>
      <c r="AP1231" s="3"/>
      <c r="AQ1231" s="3"/>
      <c r="AR1231" s="3"/>
      <c r="AS1231" s="3"/>
      <c r="AT1231" s="3"/>
      <c r="AU1231" s="3"/>
      <c r="AV1231" s="3"/>
      <c r="AW1231" s="3"/>
      <c r="AX1231" s="289" t="s">
        <v>2930</v>
      </c>
      <c r="AY1231" s="3"/>
      <c r="AZ1231" t="s">
        <v>4280</v>
      </c>
      <c r="BA1231" s="278" t="s">
        <v>4267</v>
      </c>
      <c r="BB1231" s="280" t="s">
        <v>4268</v>
      </c>
      <c r="BC1231" s="3"/>
    </row>
    <row r="1232" spans="1:55" ht="15.75">
      <c r="A1232" s="23" t="s">
        <v>428</v>
      </c>
      <c r="B1232" s="24" t="s">
        <v>1029</v>
      </c>
      <c r="C1232" s="3"/>
      <c r="D1232" s="3" t="s">
        <v>2931</v>
      </c>
      <c r="E1232" s="3" t="s">
        <v>2932</v>
      </c>
      <c r="F1232" s="24" t="s">
        <v>2933</v>
      </c>
      <c r="G1232" s="24"/>
      <c r="H1232" s="3" t="s">
        <v>2909</v>
      </c>
      <c r="I1232" s="33">
        <v>96039099</v>
      </c>
      <c r="J1232" s="1" t="s">
        <v>1804</v>
      </c>
      <c r="K1232" s="1" t="s">
        <v>1804</v>
      </c>
      <c r="L1232" s="3"/>
      <c r="M1232" s="23" t="s">
        <v>286</v>
      </c>
      <c r="N1232" s="23"/>
      <c r="O1232" s="22" t="s">
        <v>1791</v>
      </c>
      <c r="P1232" s="22">
        <v>87</v>
      </c>
      <c r="Q1232" s="37">
        <f t="shared" ref="Q1232" si="307">R1232*0.8</f>
        <v>159.20000000000002</v>
      </c>
      <c r="R1232" s="166">
        <v>199</v>
      </c>
      <c r="S1232" s="200" t="s">
        <v>3056</v>
      </c>
      <c r="T1232" s="204"/>
      <c r="U1232" s="3">
        <v>0.3</v>
      </c>
      <c r="V1232" s="3">
        <v>0</v>
      </c>
      <c r="W1232" s="3">
        <v>0.3</v>
      </c>
      <c r="X1232" s="3">
        <v>70</v>
      </c>
      <c r="Y1232" s="3">
        <v>220</v>
      </c>
      <c r="Z1232" s="3">
        <v>80</v>
      </c>
      <c r="AA1232" s="3"/>
      <c r="AB1232" s="3"/>
      <c r="AC1232" s="3"/>
      <c r="AD1232" s="3"/>
      <c r="AE1232" s="3"/>
      <c r="AF1232" s="3"/>
      <c r="AG1232" s="3"/>
      <c r="AH1232" s="3"/>
      <c r="AI1232" s="3"/>
      <c r="AJ1232" s="3"/>
      <c r="AK1232" s="3"/>
      <c r="AL1232" s="3"/>
      <c r="AM1232" s="3"/>
      <c r="AN1232" s="3"/>
      <c r="AO1232" s="3"/>
      <c r="AP1232" s="3"/>
      <c r="AQ1232" s="3"/>
      <c r="AR1232" s="3"/>
      <c r="AS1232" s="3"/>
      <c r="AT1232" s="3"/>
      <c r="AU1232" s="3"/>
      <c r="AV1232" s="3"/>
      <c r="AW1232" s="3"/>
      <c r="AX1232" s="289" t="s">
        <v>2934</v>
      </c>
      <c r="AY1232" s="3"/>
      <c r="AZ1232" t="s">
        <v>4280</v>
      </c>
      <c r="BA1232" s="278" t="s">
        <v>4267</v>
      </c>
      <c r="BB1232" s="280" t="s">
        <v>4268</v>
      </c>
      <c r="BC1232" s="3"/>
    </row>
    <row r="1233" spans="1:55" ht="15.75">
      <c r="A1233" s="23" t="s">
        <v>428</v>
      </c>
      <c r="B1233" s="24" t="s">
        <v>1029</v>
      </c>
      <c r="C1233" s="3"/>
      <c r="D1233" s="3" t="s">
        <v>5228</v>
      </c>
      <c r="E1233" s="3" t="s">
        <v>5228</v>
      </c>
      <c r="F1233" s="24" t="s">
        <v>5229</v>
      </c>
      <c r="G1233" s="24"/>
      <c r="H1233" s="3" t="s">
        <v>4412</v>
      </c>
      <c r="I1233" s="33">
        <v>63071090</v>
      </c>
      <c r="J1233" s="1" t="s">
        <v>1804</v>
      </c>
      <c r="K1233" s="1" t="s">
        <v>1804</v>
      </c>
      <c r="L1233" s="3"/>
      <c r="M1233" s="23" t="s">
        <v>317</v>
      </c>
      <c r="N1233" s="23"/>
      <c r="O1233" s="22" t="s">
        <v>1791</v>
      </c>
      <c r="P1233" s="22">
        <v>40.5</v>
      </c>
      <c r="Q1233" s="37">
        <f t="shared" ref="Q1233" si="308">R1233*0.8</f>
        <v>76</v>
      </c>
      <c r="R1233" s="166">
        <v>95</v>
      </c>
      <c r="S1233" s="205">
        <v>5051771290287</v>
      </c>
      <c r="T1233" s="204"/>
      <c r="U1233" s="3"/>
      <c r="V1233" s="3"/>
      <c r="W1233" s="3"/>
      <c r="X1233" s="3"/>
      <c r="Y1233" s="3"/>
      <c r="Z1233" s="3"/>
      <c r="AA1233" s="3"/>
      <c r="AB1233" s="3"/>
      <c r="AC1233" s="3"/>
      <c r="AD1233" s="3"/>
      <c r="AE1233" s="3"/>
      <c r="AF1233" s="3"/>
      <c r="AG1233" s="3"/>
      <c r="AH1233" s="3"/>
      <c r="AI1233" s="3"/>
      <c r="AJ1233" s="3"/>
      <c r="AK1233" s="3"/>
      <c r="AL1233" s="3"/>
      <c r="AM1233" s="3"/>
      <c r="AN1233" s="3"/>
      <c r="AO1233" s="3"/>
      <c r="AP1233" s="3"/>
      <c r="AQ1233" s="3"/>
      <c r="AR1233" s="3"/>
      <c r="AS1233" s="3"/>
      <c r="AT1233" s="3"/>
      <c r="AU1233" s="3"/>
      <c r="AV1233" s="3"/>
      <c r="AW1233" s="3"/>
      <c r="AX1233" s="420" t="s">
        <v>5230</v>
      </c>
      <c r="AY1233" s="3"/>
      <c r="AZ1233" t="s">
        <v>4280</v>
      </c>
      <c r="BA1233" s="278" t="s">
        <v>4267</v>
      </c>
      <c r="BB1233" s="280" t="s">
        <v>4268</v>
      </c>
      <c r="BC1233" s="3"/>
    </row>
    <row r="1234" spans="1:55" ht="15.75">
      <c r="A1234" s="20" t="s">
        <v>1178</v>
      </c>
      <c r="B1234" s="21" t="s">
        <v>1179</v>
      </c>
      <c r="D1234" t="s">
        <v>4949</v>
      </c>
      <c r="E1234" t="s">
        <v>4949</v>
      </c>
      <c r="F1234" s="21" t="s">
        <v>2935</v>
      </c>
      <c r="H1234" t="s">
        <v>1453</v>
      </c>
      <c r="I1234" s="143">
        <v>96039099</v>
      </c>
      <c r="J1234" s="246" t="s">
        <v>1804</v>
      </c>
      <c r="K1234" s="246" t="s">
        <v>1804</v>
      </c>
      <c r="M1234" s="20" t="s">
        <v>2810</v>
      </c>
      <c r="N1234" s="20"/>
      <c r="O1234" s="284" t="s">
        <v>1791</v>
      </c>
      <c r="P1234" s="284">
        <v>31</v>
      </c>
      <c r="Q1234" s="37">
        <f t="shared" ref="Q1234" si="309">R1234*0.8</f>
        <v>55.2</v>
      </c>
      <c r="R1234" s="37">
        <v>69</v>
      </c>
      <c r="S1234" s="143">
        <v>5052797014802</v>
      </c>
      <c r="T1234" s="143"/>
      <c r="U1234"/>
      <c r="V1234"/>
      <c r="W1234"/>
      <c r="X1234"/>
      <c r="Y1234"/>
      <c r="Z1234"/>
      <c r="AX1234" s="290" t="s">
        <v>4950</v>
      </c>
      <c r="AZ1234" t="s">
        <v>4280</v>
      </c>
      <c r="BA1234" s="278" t="s">
        <v>4267</v>
      </c>
      <c r="BB1234" s="280" t="s">
        <v>4268</v>
      </c>
    </row>
    <row r="1235" spans="1:55" ht="15.75">
      <c r="A1235" s="23" t="s">
        <v>1178</v>
      </c>
      <c r="B1235" s="24" t="s">
        <v>1179</v>
      </c>
      <c r="C1235" s="3"/>
      <c r="D1235" s="3" t="s">
        <v>2936</v>
      </c>
      <c r="E1235" s="3" t="s">
        <v>2936</v>
      </c>
      <c r="F1235" s="3" t="s">
        <v>2937</v>
      </c>
      <c r="G1235" s="24"/>
      <c r="H1235" s="3" t="s">
        <v>2816</v>
      </c>
      <c r="I1235" s="89">
        <v>83025000</v>
      </c>
      <c r="J1235" s="1" t="s">
        <v>1804</v>
      </c>
      <c r="K1235" s="1" t="s">
        <v>1804</v>
      </c>
      <c r="L1235" s="3"/>
      <c r="M1235" s="23" t="s">
        <v>2810</v>
      </c>
      <c r="N1235" s="23"/>
      <c r="O1235" s="22" t="s">
        <v>1791</v>
      </c>
      <c r="P1235" s="22">
        <v>30</v>
      </c>
      <c r="Q1235" s="37">
        <f t="shared" ref="Q1235" si="310">R1235*0.8</f>
        <v>55.2</v>
      </c>
      <c r="R1235" s="166">
        <v>69</v>
      </c>
      <c r="S1235" s="33">
        <v>5038083370944</v>
      </c>
      <c r="T1235" s="33"/>
      <c r="U1235" s="3"/>
      <c r="V1235" s="3"/>
      <c r="W1235" s="3"/>
      <c r="X1235" s="3"/>
      <c r="Y1235" s="3"/>
      <c r="Z1235" s="3"/>
      <c r="AA1235" s="3"/>
      <c r="AB1235" s="3"/>
      <c r="AC1235" s="3"/>
      <c r="AD1235" s="3"/>
      <c r="AE1235" s="3"/>
      <c r="AF1235" s="3"/>
      <c r="AG1235" s="3"/>
      <c r="AH1235" s="3"/>
      <c r="AI1235" s="3"/>
      <c r="AJ1235" s="3"/>
      <c r="AK1235" s="3"/>
      <c r="AL1235" s="3"/>
      <c r="AM1235" s="3"/>
      <c r="AN1235" s="3"/>
      <c r="AO1235" s="3"/>
      <c r="AP1235" s="3"/>
      <c r="AQ1235" s="3"/>
      <c r="AR1235" s="3"/>
      <c r="AS1235" s="3"/>
      <c r="AT1235" s="3"/>
      <c r="AU1235" s="3"/>
      <c r="AV1235" s="3"/>
      <c r="AW1235" s="3"/>
      <c r="AX1235" s="289" t="s">
        <v>2938</v>
      </c>
      <c r="AY1235" s="3"/>
      <c r="AZ1235" t="s">
        <v>4280</v>
      </c>
      <c r="BA1235" s="278" t="s">
        <v>4267</v>
      </c>
      <c r="BB1235" s="280" t="s">
        <v>4268</v>
      </c>
      <c r="BC1235" s="3"/>
    </row>
    <row r="1236" spans="1:55" ht="15.75">
      <c r="A1236" s="23" t="s">
        <v>1178</v>
      </c>
      <c r="B1236" s="24" t="s">
        <v>1180</v>
      </c>
      <c r="C1236" s="24"/>
      <c r="D1236" s="3" t="s">
        <v>1181</v>
      </c>
      <c r="E1236" s="24" t="s">
        <v>1181</v>
      </c>
      <c r="F1236" s="24" t="s">
        <v>2145</v>
      </c>
      <c r="G1236" s="24"/>
      <c r="H1236" s="24" t="s">
        <v>291</v>
      </c>
      <c r="I1236" s="33">
        <v>42029298</v>
      </c>
      <c r="J1236" s="1" t="s">
        <v>1804</v>
      </c>
      <c r="K1236" s="1" t="s">
        <v>1804</v>
      </c>
      <c r="M1236" s="23" t="s">
        <v>317</v>
      </c>
      <c r="N1236" s="23"/>
      <c r="O1236" s="22" t="s">
        <v>1791</v>
      </c>
      <c r="P1236" s="22">
        <v>135</v>
      </c>
      <c r="Q1236" s="37">
        <f t="shared" ref="Q1236" si="311">R1236*0.8</f>
        <v>248</v>
      </c>
      <c r="R1236" s="166">
        <v>310</v>
      </c>
      <c r="S1236" s="33" t="s">
        <v>1183</v>
      </c>
      <c r="T1236" s="33"/>
      <c r="U1236" s="99">
        <v>0.40799999999999997</v>
      </c>
      <c r="V1236" s="99">
        <v>0.08</v>
      </c>
      <c r="W1236" s="99">
        <f t="shared" ref="W1236:W1264" si="312">U1236+V1236</f>
        <v>0.48799999999999999</v>
      </c>
      <c r="X1236" s="8">
        <v>20</v>
      </c>
      <c r="Y1236" s="8">
        <v>440</v>
      </c>
      <c r="Z1236" s="8">
        <v>350</v>
      </c>
      <c r="AX1236" s="412" t="s">
        <v>1182</v>
      </c>
      <c r="AY1236" s="32"/>
      <c r="AZ1236" t="s">
        <v>4280</v>
      </c>
      <c r="BA1236" s="278" t="s">
        <v>4267</v>
      </c>
      <c r="BB1236" s="280" t="s">
        <v>4268</v>
      </c>
    </row>
    <row r="1237" spans="1:55" ht="15.75">
      <c r="A1237" s="23" t="s">
        <v>1178</v>
      </c>
      <c r="B1237" s="24" t="s">
        <v>1179</v>
      </c>
      <c r="C1237" s="24"/>
      <c r="D1237" s="3" t="s">
        <v>1184</v>
      </c>
      <c r="E1237" s="24" t="s">
        <v>1184</v>
      </c>
      <c r="F1237" s="24" t="s">
        <v>2143</v>
      </c>
      <c r="G1237" s="24"/>
      <c r="H1237" s="24" t="s">
        <v>1185</v>
      </c>
      <c r="I1237" s="33">
        <v>83025000</v>
      </c>
      <c r="J1237" s="1" t="s">
        <v>1804</v>
      </c>
      <c r="K1237" s="1" t="s">
        <v>1804</v>
      </c>
      <c r="M1237" s="23" t="s">
        <v>317</v>
      </c>
      <c r="N1237" s="23"/>
      <c r="O1237" s="22" t="s">
        <v>1791</v>
      </c>
      <c r="P1237" s="22">
        <v>41.5</v>
      </c>
      <c r="Q1237" s="37">
        <f t="shared" ref="Q1237" si="313">R1237*0.8</f>
        <v>76</v>
      </c>
      <c r="R1237" s="166">
        <v>95</v>
      </c>
      <c r="S1237" s="33" t="s">
        <v>1186</v>
      </c>
      <c r="T1237" s="33"/>
      <c r="U1237" s="99">
        <v>0.185</v>
      </c>
      <c r="V1237" s="99">
        <v>5.0000000000000001E-3</v>
      </c>
      <c r="W1237" s="99">
        <f t="shared" si="312"/>
        <v>0.19</v>
      </c>
      <c r="X1237" s="8">
        <v>160</v>
      </c>
      <c r="Y1237" s="8">
        <v>20</v>
      </c>
      <c r="Z1237" s="8">
        <v>100</v>
      </c>
      <c r="AX1237" s="412" t="s">
        <v>3157</v>
      </c>
      <c r="AY1237" s="32"/>
      <c r="AZ1237" t="s">
        <v>4280</v>
      </c>
      <c r="BA1237" s="278" t="s">
        <v>4267</v>
      </c>
      <c r="BB1237" s="280" t="s">
        <v>4268</v>
      </c>
    </row>
    <row r="1238" spans="1:55" ht="15.75">
      <c r="A1238" s="23" t="s">
        <v>1178</v>
      </c>
      <c r="B1238" s="24" t="s">
        <v>1179</v>
      </c>
      <c r="C1238" s="24"/>
      <c r="D1238" s="3" t="s">
        <v>1187</v>
      </c>
      <c r="E1238" s="24" t="s">
        <v>1187</v>
      </c>
      <c r="F1238" s="24" t="s">
        <v>2144</v>
      </c>
      <c r="G1238" s="24"/>
      <c r="H1238" s="24" t="s">
        <v>1185</v>
      </c>
      <c r="I1238" s="33">
        <v>83024900</v>
      </c>
      <c r="J1238" s="1" t="s">
        <v>1804</v>
      </c>
      <c r="K1238" s="1" t="s">
        <v>1804</v>
      </c>
      <c r="M1238" s="23" t="s">
        <v>317</v>
      </c>
      <c r="N1238" s="23"/>
      <c r="O1238" s="22" t="s">
        <v>1791</v>
      </c>
      <c r="P1238" s="22">
        <v>22.5</v>
      </c>
      <c r="Q1238" s="37">
        <f t="shared" ref="Q1238" si="314">R1238*0.8</f>
        <v>41.6</v>
      </c>
      <c r="R1238" s="166">
        <v>52</v>
      </c>
      <c r="S1238" s="33" t="s">
        <v>1189</v>
      </c>
      <c r="T1238" s="33"/>
      <c r="U1238" s="99">
        <v>0.105</v>
      </c>
      <c r="V1238" s="99">
        <v>5.0000000000000001E-3</v>
      </c>
      <c r="W1238" s="99">
        <f t="shared" si="312"/>
        <v>0.11</v>
      </c>
      <c r="X1238" s="8">
        <v>150</v>
      </c>
      <c r="Y1238" s="8">
        <v>20</v>
      </c>
      <c r="Z1238" s="8">
        <v>95</v>
      </c>
      <c r="AX1238" s="412" t="s">
        <v>1188</v>
      </c>
      <c r="AY1238" s="32"/>
      <c r="AZ1238" t="s">
        <v>4280</v>
      </c>
      <c r="BA1238" s="278" t="s">
        <v>4267</v>
      </c>
      <c r="BB1238" s="280" t="s">
        <v>4268</v>
      </c>
    </row>
    <row r="1239" spans="1:55" ht="15.75">
      <c r="A1239" s="23" t="s">
        <v>1178</v>
      </c>
      <c r="B1239" s="24" t="s">
        <v>1179</v>
      </c>
      <c r="C1239" s="24"/>
      <c r="D1239" s="3" t="s">
        <v>1190</v>
      </c>
      <c r="E1239" s="24" t="s">
        <v>1190</v>
      </c>
      <c r="F1239" s="24" t="s">
        <v>2140</v>
      </c>
      <c r="G1239" s="24"/>
      <c r="H1239" s="24" t="s">
        <v>1185</v>
      </c>
      <c r="I1239" s="33">
        <v>83025000</v>
      </c>
      <c r="J1239" s="1" t="s">
        <v>1804</v>
      </c>
      <c r="K1239" s="1" t="s">
        <v>1804</v>
      </c>
      <c r="M1239" s="23" t="s">
        <v>317</v>
      </c>
      <c r="N1239" s="23"/>
      <c r="O1239" s="22" t="s">
        <v>1791</v>
      </c>
      <c r="P1239" s="22">
        <v>56</v>
      </c>
      <c r="Q1239" s="37">
        <f t="shared" ref="Q1239" si="315">R1239*0.8</f>
        <v>104</v>
      </c>
      <c r="R1239" s="166">
        <v>130</v>
      </c>
      <c r="S1239" s="33" t="s">
        <v>1191</v>
      </c>
      <c r="T1239" s="33"/>
      <c r="U1239" s="99">
        <v>0.32</v>
      </c>
      <c r="V1239" s="99">
        <v>5.0000000000000001E-3</v>
      </c>
      <c r="W1239" s="99">
        <f t="shared" si="312"/>
        <v>0.32500000000000001</v>
      </c>
      <c r="X1239" s="8">
        <v>175</v>
      </c>
      <c r="Y1239" s="8">
        <v>35</v>
      </c>
      <c r="Z1239" s="8">
        <v>60</v>
      </c>
      <c r="AX1239" s="412" t="s">
        <v>3158</v>
      </c>
      <c r="AY1239" s="156"/>
      <c r="AZ1239" t="s">
        <v>4280</v>
      </c>
      <c r="BA1239" s="278" t="s">
        <v>4267</v>
      </c>
      <c r="BB1239" s="280" t="s">
        <v>4268</v>
      </c>
    </row>
    <row r="1240" spans="1:55" ht="15.75">
      <c r="A1240" s="23" t="s">
        <v>1178</v>
      </c>
      <c r="B1240" s="24" t="s">
        <v>1180</v>
      </c>
      <c r="C1240" s="24"/>
      <c r="D1240" s="3" t="s">
        <v>2138</v>
      </c>
      <c r="E1240" s="3" t="s">
        <v>2278</v>
      </c>
      <c r="F1240" s="24" t="s">
        <v>2272</v>
      </c>
      <c r="G1240" s="24"/>
      <c r="H1240" s="24" t="s">
        <v>279</v>
      </c>
      <c r="I1240" s="33">
        <v>56081919</v>
      </c>
      <c r="J1240" s="1" t="s">
        <v>1804</v>
      </c>
      <c r="K1240" s="1" t="s">
        <v>1804</v>
      </c>
      <c r="M1240" s="23" t="s">
        <v>2257</v>
      </c>
      <c r="N1240" s="23"/>
      <c r="O1240" s="22" t="s">
        <v>1791</v>
      </c>
      <c r="P1240" s="22">
        <v>47.5</v>
      </c>
      <c r="Q1240" s="37">
        <f t="shared" ref="Q1240" si="316">R1240*0.8</f>
        <v>87.2</v>
      </c>
      <c r="R1240" s="166">
        <v>109</v>
      </c>
      <c r="S1240" s="33" t="s">
        <v>2224</v>
      </c>
      <c r="T1240" s="33"/>
      <c r="U1240" s="99">
        <v>0.315</v>
      </c>
      <c r="V1240" s="99">
        <v>5.0000000000000001E-3</v>
      </c>
      <c r="W1240" s="99">
        <f t="shared" si="312"/>
        <v>0.32</v>
      </c>
      <c r="X1240" s="8">
        <v>50</v>
      </c>
      <c r="Y1240" s="8">
        <v>520</v>
      </c>
      <c r="Z1240" s="8">
        <v>70</v>
      </c>
      <c r="AX1240" s="412" t="s">
        <v>2139</v>
      </c>
      <c r="AY1240" s="157"/>
      <c r="AZ1240" t="s">
        <v>4280</v>
      </c>
      <c r="BA1240" s="278" t="s">
        <v>4267</v>
      </c>
      <c r="BB1240" s="280" t="s">
        <v>4268</v>
      </c>
    </row>
    <row r="1241" spans="1:55" ht="15.75">
      <c r="A1241" s="23" t="s">
        <v>1178</v>
      </c>
      <c r="B1241" s="24" t="s">
        <v>1180</v>
      </c>
      <c r="C1241" s="24"/>
      <c r="D1241" s="3" t="s">
        <v>2138</v>
      </c>
      <c r="E1241" s="3" t="s">
        <v>2279</v>
      </c>
      <c r="F1241" s="24" t="s">
        <v>2272</v>
      </c>
      <c r="G1241" s="24"/>
      <c r="H1241" s="24" t="s">
        <v>291</v>
      </c>
      <c r="I1241" s="33">
        <v>56081919</v>
      </c>
      <c r="J1241" s="1" t="s">
        <v>1804</v>
      </c>
      <c r="K1241" s="1" t="s">
        <v>1804</v>
      </c>
      <c r="M1241" s="23" t="s">
        <v>2257</v>
      </c>
      <c r="N1241" s="23"/>
      <c r="O1241" s="22" t="s">
        <v>1791</v>
      </c>
      <c r="P1241" s="22">
        <v>47.5</v>
      </c>
      <c r="Q1241" s="37">
        <f t="shared" ref="Q1241" si="317">R1241*0.8</f>
        <v>87.2</v>
      </c>
      <c r="R1241" s="166">
        <v>109</v>
      </c>
      <c r="S1241" s="33" t="s">
        <v>2225</v>
      </c>
      <c r="T1241" s="33"/>
      <c r="U1241" s="99">
        <v>0.315</v>
      </c>
      <c r="V1241" s="99">
        <v>5.0000000000000001E-3</v>
      </c>
      <c r="W1241" s="99">
        <f t="shared" si="312"/>
        <v>0.32</v>
      </c>
      <c r="X1241" s="8">
        <v>50</v>
      </c>
      <c r="Y1241" s="8">
        <v>520</v>
      </c>
      <c r="Z1241" s="8">
        <v>70</v>
      </c>
      <c r="AX1241" s="412" t="s">
        <v>2139</v>
      </c>
      <c r="AY1241" s="157"/>
      <c r="AZ1241" t="s">
        <v>4280</v>
      </c>
      <c r="BA1241" s="278" t="s">
        <v>4267</v>
      </c>
      <c r="BB1241" s="280" t="s">
        <v>4268</v>
      </c>
    </row>
    <row r="1242" spans="1:55" ht="15.75">
      <c r="A1242" s="23" t="s">
        <v>1178</v>
      </c>
      <c r="B1242" s="24" t="s">
        <v>1180</v>
      </c>
      <c r="C1242" s="24"/>
      <c r="D1242" s="3" t="s">
        <v>2138</v>
      </c>
      <c r="E1242" s="3" t="s">
        <v>2280</v>
      </c>
      <c r="F1242" s="24" t="s">
        <v>2272</v>
      </c>
      <c r="G1242" s="24"/>
      <c r="H1242" s="24" t="s">
        <v>409</v>
      </c>
      <c r="I1242" s="33">
        <v>56081919</v>
      </c>
      <c r="J1242" s="1" t="s">
        <v>1804</v>
      </c>
      <c r="K1242" s="1" t="s">
        <v>1804</v>
      </c>
      <c r="M1242" s="23" t="s">
        <v>2257</v>
      </c>
      <c r="N1242" s="23"/>
      <c r="O1242" s="22" t="s">
        <v>1791</v>
      </c>
      <c r="P1242" s="22">
        <v>47.5</v>
      </c>
      <c r="Q1242" s="37">
        <f t="shared" ref="Q1242" si="318">R1242*0.8</f>
        <v>87.2</v>
      </c>
      <c r="R1242" s="166">
        <v>109</v>
      </c>
      <c r="S1242" s="33" t="s">
        <v>2226</v>
      </c>
      <c r="T1242" s="33"/>
      <c r="U1242" s="99">
        <v>0.315</v>
      </c>
      <c r="V1242" s="99">
        <v>5.0000000000000001E-3</v>
      </c>
      <c r="W1242" s="99">
        <f t="shared" si="312"/>
        <v>0.32</v>
      </c>
      <c r="X1242" s="8">
        <v>50</v>
      </c>
      <c r="Y1242" s="8">
        <v>520</v>
      </c>
      <c r="Z1242" s="8">
        <v>70</v>
      </c>
      <c r="AX1242" s="412" t="s">
        <v>2139</v>
      </c>
      <c r="AY1242" s="157"/>
      <c r="AZ1242" t="s">
        <v>4280</v>
      </c>
      <c r="BA1242" s="278" t="s">
        <v>4267</v>
      </c>
      <c r="BB1242" s="280" t="s">
        <v>4268</v>
      </c>
    </row>
    <row r="1243" spans="1:55" ht="15.75">
      <c r="A1243" s="23" t="s">
        <v>1178</v>
      </c>
      <c r="B1243" s="24" t="s">
        <v>1180</v>
      </c>
      <c r="C1243" s="24"/>
      <c r="D1243" s="3" t="s">
        <v>2138</v>
      </c>
      <c r="E1243" s="3" t="s">
        <v>2281</v>
      </c>
      <c r="F1243" s="24" t="s">
        <v>2272</v>
      </c>
      <c r="G1243" s="24"/>
      <c r="H1243" s="24" t="s">
        <v>397</v>
      </c>
      <c r="I1243" s="33">
        <v>56081919</v>
      </c>
      <c r="J1243" s="1" t="s">
        <v>1804</v>
      </c>
      <c r="K1243" s="1" t="s">
        <v>1804</v>
      </c>
      <c r="M1243" s="23" t="s">
        <v>2257</v>
      </c>
      <c r="N1243" s="23"/>
      <c r="O1243" s="22" t="s">
        <v>1791</v>
      </c>
      <c r="P1243" s="22">
        <v>47.5</v>
      </c>
      <c r="Q1243" s="37">
        <f t="shared" ref="Q1243" si="319">R1243*0.8</f>
        <v>87.2</v>
      </c>
      <c r="R1243" s="166">
        <v>109</v>
      </c>
      <c r="S1243" s="33" t="s">
        <v>2227</v>
      </c>
      <c r="T1243" s="33"/>
      <c r="U1243" s="99">
        <v>0.315</v>
      </c>
      <c r="V1243" s="99">
        <v>5.0000000000000001E-3</v>
      </c>
      <c r="W1243" s="99">
        <f t="shared" si="312"/>
        <v>0.32</v>
      </c>
      <c r="X1243" s="8">
        <v>50</v>
      </c>
      <c r="Y1243" s="8">
        <v>520</v>
      </c>
      <c r="Z1243" s="8">
        <v>70</v>
      </c>
      <c r="AX1243" s="412" t="s">
        <v>2139</v>
      </c>
      <c r="AY1243" s="157"/>
      <c r="AZ1243" t="s">
        <v>4280</v>
      </c>
      <c r="BA1243" s="278" t="s">
        <v>4267</v>
      </c>
      <c r="BB1243" s="280" t="s">
        <v>4268</v>
      </c>
    </row>
    <row r="1244" spans="1:55" ht="15.75">
      <c r="A1244" s="23" t="s">
        <v>1178</v>
      </c>
      <c r="B1244" s="24" t="s">
        <v>1180</v>
      </c>
      <c r="C1244" s="24"/>
      <c r="D1244" s="3" t="s">
        <v>2138</v>
      </c>
      <c r="E1244" s="3" t="s">
        <v>2282</v>
      </c>
      <c r="F1244" s="24" t="s">
        <v>2272</v>
      </c>
      <c r="G1244" s="24"/>
      <c r="H1244" s="24" t="s">
        <v>300</v>
      </c>
      <c r="I1244" s="33">
        <v>56081919</v>
      </c>
      <c r="J1244" s="1" t="s">
        <v>1804</v>
      </c>
      <c r="K1244" s="1" t="s">
        <v>1804</v>
      </c>
      <c r="M1244" s="23" t="s">
        <v>2257</v>
      </c>
      <c r="N1244" s="23"/>
      <c r="O1244" s="22" t="s">
        <v>1791</v>
      </c>
      <c r="P1244" s="22">
        <v>47.5</v>
      </c>
      <c r="Q1244" s="37">
        <f t="shared" ref="Q1244" si="320">R1244*0.8</f>
        <v>87.2</v>
      </c>
      <c r="R1244" s="166">
        <v>109</v>
      </c>
      <c r="S1244" s="33" t="s">
        <v>2228</v>
      </c>
      <c r="T1244" s="33"/>
      <c r="U1244" s="99">
        <v>0.315</v>
      </c>
      <c r="V1244" s="99">
        <v>5.0000000000000001E-3</v>
      </c>
      <c r="W1244" s="99">
        <f t="shared" si="312"/>
        <v>0.32</v>
      </c>
      <c r="X1244" s="8">
        <v>50</v>
      </c>
      <c r="Y1244" s="8">
        <v>520</v>
      </c>
      <c r="Z1244" s="8">
        <v>70</v>
      </c>
      <c r="AX1244" s="412" t="s">
        <v>2139</v>
      </c>
      <c r="AY1244" s="157"/>
      <c r="AZ1244" t="s">
        <v>4280</v>
      </c>
      <c r="BA1244" s="278" t="s">
        <v>4267</v>
      </c>
      <c r="BB1244" s="280" t="s">
        <v>4268</v>
      </c>
    </row>
    <row r="1245" spans="1:55" ht="15.75">
      <c r="A1245" s="23" t="s">
        <v>1178</v>
      </c>
      <c r="B1245" s="24" t="s">
        <v>1180</v>
      </c>
      <c r="C1245" s="24"/>
      <c r="D1245" s="3" t="s">
        <v>2138</v>
      </c>
      <c r="E1245" s="3" t="s">
        <v>2283</v>
      </c>
      <c r="F1245" s="24" t="s">
        <v>2272</v>
      </c>
      <c r="G1245" s="24"/>
      <c r="H1245" s="24" t="s">
        <v>386</v>
      </c>
      <c r="I1245" s="33">
        <v>56081919</v>
      </c>
      <c r="J1245" s="1" t="s">
        <v>1804</v>
      </c>
      <c r="K1245" s="1" t="s">
        <v>1804</v>
      </c>
      <c r="M1245" s="23" t="s">
        <v>2257</v>
      </c>
      <c r="N1245" s="23"/>
      <c r="O1245" s="22" t="s">
        <v>1791</v>
      </c>
      <c r="P1245" s="22">
        <v>47.5</v>
      </c>
      <c r="Q1245" s="37">
        <f t="shared" ref="Q1245" si="321">R1245*0.8</f>
        <v>87.2</v>
      </c>
      <c r="R1245" s="166">
        <v>109</v>
      </c>
      <c r="S1245" s="33" t="s">
        <v>2229</v>
      </c>
      <c r="T1245" s="33"/>
      <c r="U1245" s="99">
        <v>0.315</v>
      </c>
      <c r="V1245" s="99">
        <v>5.0000000000000001E-3</v>
      </c>
      <c r="W1245" s="99">
        <f t="shared" si="312"/>
        <v>0.32</v>
      </c>
      <c r="X1245" s="8">
        <v>50</v>
      </c>
      <c r="Y1245" s="8">
        <v>520</v>
      </c>
      <c r="Z1245" s="8">
        <v>70</v>
      </c>
      <c r="AX1245" s="412" t="s">
        <v>2139</v>
      </c>
      <c r="AY1245" s="157"/>
      <c r="AZ1245" t="s">
        <v>4280</v>
      </c>
      <c r="BA1245" s="278" t="s">
        <v>4267</v>
      </c>
      <c r="BB1245" s="280" t="s">
        <v>4268</v>
      </c>
    </row>
    <row r="1246" spans="1:55" ht="15.75">
      <c r="A1246" s="23" t="s">
        <v>1178</v>
      </c>
      <c r="B1246" s="24" t="s">
        <v>1180</v>
      </c>
      <c r="C1246" s="24"/>
      <c r="D1246" s="3" t="s">
        <v>2138</v>
      </c>
      <c r="E1246" s="3" t="s">
        <v>2284</v>
      </c>
      <c r="F1246" s="24" t="s">
        <v>2272</v>
      </c>
      <c r="G1246" s="24"/>
      <c r="H1246" s="24" t="s">
        <v>295</v>
      </c>
      <c r="I1246" s="33">
        <v>56081919</v>
      </c>
      <c r="J1246" s="1" t="s">
        <v>1804</v>
      </c>
      <c r="K1246" s="1" t="s">
        <v>1804</v>
      </c>
      <c r="M1246" s="23" t="s">
        <v>2257</v>
      </c>
      <c r="N1246" s="23"/>
      <c r="O1246" s="22" t="s">
        <v>1791</v>
      </c>
      <c r="P1246" s="22">
        <v>47.5</v>
      </c>
      <c r="Q1246" s="37">
        <f t="shared" ref="Q1246" si="322">R1246*0.8</f>
        <v>87.2</v>
      </c>
      <c r="R1246" s="166">
        <v>109</v>
      </c>
      <c r="S1246" s="33" t="s">
        <v>2230</v>
      </c>
      <c r="T1246" s="33"/>
      <c r="U1246" s="99">
        <v>0.315</v>
      </c>
      <c r="V1246" s="99">
        <v>5.0000000000000001E-3</v>
      </c>
      <c r="W1246" s="99">
        <f t="shared" si="312"/>
        <v>0.32</v>
      </c>
      <c r="X1246" s="8">
        <v>50</v>
      </c>
      <c r="Y1246" s="8">
        <v>520</v>
      </c>
      <c r="Z1246" s="8">
        <v>70</v>
      </c>
      <c r="AX1246" s="412" t="s">
        <v>2139</v>
      </c>
      <c r="AY1246" s="157"/>
      <c r="AZ1246" t="s">
        <v>4280</v>
      </c>
      <c r="BA1246" s="278" t="s">
        <v>4267</v>
      </c>
      <c r="BB1246" s="280" t="s">
        <v>4268</v>
      </c>
    </row>
    <row r="1247" spans="1:55" ht="15.75">
      <c r="A1247" s="23" t="s">
        <v>1178</v>
      </c>
      <c r="B1247" s="24" t="s">
        <v>1180</v>
      </c>
      <c r="C1247" s="24"/>
      <c r="D1247" s="3" t="s">
        <v>2138</v>
      </c>
      <c r="E1247" s="3" t="s">
        <v>2285</v>
      </c>
      <c r="F1247" s="24" t="s">
        <v>2272</v>
      </c>
      <c r="G1247" s="24"/>
      <c r="H1247" s="24" t="s">
        <v>1221</v>
      </c>
      <c r="I1247" s="33">
        <v>56081919</v>
      </c>
      <c r="J1247" s="1" t="s">
        <v>1804</v>
      </c>
      <c r="K1247" s="1" t="s">
        <v>1804</v>
      </c>
      <c r="M1247" s="23" t="s">
        <v>2257</v>
      </c>
      <c r="N1247" s="23"/>
      <c r="O1247" s="22" t="s">
        <v>1791</v>
      </c>
      <c r="P1247" s="22">
        <v>47.5</v>
      </c>
      <c r="Q1247" s="37">
        <f t="shared" ref="Q1247" si="323">R1247*0.8</f>
        <v>87.2</v>
      </c>
      <c r="R1247" s="166">
        <v>109</v>
      </c>
      <c r="S1247" s="33">
        <v>5038083616110</v>
      </c>
      <c r="T1247" s="33"/>
      <c r="U1247" s="99">
        <v>0.315</v>
      </c>
      <c r="V1247" s="99">
        <v>5.0000000000000001E-3</v>
      </c>
      <c r="W1247" s="99">
        <f t="shared" si="312"/>
        <v>0.32</v>
      </c>
      <c r="X1247" s="8">
        <v>50</v>
      </c>
      <c r="Y1247" s="8">
        <v>520</v>
      </c>
      <c r="Z1247" s="8">
        <v>70</v>
      </c>
      <c r="AX1247" s="412" t="s">
        <v>2139</v>
      </c>
      <c r="AY1247" s="157"/>
      <c r="AZ1247" t="s">
        <v>4280</v>
      </c>
      <c r="BA1247" s="278" t="s">
        <v>4267</v>
      </c>
      <c r="BB1247" s="280" t="s">
        <v>4268</v>
      </c>
    </row>
    <row r="1248" spans="1:55" ht="15.75">
      <c r="A1248" s="23" t="s">
        <v>1178</v>
      </c>
      <c r="B1248" s="24" t="s">
        <v>1180</v>
      </c>
      <c r="C1248" s="24"/>
      <c r="D1248" s="3" t="s">
        <v>1947</v>
      </c>
      <c r="E1248" s="24" t="s">
        <v>1192</v>
      </c>
      <c r="F1248" s="24" t="s">
        <v>2273</v>
      </c>
      <c r="G1248" s="24"/>
      <c r="H1248" s="24" t="s">
        <v>1194</v>
      </c>
      <c r="I1248" s="33">
        <v>56081919</v>
      </c>
      <c r="J1248" s="1" t="s">
        <v>1804</v>
      </c>
      <c r="K1248" s="1" t="s">
        <v>1804</v>
      </c>
      <c r="M1248" s="23" t="s">
        <v>2264</v>
      </c>
      <c r="N1248" s="23"/>
      <c r="O1248" s="22" t="s">
        <v>1791</v>
      </c>
      <c r="P1248" s="22">
        <v>77.5</v>
      </c>
      <c r="Q1248" s="37">
        <f t="shared" ref="Q1248" si="324">R1248*0.8</f>
        <v>143.20000000000002</v>
      </c>
      <c r="R1248" s="166">
        <v>179</v>
      </c>
      <c r="S1248" s="33" t="s">
        <v>1195</v>
      </c>
      <c r="T1248" s="33"/>
      <c r="U1248" s="99">
        <v>0.435</v>
      </c>
      <c r="V1248" s="99">
        <v>5.0000000000000001E-3</v>
      </c>
      <c r="W1248" s="99">
        <f t="shared" si="312"/>
        <v>0.44</v>
      </c>
      <c r="X1248" s="8">
        <v>80</v>
      </c>
      <c r="Y1248" s="8">
        <v>520</v>
      </c>
      <c r="Z1248" s="8">
        <v>110</v>
      </c>
      <c r="AX1248" s="412" t="s">
        <v>1193</v>
      </c>
      <c r="AY1248" s="157"/>
      <c r="AZ1248" t="s">
        <v>4280</v>
      </c>
      <c r="BA1248" s="278" t="s">
        <v>4267</v>
      </c>
      <c r="BB1248" s="280" t="s">
        <v>4268</v>
      </c>
    </row>
    <row r="1249" spans="1:55" ht="15.75" customHeight="1">
      <c r="A1249" s="23" t="s">
        <v>1178</v>
      </c>
      <c r="B1249" s="24" t="s">
        <v>1180</v>
      </c>
      <c r="C1249" s="24"/>
      <c r="D1249" s="3" t="s">
        <v>1947</v>
      </c>
      <c r="E1249" s="24" t="s">
        <v>1196</v>
      </c>
      <c r="F1249" s="24" t="s">
        <v>2273</v>
      </c>
      <c r="G1249" s="24"/>
      <c r="H1249" s="24" t="s">
        <v>1197</v>
      </c>
      <c r="I1249" s="33">
        <v>56081919</v>
      </c>
      <c r="J1249" s="1" t="s">
        <v>1804</v>
      </c>
      <c r="K1249" s="1" t="s">
        <v>1804</v>
      </c>
      <c r="M1249" s="23" t="s">
        <v>2264</v>
      </c>
      <c r="N1249" s="23"/>
      <c r="O1249" s="22" t="s">
        <v>1791</v>
      </c>
      <c r="P1249" s="22">
        <v>77.5</v>
      </c>
      <c r="Q1249" s="37">
        <f t="shared" ref="Q1249" si="325">R1249*0.8</f>
        <v>143.20000000000002</v>
      </c>
      <c r="R1249" s="166">
        <v>179</v>
      </c>
      <c r="S1249" s="33" t="s">
        <v>1198</v>
      </c>
      <c r="T1249" s="33"/>
      <c r="U1249" s="99">
        <v>0.435</v>
      </c>
      <c r="V1249" s="99">
        <v>5.0000000000000001E-3</v>
      </c>
      <c r="W1249" s="99">
        <f t="shared" si="312"/>
        <v>0.44</v>
      </c>
      <c r="X1249" s="8">
        <v>80</v>
      </c>
      <c r="Y1249" s="8">
        <v>520</v>
      </c>
      <c r="Z1249" s="8">
        <v>110</v>
      </c>
      <c r="AX1249" s="412" t="s">
        <v>1193</v>
      </c>
      <c r="AY1249" s="157"/>
      <c r="AZ1249" t="s">
        <v>4280</v>
      </c>
      <c r="BA1249" s="278" t="s">
        <v>4267</v>
      </c>
      <c r="BB1249" s="280" t="s">
        <v>4268</v>
      </c>
    </row>
    <row r="1250" spans="1:55" ht="15.75" customHeight="1">
      <c r="A1250" s="23" t="s">
        <v>1178</v>
      </c>
      <c r="B1250" s="24" t="s">
        <v>1180</v>
      </c>
      <c r="C1250" s="24"/>
      <c r="D1250" s="3" t="s">
        <v>1947</v>
      </c>
      <c r="E1250" s="24" t="s">
        <v>1199</v>
      </c>
      <c r="F1250" s="24" t="s">
        <v>2273</v>
      </c>
      <c r="G1250" s="24"/>
      <c r="H1250" s="24" t="s">
        <v>1200</v>
      </c>
      <c r="I1250" s="33">
        <v>56081919</v>
      </c>
      <c r="J1250" s="1" t="s">
        <v>1804</v>
      </c>
      <c r="K1250" s="1" t="s">
        <v>1804</v>
      </c>
      <c r="M1250" s="23" t="s">
        <v>2264</v>
      </c>
      <c r="N1250" s="23"/>
      <c r="O1250" s="22" t="s">
        <v>1791</v>
      </c>
      <c r="P1250" s="22">
        <v>77.5</v>
      </c>
      <c r="Q1250" s="37">
        <f t="shared" ref="Q1250" si="326">R1250*0.8</f>
        <v>143.20000000000002</v>
      </c>
      <c r="R1250" s="166">
        <v>179</v>
      </c>
      <c r="S1250" s="33" t="s">
        <v>1201</v>
      </c>
      <c r="T1250" s="33"/>
      <c r="U1250" s="99">
        <v>0.435</v>
      </c>
      <c r="V1250" s="99">
        <v>5.0000000000000001E-3</v>
      </c>
      <c r="W1250" s="99">
        <f t="shared" si="312"/>
        <v>0.44</v>
      </c>
      <c r="X1250" s="8">
        <v>80</v>
      </c>
      <c r="Y1250" s="8">
        <v>520</v>
      </c>
      <c r="Z1250" s="8">
        <v>110</v>
      </c>
      <c r="AX1250" s="412" t="s">
        <v>1193</v>
      </c>
      <c r="AY1250" s="157"/>
      <c r="AZ1250" t="s">
        <v>4280</v>
      </c>
      <c r="BA1250" s="278" t="s">
        <v>4267</v>
      </c>
      <c r="BB1250" s="280" t="s">
        <v>4268</v>
      </c>
    </row>
    <row r="1251" spans="1:55" ht="15.75" customHeight="1">
      <c r="A1251" s="23" t="s">
        <v>1178</v>
      </c>
      <c r="B1251" s="24" t="s">
        <v>1180</v>
      </c>
      <c r="C1251" s="24"/>
      <c r="D1251" s="3" t="s">
        <v>1947</v>
      </c>
      <c r="E1251" s="24" t="s">
        <v>1202</v>
      </c>
      <c r="F1251" s="24" t="s">
        <v>2273</v>
      </c>
      <c r="G1251" s="24"/>
      <c r="H1251" s="24" t="s">
        <v>1203</v>
      </c>
      <c r="I1251" s="33">
        <v>56081919</v>
      </c>
      <c r="J1251" s="1" t="s">
        <v>1804</v>
      </c>
      <c r="K1251" s="1" t="s">
        <v>1804</v>
      </c>
      <c r="M1251" s="23" t="s">
        <v>2264</v>
      </c>
      <c r="N1251" s="23"/>
      <c r="O1251" s="22" t="s">
        <v>1791</v>
      </c>
      <c r="P1251" s="22">
        <v>77.5</v>
      </c>
      <c r="Q1251" s="37">
        <f t="shared" ref="Q1251" si="327">R1251*0.8</f>
        <v>143.20000000000002</v>
      </c>
      <c r="R1251" s="166">
        <v>179</v>
      </c>
      <c r="S1251" s="33" t="s">
        <v>1204</v>
      </c>
      <c r="T1251" s="33"/>
      <c r="U1251" s="99">
        <v>0.435</v>
      </c>
      <c r="V1251" s="99">
        <v>5.0000000000000001E-3</v>
      </c>
      <c r="W1251" s="99">
        <f t="shared" si="312"/>
        <v>0.44</v>
      </c>
      <c r="X1251" s="8">
        <v>80</v>
      </c>
      <c r="Y1251" s="8">
        <v>520</v>
      </c>
      <c r="Z1251" s="8">
        <v>110</v>
      </c>
      <c r="AX1251" s="412" t="s">
        <v>1193</v>
      </c>
      <c r="AY1251" s="157"/>
      <c r="AZ1251" t="s">
        <v>4280</v>
      </c>
      <c r="BA1251" s="278" t="s">
        <v>4267</v>
      </c>
      <c r="BB1251" s="280" t="s">
        <v>4268</v>
      </c>
    </row>
    <row r="1252" spans="1:55" s="32" customFormat="1" ht="15.75">
      <c r="A1252" s="23" t="s">
        <v>1178</v>
      </c>
      <c r="B1252" s="24" t="s">
        <v>1180</v>
      </c>
      <c r="C1252" s="24"/>
      <c r="D1252" s="3" t="s">
        <v>1948</v>
      </c>
      <c r="E1252" s="24" t="s">
        <v>1205</v>
      </c>
      <c r="F1252" s="24" t="s">
        <v>2271</v>
      </c>
      <c r="G1252" s="24"/>
      <c r="H1252" s="24" t="s">
        <v>279</v>
      </c>
      <c r="I1252" s="33">
        <v>56081919</v>
      </c>
      <c r="J1252" s="1" t="s">
        <v>1804</v>
      </c>
      <c r="K1252" s="1" t="s">
        <v>1804</v>
      </c>
      <c r="L1252"/>
      <c r="M1252" s="23" t="s">
        <v>2258</v>
      </c>
      <c r="N1252" s="23"/>
      <c r="O1252" s="22" t="s">
        <v>1791</v>
      </c>
      <c r="P1252" s="22">
        <v>58.5</v>
      </c>
      <c r="Q1252" s="37">
        <f t="shared" ref="Q1252" si="328">R1252*0.8</f>
        <v>108</v>
      </c>
      <c r="R1252" s="166">
        <v>135</v>
      </c>
      <c r="S1252" s="33" t="s">
        <v>1207</v>
      </c>
      <c r="T1252" s="33"/>
      <c r="U1252" s="99">
        <v>0.34</v>
      </c>
      <c r="V1252" s="99">
        <v>5.0000000000000001E-3</v>
      </c>
      <c r="W1252" s="99">
        <f t="shared" si="312"/>
        <v>0.34500000000000003</v>
      </c>
      <c r="X1252" s="8">
        <v>90</v>
      </c>
      <c r="Y1252" s="8">
        <v>530</v>
      </c>
      <c r="Z1252" s="8">
        <v>140</v>
      </c>
      <c r="AA1252"/>
      <c r="AB1252"/>
      <c r="AC1252"/>
      <c r="AD1252"/>
      <c r="AE1252"/>
      <c r="AF1252"/>
      <c r="AG1252"/>
      <c r="AH1252"/>
      <c r="AI1252"/>
      <c r="AJ1252"/>
      <c r="AK1252"/>
      <c r="AL1252"/>
      <c r="AM1252"/>
      <c r="AN1252"/>
      <c r="AO1252"/>
      <c r="AP1252"/>
      <c r="AQ1252"/>
      <c r="AR1252"/>
      <c r="AS1252"/>
      <c r="AT1252"/>
      <c r="AU1252"/>
      <c r="AV1252"/>
      <c r="AW1252"/>
      <c r="AX1252" s="412" t="s">
        <v>1206</v>
      </c>
      <c r="AY1252" s="157"/>
      <c r="AZ1252" t="s">
        <v>4280</v>
      </c>
      <c r="BA1252" s="278" t="s">
        <v>4267</v>
      </c>
      <c r="BB1252" s="280" t="s">
        <v>4268</v>
      </c>
      <c r="BC1252"/>
    </row>
    <row r="1253" spans="1:55" s="32" customFormat="1" ht="15.75">
      <c r="A1253" s="23" t="s">
        <v>1178</v>
      </c>
      <c r="B1253" s="24" t="s">
        <v>1180</v>
      </c>
      <c r="C1253" s="24"/>
      <c r="D1253" s="3" t="s">
        <v>1948</v>
      </c>
      <c r="E1253" s="24" t="s">
        <v>1208</v>
      </c>
      <c r="F1253" s="24" t="s">
        <v>2271</v>
      </c>
      <c r="G1253" s="24"/>
      <c r="H1253" s="24" t="s">
        <v>291</v>
      </c>
      <c r="I1253" s="33">
        <v>56081919</v>
      </c>
      <c r="J1253" s="1" t="s">
        <v>1804</v>
      </c>
      <c r="K1253" s="1" t="s">
        <v>1804</v>
      </c>
      <c r="L1253"/>
      <c r="M1253" s="23" t="s">
        <v>2258</v>
      </c>
      <c r="N1253" s="23"/>
      <c r="O1253" s="22" t="s">
        <v>1791</v>
      </c>
      <c r="P1253" s="22">
        <v>58.5</v>
      </c>
      <c r="Q1253" s="37">
        <f t="shared" ref="Q1253" si="329">R1253*0.8</f>
        <v>108</v>
      </c>
      <c r="R1253" s="166">
        <v>135</v>
      </c>
      <c r="S1253" s="33" t="s">
        <v>1209</v>
      </c>
      <c r="T1253" s="33"/>
      <c r="U1253" s="99">
        <v>0.34</v>
      </c>
      <c r="V1253" s="99">
        <v>5.0000000000000001E-3</v>
      </c>
      <c r="W1253" s="99">
        <f t="shared" si="312"/>
        <v>0.34500000000000003</v>
      </c>
      <c r="X1253" s="8">
        <v>90</v>
      </c>
      <c r="Y1253" s="8">
        <v>530</v>
      </c>
      <c r="Z1253" s="8">
        <v>140</v>
      </c>
      <c r="AA1253"/>
      <c r="AB1253"/>
      <c r="AC1253"/>
      <c r="AD1253"/>
      <c r="AE1253"/>
      <c r="AF1253"/>
      <c r="AG1253"/>
      <c r="AH1253"/>
      <c r="AI1253"/>
      <c r="AJ1253"/>
      <c r="AK1253"/>
      <c r="AL1253"/>
      <c r="AM1253"/>
      <c r="AN1253"/>
      <c r="AO1253"/>
      <c r="AP1253"/>
      <c r="AQ1253"/>
      <c r="AR1253"/>
      <c r="AS1253"/>
      <c r="AT1253"/>
      <c r="AU1253"/>
      <c r="AV1253"/>
      <c r="AW1253"/>
      <c r="AX1253" s="412" t="s">
        <v>1206</v>
      </c>
      <c r="AY1253" s="157"/>
      <c r="AZ1253" t="s">
        <v>4280</v>
      </c>
      <c r="BA1253" s="278" t="s">
        <v>4267</v>
      </c>
      <c r="BB1253" s="280" t="s">
        <v>4268</v>
      </c>
      <c r="BC1253"/>
    </row>
    <row r="1254" spans="1:55" s="32" customFormat="1" ht="15.75">
      <c r="A1254" s="23" t="s">
        <v>1178</v>
      </c>
      <c r="B1254" s="24" t="s">
        <v>1180</v>
      </c>
      <c r="C1254" s="24"/>
      <c r="D1254" s="3" t="s">
        <v>1948</v>
      </c>
      <c r="E1254" s="24" t="s">
        <v>1210</v>
      </c>
      <c r="F1254" s="24" t="s">
        <v>2271</v>
      </c>
      <c r="G1254" s="24"/>
      <c r="H1254" s="24" t="s">
        <v>409</v>
      </c>
      <c r="I1254" s="33">
        <v>56081919</v>
      </c>
      <c r="J1254" s="1" t="s">
        <v>1804</v>
      </c>
      <c r="K1254" s="1" t="s">
        <v>1804</v>
      </c>
      <c r="L1254"/>
      <c r="M1254" s="23" t="s">
        <v>2258</v>
      </c>
      <c r="N1254" s="23"/>
      <c r="O1254" s="22" t="s">
        <v>1791</v>
      </c>
      <c r="P1254" s="22">
        <v>58.5</v>
      </c>
      <c r="Q1254" s="37">
        <f t="shared" ref="Q1254" si="330">R1254*0.8</f>
        <v>108</v>
      </c>
      <c r="R1254" s="166">
        <v>135</v>
      </c>
      <c r="S1254" s="33" t="s">
        <v>1211</v>
      </c>
      <c r="T1254" s="33"/>
      <c r="U1254" s="99">
        <v>0.34</v>
      </c>
      <c r="V1254" s="99">
        <v>5.0000000000000001E-3</v>
      </c>
      <c r="W1254" s="99">
        <f t="shared" si="312"/>
        <v>0.34500000000000003</v>
      </c>
      <c r="X1254" s="8">
        <v>90</v>
      </c>
      <c r="Y1254" s="8">
        <v>530</v>
      </c>
      <c r="Z1254" s="8">
        <v>140</v>
      </c>
      <c r="AA1254"/>
      <c r="AB1254"/>
      <c r="AC1254"/>
      <c r="AD1254"/>
      <c r="AE1254"/>
      <c r="AF1254"/>
      <c r="AG1254"/>
      <c r="AH1254"/>
      <c r="AI1254"/>
      <c r="AJ1254"/>
      <c r="AK1254"/>
      <c r="AL1254"/>
      <c r="AM1254"/>
      <c r="AN1254"/>
      <c r="AO1254"/>
      <c r="AP1254"/>
      <c r="AQ1254"/>
      <c r="AR1254"/>
      <c r="AS1254"/>
      <c r="AT1254"/>
      <c r="AU1254"/>
      <c r="AV1254"/>
      <c r="AW1254"/>
      <c r="AX1254" s="412" t="s">
        <v>1206</v>
      </c>
      <c r="AY1254" s="157"/>
      <c r="AZ1254" t="s">
        <v>4280</v>
      </c>
      <c r="BA1254" s="278" t="s">
        <v>4267</v>
      </c>
      <c r="BB1254" s="280" t="s">
        <v>4268</v>
      </c>
      <c r="BC1254"/>
    </row>
    <row r="1255" spans="1:55" ht="15.75">
      <c r="A1255" s="23" t="s">
        <v>1178</v>
      </c>
      <c r="B1255" s="24" t="s">
        <v>1180</v>
      </c>
      <c r="C1255" s="24"/>
      <c r="D1255" s="3" t="s">
        <v>1948</v>
      </c>
      <c r="E1255" s="24" t="s">
        <v>1212</v>
      </c>
      <c r="F1255" s="24" t="s">
        <v>2271</v>
      </c>
      <c r="G1255" s="24"/>
      <c r="H1255" s="24" t="s">
        <v>397</v>
      </c>
      <c r="I1255" s="33">
        <v>56081919</v>
      </c>
      <c r="J1255" s="1" t="s">
        <v>1804</v>
      </c>
      <c r="K1255" s="1" t="s">
        <v>1804</v>
      </c>
      <c r="M1255" s="23" t="s">
        <v>2258</v>
      </c>
      <c r="N1255" s="23"/>
      <c r="O1255" s="22" t="s">
        <v>1791</v>
      </c>
      <c r="P1255" s="22">
        <v>58.5</v>
      </c>
      <c r="Q1255" s="37">
        <f t="shared" ref="Q1255" si="331">R1255*0.8</f>
        <v>108</v>
      </c>
      <c r="R1255" s="166">
        <v>135</v>
      </c>
      <c r="S1255" s="33" t="s">
        <v>1213</v>
      </c>
      <c r="T1255" s="33"/>
      <c r="U1255" s="99">
        <v>0.34</v>
      </c>
      <c r="V1255" s="99">
        <v>5.0000000000000001E-3</v>
      </c>
      <c r="W1255" s="99">
        <f t="shared" si="312"/>
        <v>0.34500000000000003</v>
      </c>
      <c r="X1255" s="8">
        <v>90</v>
      </c>
      <c r="Y1255" s="8">
        <v>530</v>
      </c>
      <c r="Z1255" s="8">
        <v>140</v>
      </c>
      <c r="AX1255" s="412" t="s">
        <v>1206</v>
      </c>
      <c r="AY1255" s="157"/>
      <c r="AZ1255" t="s">
        <v>4280</v>
      </c>
      <c r="BA1255" s="278" t="s">
        <v>4267</v>
      </c>
      <c r="BB1255" s="280" t="s">
        <v>4268</v>
      </c>
    </row>
    <row r="1256" spans="1:55" s="32" customFormat="1" ht="15.75">
      <c r="A1256" s="23" t="s">
        <v>1178</v>
      </c>
      <c r="B1256" s="24" t="s">
        <v>1180</v>
      </c>
      <c r="C1256" s="24"/>
      <c r="D1256" s="3" t="s">
        <v>1948</v>
      </c>
      <c r="E1256" s="24" t="s">
        <v>1214</v>
      </c>
      <c r="F1256" s="24" t="s">
        <v>2271</v>
      </c>
      <c r="G1256" s="24"/>
      <c r="H1256" s="24" t="s">
        <v>300</v>
      </c>
      <c r="I1256" s="33">
        <v>56081919</v>
      </c>
      <c r="J1256" s="1" t="s">
        <v>1804</v>
      </c>
      <c r="K1256" s="1" t="s">
        <v>1804</v>
      </c>
      <c r="L1256"/>
      <c r="M1256" s="23" t="s">
        <v>2258</v>
      </c>
      <c r="N1256" s="23"/>
      <c r="O1256" s="22" t="s">
        <v>1791</v>
      </c>
      <c r="P1256" s="22">
        <v>58.5</v>
      </c>
      <c r="Q1256" s="37">
        <f t="shared" ref="Q1256" si="332">R1256*0.8</f>
        <v>108</v>
      </c>
      <c r="R1256" s="166">
        <v>135</v>
      </c>
      <c r="S1256" s="33" t="s">
        <v>1215</v>
      </c>
      <c r="T1256" s="33"/>
      <c r="U1256" s="99">
        <v>0.34</v>
      </c>
      <c r="V1256" s="99">
        <v>5.0000000000000001E-3</v>
      </c>
      <c r="W1256" s="99">
        <f t="shared" si="312"/>
        <v>0.34500000000000003</v>
      </c>
      <c r="X1256" s="8">
        <v>90</v>
      </c>
      <c r="Y1256" s="8">
        <v>530</v>
      </c>
      <c r="Z1256" s="8">
        <v>140</v>
      </c>
      <c r="AA1256"/>
      <c r="AB1256"/>
      <c r="AC1256"/>
      <c r="AD1256"/>
      <c r="AE1256"/>
      <c r="AF1256"/>
      <c r="AG1256"/>
      <c r="AH1256"/>
      <c r="AI1256"/>
      <c r="AJ1256"/>
      <c r="AK1256"/>
      <c r="AL1256"/>
      <c r="AM1256"/>
      <c r="AN1256"/>
      <c r="AO1256"/>
      <c r="AP1256"/>
      <c r="AQ1256"/>
      <c r="AR1256"/>
      <c r="AS1256"/>
      <c r="AT1256"/>
      <c r="AU1256"/>
      <c r="AV1256"/>
      <c r="AW1256"/>
      <c r="AX1256" s="412" t="s">
        <v>1206</v>
      </c>
      <c r="AY1256" s="157"/>
      <c r="AZ1256" t="s">
        <v>4280</v>
      </c>
      <c r="BA1256" s="278" t="s">
        <v>4267</v>
      </c>
      <c r="BB1256" s="280" t="s">
        <v>4268</v>
      </c>
      <c r="BC1256"/>
    </row>
    <row r="1257" spans="1:55" s="32" customFormat="1" ht="15.75">
      <c r="A1257" s="23" t="s">
        <v>1178</v>
      </c>
      <c r="B1257" s="24" t="s">
        <v>1180</v>
      </c>
      <c r="C1257" s="24"/>
      <c r="D1257" s="3" t="s">
        <v>1948</v>
      </c>
      <c r="E1257" s="24" t="s">
        <v>1216</v>
      </c>
      <c r="F1257" s="24" t="s">
        <v>2271</v>
      </c>
      <c r="G1257" s="24"/>
      <c r="H1257" s="24" t="s">
        <v>386</v>
      </c>
      <c r="I1257" s="33">
        <v>56081919</v>
      </c>
      <c r="J1257" s="1" t="s">
        <v>1804</v>
      </c>
      <c r="K1257" s="1" t="s">
        <v>1804</v>
      </c>
      <c r="L1257"/>
      <c r="M1257" s="23" t="s">
        <v>2258</v>
      </c>
      <c r="N1257" s="23"/>
      <c r="O1257" s="22" t="s">
        <v>1791</v>
      </c>
      <c r="P1257" s="22">
        <v>58.5</v>
      </c>
      <c r="Q1257" s="37">
        <f t="shared" ref="Q1257" si="333">R1257*0.8</f>
        <v>108</v>
      </c>
      <c r="R1257" s="166">
        <v>135</v>
      </c>
      <c r="S1257" s="33" t="s">
        <v>1217</v>
      </c>
      <c r="T1257" s="33"/>
      <c r="U1257" s="99">
        <v>0.34</v>
      </c>
      <c r="V1257" s="99">
        <v>5.0000000000000001E-3</v>
      </c>
      <c r="W1257" s="99">
        <f t="shared" si="312"/>
        <v>0.34500000000000003</v>
      </c>
      <c r="X1257" s="8">
        <v>90</v>
      </c>
      <c r="Y1257" s="8">
        <v>530</v>
      </c>
      <c r="Z1257" s="8">
        <v>140</v>
      </c>
      <c r="AA1257"/>
      <c r="AB1257"/>
      <c r="AC1257"/>
      <c r="AD1257"/>
      <c r="AE1257"/>
      <c r="AF1257"/>
      <c r="AG1257"/>
      <c r="AH1257"/>
      <c r="AI1257"/>
      <c r="AJ1257"/>
      <c r="AK1257"/>
      <c r="AL1257"/>
      <c r="AM1257"/>
      <c r="AN1257"/>
      <c r="AO1257"/>
      <c r="AP1257"/>
      <c r="AQ1257"/>
      <c r="AR1257"/>
      <c r="AS1257"/>
      <c r="AT1257"/>
      <c r="AU1257"/>
      <c r="AV1257"/>
      <c r="AW1257"/>
      <c r="AX1257" s="412" t="s">
        <v>1206</v>
      </c>
      <c r="AY1257" s="157"/>
      <c r="AZ1257" t="s">
        <v>4280</v>
      </c>
      <c r="BA1257" s="278" t="s">
        <v>4267</v>
      </c>
      <c r="BB1257" s="280" t="s">
        <v>4268</v>
      </c>
      <c r="BC1257"/>
    </row>
    <row r="1258" spans="1:55" s="32" customFormat="1" ht="15.75">
      <c r="A1258" s="23" t="s">
        <v>1178</v>
      </c>
      <c r="B1258" s="24" t="s">
        <v>1180</v>
      </c>
      <c r="C1258" s="24"/>
      <c r="D1258" s="3" t="s">
        <v>1948</v>
      </c>
      <c r="E1258" s="24" t="s">
        <v>1218</v>
      </c>
      <c r="F1258" s="24" t="s">
        <v>2271</v>
      </c>
      <c r="G1258" s="24"/>
      <c r="H1258" s="24" t="s">
        <v>295</v>
      </c>
      <c r="I1258" s="33">
        <v>56081919</v>
      </c>
      <c r="J1258" s="1" t="s">
        <v>1804</v>
      </c>
      <c r="K1258" s="1" t="s">
        <v>1804</v>
      </c>
      <c r="L1258"/>
      <c r="M1258" s="23" t="s">
        <v>2258</v>
      </c>
      <c r="N1258" s="23"/>
      <c r="O1258" s="22" t="s">
        <v>1791</v>
      </c>
      <c r="P1258" s="22">
        <v>58.5</v>
      </c>
      <c r="Q1258" s="37">
        <f t="shared" ref="Q1258" si="334">R1258*0.8</f>
        <v>108</v>
      </c>
      <c r="R1258" s="166">
        <v>135</v>
      </c>
      <c r="S1258" s="33" t="s">
        <v>1219</v>
      </c>
      <c r="T1258" s="33"/>
      <c r="U1258" s="99">
        <v>0.34</v>
      </c>
      <c r="V1258" s="99">
        <v>5.0000000000000001E-3</v>
      </c>
      <c r="W1258" s="99">
        <f t="shared" si="312"/>
        <v>0.34500000000000003</v>
      </c>
      <c r="X1258" s="8">
        <v>90</v>
      </c>
      <c r="Y1258" s="8">
        <v>530</v>
      </c>
      <c r="Z1258" s="8">
        <v>140</v>
      </c>
      <c r="AA1258"/>
      <c r="AB1258"/>
      <c r="AC1258"/>
      <c r="AD1258"/>
      <c r="AE1258"/>
      <c r="AF1258"/>
      <c r="AG1258"/>
      <c r="AH1258"/>
      <c r="AI1258"/>
      <c r="AJ1258"/>
      <c r="AK1258"/>
      <c r="AL1258"/>
      <c r="AM1258"/>
      <c r="AN1258"/>
      <c r="AO1258"/>
      <c r="AP1258"/>
      <c r="AQ1258"/>
      <c r="AR1258"/>
      <c r="AS1258"/>
      <c r="AT1258"/>
      <c r="AU1258"/>
      <c r="AV1258"/>
      <c r="AW1258"/>
      <c r="AX1258" s="412" t="s">
        <v>1206</v>
      </c>
      <c r="AY1258" s="157"/>
      <c r="AZ1258" t="s">
        <v>4280</v>
      </c>
      <c r="BA1258" s="278" t="s">
        <v>4267</v>
      </c>
      <c r="BB1258" s="280" t="s">
        <v>4268</v>
      </c>
      <c r="BC1258"/>
    </row>
    <row r="1259" spans="1:55" ht="15.75">
      <c r="A1259" s="23" t="s">
        <v>1178</v>
      </c>
      <c r="B1259" s="24" t="s">
        <v>1180</v>
      </c>
      <c r="C1259" s="24"/>
      <c r="D1259" s="3" t="s">
        <v>1948</v>
      </c>
      <c r="E1259" s="24" t="s">
        <v>1220</v>
      </c>
      <c r="F1259" s="24" t="s">
        <v>2271</v>
      </c>
      <c r="G1259" s="24"/>
      <c r="H1259" s="24" t="s">
        <v>1221</v>
      </c>
      <c r="I1259" s="33">
        <v>56081919</v>
      </c>
      <c r="J1259" s="1" t="s">
        <v>1804</v>
      </c>
      <c r="K1259" s="1" t="s">
        <v>1804</v>
      </c>
      <c r="M1259" s="23" t="s">
        <v>2258</v>
      </c>
      <c r="N1259" s="23"/>
      <c r="O1259" s="22" t="s">
        <v>1791</v>
      </c>
      <c r="P1259" s="22">
        <v>58.5</v>
      </c>
      <c r="Q1259" s="37">
        <f t="shared" ref="Q1259" si="335">R1259*0.8</f>
        <v>108</v>
      </c>
      <c r="R1259" s="166">
        <v>135</v>
      </c>
      <c r="S1259" s="33" t="s">
        <v>1222</v>
      </c>
      <c r="T1259" s="33"/>
      <c r="U1259" s="99">
        <v>0.34</v>
      </c>
      <c r="V1259" s="99">
        <v>5.0000000000000001E-3</v>
      </c>
      <c r="W1259" s="99">
        <f t="shared" si="312"/>
        <v>0.34500000000000003</v>
      </c>
      <c r="X1259" s="8">
        <v>90</v>
      </c>
      <c r="Y1259" s="8">
        <v>530</v>
      </c>
      <c r="Z1259" s="8">
        <v>140</v>
      </c>
      <c r="AX1259" s="412" t="s">
        <v>1206</v>
      </c>
      <c r="AY1259" s="157"/>
      <c r="AZ1259" t="s">
        <v>4280</v>
      </c>
      <c r="BA1259" s="278" t="s">
        <v>4267</v>
      </c>
      <c r="BB1259" s="280" t="s">
        <v>4268</v>
      </c>
    </row>
    <row r="1260" spans="1:55" ht="15.75">
      <c r="A1260" s="23" t="s">
        <v>1178</v>
      </c>
      <c r="B1260" s="24" t="s">
        <v>1180</v>
      </c>
      <c r="C1260" s="24"/>
      <c r="D1260" s="3" t="s">
        <v>1949</v>
      </c>
      <c r="E1260" s="24" t="s">
        <v>1223</v>
      </c>
      <c r="F1260" s="24" t="s">
        <v>2141</v>
      </c>
      <c r="G1260" s="24"/>
      <c r="H1260" s="24" t="s">
        <v>1225</v>
      </c>
      <c r="I1260" s="33">
        <v>56081919</v>
      </c>
      <c r="J1260" s="1" t="s">
        <v>1804</v>
      </c>
      <c r="K1260" s="1" t="s">
        <v>1804</v>
      </c>
      <c r="M1260" s="23" t="s">
        <v>2259</v>
      </c>
      <c r="N1260" s="23"/>
      <c r="O1260" s="22" t="s">
        <v>1791</v>
      </c>
      <c r="P1260" s="22">
        <v>95</v>
      </c>
      <c r="Q1260" s="37">
        <f t="shared" ref="Q1260" si="336">R1260*0.8</f>
        <v>175.20000000000002</v>
      </c>
      <c r="R1260" s="166">
        <v>219</v>
      </c>
      <c r="S1260" s="33" t="s">
        <v>1226</v>
      </c>
      <c r="T1260" s="33"/>
      <c r="U1260" s="99">
        <v>0.72</v>
      </c>
      <c r="V1260" s="99">
        <v>5.0000000000000001E-3</v>
      </c>
      <c r="W1260" s="99">
        <f t="shared" si="312"/>
        <v>0.72499999999999998</v>
      </c>
      <c r="X1260" s="8">
        <v>110</v>
      </c>
      <c r="Y1260" s="8">
        <v>400</v>
      </c>
      <c r="Z1260" s="8">
        <v>150</v>
      </c>
      <c r="AX1260" s="412" t="s">
        <v>1224</v>
      </c>
      <c r="AY1260" s="157"/>
      <c r="AZ1260" t="s">
        <v>4280</v>
      </c>
      <c r="BA1260" s="278" t="s">
        <v>4267</v>
      </c>
      <c r="BB1260" s="280" t="s">
        <v>4268</v>
      </c>
    </row>
    <row r="1261" spans="1:55" ht="15.75">
      <c r="A1261" s="23" t="s">
        <v>1178</v>
      </c>
      <c r="B1261" s="24" t="s">
        <v>1180</v>
      </c>
      <c r="C1261" s="24"/>
      <c r="D1261" s="3" t="s">
        <v>1949</v>
      </c>
      <c r="E1261" s="24" t="s">
        <v>1227</v>
      </c>
      <c r="F1261" s="24" t="s">
        <v>2141</v>
      </c>
      <c r="G1261" s="24"/>
      <c r="H1261" s="24" t="s">
        <v>1228</v>
      </c>
      <c r="I1261" s="33">
        <v>56081919</v>
      </c>
      <c r="J1261" s="1" t="s">
        <v>1804</v>
      </c>
      <c r="K1261" s="1" t="s">
        <v>1804</v>
      </c>
      <c r="M1261" s="23" t="s">
        <v>2260</v>
      </c>
      <c r="N1261" s="23"/>
      <c r="O1261" s="22" t="s">
        <v>1791</v>
      </c>
      <c r="P1261" s="22">
        <v>78</v>
      </c>
      <c r="Q1261" s="37">
        <f t="shared" ref="Q1261" si="337">R1261*0.8</f>
        <v>143.20000000000002</v>
      </c>
      <c r="R1261" s="166">
        <v>179</v>
      </c>
      <c r="S1261" s="33" t="s">
        <v>1229</v>
      </c>
      <c r="T1261" s="33"/>
      <c r="U1261" s="99">
        <v>0.53500000000000003</v>
      </c>
      <c r="V1261" s="99">
        <v>5.0000000000000001E-3</v>
      </c>
      <c r="W1261" s="99">
        <f t="shared" si="312"/>
        <v>0.54</v>
      </c>
      <c r="X1261" s="8">
        <v>100</v>
      </c>
      <c r="Y1261" s="8">
        <v>450</v>
      </c>
      <c r="Z1261" s="8">
        <v>110</v>
      </c>
      <c r="AX1261" s="412" t="s">
        <v>1224</v>
      </c>
      <c r="AY1261" s="157"/>
      <c r="AZ1261" t="s">
        <v>4280</v>
      </c>
      <c r="BA1261" s="278" t="s">
        <v>4267</v>
      </c>
      <c r="BB1261" s="280" t="s">
        <v>4268</v>
      </c>
    </row>
    <row r="1262" spans="1:55" ht="15.75">
      <c r="A1262" s="3" t="s">
        <v>1178</v>
      </c>
      <c r="B1262" s="3" t="s">
        <v>1180</v>
      </c>
      <c r="C1262" s="3"/>
      <c r="D1262" s="3" t="s">
        <v>1950</v>
      </c>
      <c r="E1262" s="3" t="s">
        <v>1597</v>
      </c>
      <c r="F1262" s="3" t="s">
        <v>2142</v>
      </c>
      <c r="G1262" s="3"/>
      <c r="H1262" s="3" t="s">
        <v>1453</v>
      </c>
      <c r="I1262" s="33">
        <v>56081919</v>
      </c>
      <c r="J1262" s="1" t="s">
        <v>1804</v>
      </c>
      <c r="K1262" s="1" t="s">
        <v>1804</v>
      </c>
      <c r="M1262" s="35" t="s">
        <v>2261</v>
      </c>
      <c r="N1262" s="35"/>
      <c r="O1262" s="22" t="s">
        <v>1791</v>
      </c>
      <c r="P1262" s="22">
        <v>173.5</v>
      </c>
      <c r="Q1262" s="37">
        <f t="shared" ref="Q1262" si="338">R1262*0.8</f>
        <v>319.20000000000005</v>
      </c>
      <c r="R1262" s="166">
        <v>399</v>
      </c>
      <c r="S1262" s="33" t="s">
        <v>1595</v>
      </c>
      <c r="T1262" s="33"/>
      <c r="U1262" s="99">
        <v>1.21</v>
      </c>
      <c r="V1262" s="99">
        <v>5.0000000000000001E-3</v>
      </c>
      <c r="W1262" s="99">
        <f t="shared" si="312"/>
        <v>1.2149999999999999</v>
      </c>
      <c r="X1262" s="8">
        <v>40</v>
      </c>
      <c r="Y1262" s="8">
        <v>580</v>
      </c>
      <c r="Z1262" s="8">
        <v>150</v>
      </c>
      <c r="AX1262" s="412" t="s">
        <v>3159</v>
      </c>
      <c r="AY1262" s="32"/>
      <c r="AZ1262" t="s">
        <v>4280</v>
      </c>
      <c r="BA1262" s="278" t="s">
        <v>4267</v>
      </c>
      <c r="BB1262" s="280" t="s">
        <v>4268</v>
      </c>
      <c r="BC1262" s="32"/>
    </row>
    <row r="1263" spans="1:55" ht="15.75">
      <c r="A1263" s="3" t="s">
        <v>1178</v>
      </c>
      <c r="B1263" s="3" t="s">
        <v>1180</v>
      </c>
      <c r="C1263" s="3"/>
      <c r="D1263" s="3" t="s">
        <v>1950</v>
      </c>
      <c r="E1263" s="3" t="s">
        <v>1598</v>
      </c>
      <c r="F1263" s="3" t="s">
        <v>2142</v>
      </c>
      <c r="G1263" s="3"/>
      <c r="H1263" s="3" t="s">
        <v>1453</v>
      </c>
      <c r="I1263" s="33">
        <v>56081919</v>
      </c>
      <c r="J1263" s="1" t="s">
        <v>1804</v>
      </c>
      <c r="K1263" s="1" t="s">
        <v>1804</v>
      </c>
      <c r="M1263" s="35" t="s">
        <v>2262</v>
      </c>
      <c r="N1263" s="35"/>
      <c r="O1263" s="22" t="s">
        <v>1791</v>
      </c>
      <c r="P1263" s="22">
        <v>143</v>
      </c>
      <c r="Q1263" s="37">
        <f t="shared" ref="Q1263" si="339">R1263*0.8</f>
        <v>263.2</v>
      </c>
      <c r="R1263" s="166">
        <v>329</v>
      </c>
      <c r="S1263" s="33" t="s">
        <v>1594</v>
      </c>
      <c r="T1263" s="33"/>
      <c r="U1263" s="99">
        <v>0.76</v>
      </c>
      <c r="V1263" s="99">
        <v>5.0000000000000001E-3</v>
      </c>
      <c r="W1263" s="99">
        <f t="shared" si="312"/>
        <v>0.76500000000000001</v>
      </c>
      <c r="X1263" s="8">
        <v>30</v>
      </c>
      <c r="Y1263" s="8">
        <v>570</v>
      </c>
      <c r="Z1263" s="8">
        <v>150</v>
      </c>
      <c r="AX1263" s="412" t="s">
        <v>3159</v>
      </c>
      <c r="AY1263" s="32"/>
      <c r="AZ1263" t="s">
        <v>4280</v>
      </c>
      <c r="BA1263" s="278" t="s">
        <v>4267</v>
      </c>
      <c r="BB1263" s="280" t="s">
        <v>4268</v>
      </c>
      <c r="BC1263" s="32"/>
    </row>
    <row r="1264" spans="1:55" ht="15.75">
      <c r="A1264" s="3" t="s">
        <v>1178</v>
      </c>
      <c r="B1264" s="3" t="s">
        <v>1180</v>
      </c>
      <c r="C1264" s="3"/>
      <c r="D1264" s="3" t="s">
        <v>1950</v>
      </c>
      <c r="E1264" s="3" t="s">
        <v>1599</v>
      </c>
      <c r="F1264" s="3" t="s">
        <v>2142</v>
      </c>
      <c r="G1264" s="3"/>
      <c r="H1264" s="3" t="s">
        <v>1453</v>
      </c>
      <c r="I1264" s="33">
        <v>56081919</v>
      </c>
      <c r="J1264" s="1" t="s">
        <v>1804</v>
      </c>
      <c r="K1264" s="1" t="s">
        <v>1804</v>
      </c>
      <c r="M1264" s="35" t="s">
        <v>2263</v>
      </c>
      <c r="N1264" s="35"/>
      <c r="O1264" s="22" t="s">
        <v>1791</v>
      </c>
      <c r="P1264" s="22">
        <v>113</v>
      </c>
      <c r="Q1264" s="37">
        <f t="shared" ref="Q1264" si="340">R1264*0.8</f>
        <v>207.20000000000002</v>
      </c>
      <c r="R1264" s="166">
        <v>259</v>
      </c>
      <c r="S1264" s="33" t="s">
        <v>1596</v>
      </c>
      <c r="T1264" s="33"/>
      <c r="U1264" s="99">
        <v>0.61</v>
      </c>
      <c r="V1264" s="99">
        <v>5.0000000000000001E-3</v>
      </c>
      <c r="W1264" s="99">
        <f t="shared" si="312"/>
        <v>0.61499999999999999</v>
      </c>
      <c r="X1264" s="8">
        <v>30</v>
      </c>
      <c r="Y1264" s="8">
        <v>540</v>
      </c>
      <c r="Z1264" s="8">
        <v>130</v>
      </c>
      <c r="AX1264" s="412" t="s">
        <v>3159</v>
      </c>
      <c r="AY1264" s="32"/>
      <c r="AZ1264" t="s">
        <v>4280</v>
      </c>
      <c r="BA1264" s="278" t="s">
        <v>4267</v>
      </c>
      <c r="BB1264" s="280" t="s">
        <v>4268</v>
      </c>
      <c r="BC1264" s="32"/>
    </row>
    <row r="1265" spans="1:55" ht="15.75">
      <c r="A1265" t="s">
        <v>1514</v>
      </c>
      <c r="B1265" t="s">
        <v>1180</v>
      </c>
      <c r="D1265" t="s">
        <v>3882</v>
      </c>
      <c r="E1265" s="20" t="s">
        <v>3756</v>
      </c>
      <c r="F1265" s="3" t="s">
        <v>2142</v>
      </c>
      <c r="H1265" t="s">
        <v>1453</v>
      </c>
      <c r="I1265" s="33">
        <v>56081919</v>
      </c>
      <c r="J1265" s="1" t="s">
        <v>1804</v>
      </c>
      <c r="K1265" s="1" t="s">
        <v>1804</v>
      </c>
      <c r="L1265" s="236"/>
      <c r="M1265" s="13" t="s">
        <v>3757</v>
      </c>
      <c r="N1265"/>
      <c r="O1265" s="229" t="s">
        <v>1791</v>
      </c>
      <c r="P1265" s="283">
        <v>228</v>
      </c>
      <c r="Q1265" s="37">
        <f t="shared" ref="Q1265" si="341">R1265*0.8</f>
        <v>420</v>
      </c>
      <c r="R1265" s="166">
        <v>525</v>
      </c>
      <c r="S1265" s="143">
        <v>5051771761909</v>
      </c>
      <c r="T1265"/>
      <c r="U1265"/>
      <c r="V1265"/>
      <c r="W1265"/>
      <c r="X1265"/>
      <c r="Y1265"/>
      <c r="Z1265"/>
      <c r="AX1265" s="412" t="s">
        <v>3758</v>
      </c>
      <c r="AZ1265" t="s">
        <v>4280</v>
      </c>
      <c r="BA1265" s="278" t="s">
        <v>4267</v>
      </c>
      <c r="BB1265" s="280" t="s">
        <v>4268</v>
      </c>
    </row>
    <row r="1266" spans="1:55" ht="15.75">
      <c r="A1266" t="s">
        <v>1514</v>
      </c>
      <c r="B1266" t="s">
        <v>1180</v>
      </c>
      <c r="D1266" s="3" t="s">
        <v>5218</v>
      </c>
      <c r="E1266" s="20" t="s">
        <v>5219</v>
      </c>
      <c r="F1266" s="3" t="s">
        <v>5222</v>
      </c>
      <c r="H1266" s="3" t="s">
        <v>5223</v>
      </c>
      <c r="I1266" s="33">
        <v>56081919</v>
      </c>
      <c r="J1266" s="1" t="s">
        <v>1804</v>
      </c>
      <c r="K1266" s="1" t="s">
        <v>1804</v>
      </c>
      <c r="L1266" s="236"/>
      <c r="M1266" s="13" t="s">
        <v>5225</v>
      </c>
      <c r="N1266"/>
      <c r="O1266" s="229" t="s">
        <v>1791</v>
      </c>
      <c r="P1266" s="283">
        <v>101</v>
      </c>
      <c r="Q1266" s="37">
        <f t="shared" ref="Q1266" si="342">R1266*0.8</f>
        <v>183.20000000000002</v>
      </c>
      <c r="R1266" s="166">
        <v>229</v>
      </c>
      <c r="S1266" s="143">
        <v>5051771951645</v>
      </c>
      <c r="T1266"/>
      <c r="U1266"/>
      <c r="V1266"/>
      <c r="W1266"/>
      <c r="X1266"/>
      <c r="Y1266"/>
      <c r="Z1266"/>
      <c r="AX1266" s="420" t="s">
        <v>5227</v>
      </c>
      <c r="AZ1266" t="s">
        <v>4280</v>
      </c>
      <c r="BA1266" s="278" t="s">
        <v>4267</v>
      </c>
      <c r="BB1266" s="280" t="s">
        <v>4268</v>
      </c>
    </row>
    <row r="1267" spans="1:55" ht="15.75">
      <c r="A1267" t="s">
        <v>1514</v>
      </c>
      <c r="B1267" t="s">
        <v>1180</v>
      </c>
      <c r="D1267" t="s">
        <v>5218</v>
      </c>
      <c r="E1267" s="20" t="s">
        <v>5220</v>
      </c>
      <c r="F1267" s="3" t="s">
        <v>5222</v>
      </c>
      <c r="H1267" s="3" t="s">
        <v>1228</v>
      </c>
      <c r="I1267" s="33">
        <v>56081919</v>
      </c>
      <c r="J1267" s="1" t="s">
        <v>1804</v>
      </c>
      <c r="K1267" s="1" t="s">
        <v>1804</v>
      </c>
      <c r="L1267" s="236"/>
      <c r="M1267" s="13" t="s">
        <v>5226</v>
      </c>
      <c r="N1267"/>
      <c r="O1267" s="229" t="s">
        <v>1791</v>
      </c>
      <c r="P1267" s="283">
        <v>101</v>
      </c>
      <c r="Q1267" s="37">
        <f t="shared" ref="Q1267" si="343">R1267*0.8</f>
        <v>183.20000000000002</v>
      </c>
      <c r="R1267" s="166">
        <v>229</v>
      </c>
      <c r="S1267" s="143">
        <v>5051771951638</v>
      </c>
      <c r="T1267"/>
      <c r="U1267"/>
      <c r="V1267"/>
      <c r="W1267"/>
      <c r="X1267"/>
      <c r="Y1267"/>
      <c r="Z1267"/>
      <c r="AX1267" s="420" t="s">
        <v>5227</v>
      </c>
      <c r="AZ1267" t="s">
        <v>4280</v>
      </c>
      <c r="BA1267" s="278" t="s">
        <v>4267</v>
      </c>
      <c r="BB1267" s="280" t="s">
        <v>4268</v>
      </c>
    </row>
    <row r="1268" spans="1:55" ht="15.75">
      <c r="A1268" t="s">
        <v>1514</v>
      </c>
      <c r="B1268" t="s">
        <v>1180</v>
      </c>
      <c r="D1268" t="s">
        <v>5218</v>
      </c>
      <c r="E1268" s="20" t="s">
        <v>5221</v>
      </c>
      <c r="F1268" s="3" t="s">
        <v>5222</v>
      </c>
      <c r="H1268" s="3" t="s">
        <v>1225</v>
      </c>
      <c r="I1268" s="33">
        <v>56081919</v>
      </c>
      <c r="J1268" s="1" t="s">
        <v>1804</v>
      </c>
      <c r="K1268" s="1" t="s">
        <v>1804</v>
      </c>
      <c r="L1268" s="236"/>
      <c r="M1268" s="13" t="s">
        <v>5224</v>
      </c>
      <c r="N1268"/>
      <c r="O1268" s="229" t="s">
        <v>1791</v>
      </c>
      <c r="P1268" s="283">
        <v>101</v>
      </c>
      <c r="Q1268" s="37">
        <f t="shared" ref="Q1268" si="344">R1268*0.8</f>
        <v>183.20000000000002</v>
      </c>
      <c r="R1268" s="166">
        <v>229</v>
      </c>
      <c r="S1268" s="143">
        <v>5051771951652</v>
      </c>
      <c r="T1268"/>
      <c r="U1268"/>
      <c r="V1268"/>
      <c r="W1268"/>
      <c r="X1268"/>
      <c r="Y1268"/>
      <c r="Z1268"/>
      <c r="AX1268" s="420" t="s">
        <v>5227</v>
      </c>
      <c r="AZ1268" t="s">
        <v>4280</v>
      </c>
      <c r="BA1268" s="278" t="s">
        <v>4267</v>
      </c>
      <c r="BB1268" s="280" t="s">
        <v>4268</v>
      </c>
    </row>
    <row r="1269" spans="1:55" ht="15.75">
      <c r="A1269" t="s">
        <v>1514</v>
      </c>
      <c r="B1269" t="s">
        <v>1180</v>
      </c>
      <c r="D1269" t="s">
        <v>5683</v>
      </c>
      <c r="E1269" s="401" t="s">
        <v>5668</v>
      </c>
      <c r="F1269" s="384" t="s">
        <v>5670</v>
      </c>
      <c r="G1269" s="81" t="s">
        <v>4294</v>
      </c>
      <c r="H1269" s="384" t="s">
        <v>1453</v>
      </c>
      <c r="I1269" s="403">
        <v>4201000090</v>
      </c>
      <c r="J1269" s="1" t="s">
        <v>1804</v>
      </c>
      <c r="K1269" s="1" t="s">
        <v>1804</v>
      </c>
      <c r="L1269" s="236"/>
      <c r="M1269" s="402" t="s">
        <v>5681</v>
      </c>
      <c r="N1269"/>
      <c r="O1269" s="229" t="s">
        <v>1791</v>
      </c>
      <c r="P1269" s="22">
        <v>21.5</v>
      </c>
      <c r="Q1269" s="37">
        <f t="shared" ref="Q1269" si="345">R1269*0.8</f>
        <v>39.200000000000003</v>
      </c>
      <c r="R1269" s="166">
        <v>49</v>
      </c>
      <c r="S1269" s="143">
        <v>5052797186226</v>
      </c>
      <c r="T1269"/>
      <c r="U1269"/>
      <c r="V1269"/>
      <c r="W1269" s="359">
        <v>0.75</v>
      </c>
      <c r="X1269"/>
      <c r="Y1269"/>
      <c r="Z1269"/>
      <c r="AX1269" s="374" t="s">
        <v>5680</v>
      </c>
      <c r="AZ1269" t="s">
        <v>4282</v>
      </c>
      <c r="BA1269" s="278" t="s">
        <v>4267</v>
      </c>
      <c r="BB1269" s="280" t="s">
        <v>4268</v>
      </c>
    </row>
    <row r="1270" spans="1:55" ht="15.75">
      <c r="A1270" t="s">
        <v>1514</v>
      </c>
      <c r="B1270" t="s">
        <v>1180</v>
      </c>
      <c r="D1270" t="s">
        <v>5683</v>
      </c>
      <c r="E1270" s="401" t="s">
        <v>5669</v>
      </c>
      <c r="F1270" s="384" t="s">
        <v>5670</v>
      </c>
      <c r="G1270" s="81" t="s">
        <v>4294</v>
      </c>
      <c r="H1270" s="384" t="s">
        <v>1453</v>
      </c>
      <c r="I1270" s="387">
        <v>5608191900</v>
      </c>
      <c r="J1270" s="1" t="s">
        <v>1804</v>
      </c>
      <c r="K1270" s="1" t="s">
        <v>1804</v>
      </c>
      <c r="L1270" s="236"/>
      <c r="M1270" s="402" t="s">
        <v>5682</v>
      </c>
      <c r="N1270"/>
      <c r="O1270" s="229" t="s">
        <v>1791</v>
      </c>
      <c r="P1270" s="22">
        <v>51.5</v>
      </c>
      <c r="Q1270" s="37">
        <f t="shared" ref="Q1270" si="346">R1270*0.8</f>
        <v>95.2</v>
      </c>
      <c r="R1270" s="166">
        <v>119</v>
      </c>
      <c r="S1270" s="143">
        <v>5052797186219</v>
      </c>
      <c r="T1270"/>
      <c r="U1270"/>
      <c r="V1270"/>
      <c r="W1270" s="359">
        <v>0.85</v>
      </c>
      <c r="X1270"/>
      <c r="Y1270"/>
      <c r="Z1270"/>
      <c r="AX1270" s="374" t="s">
        <v>5680</v>
      </c>
      <c r="AZ1270" t="s">
        <v>4282</v>
      </c>
      <c r="BA1270" s="278" t="s">
        <v>4267</v>
      </c>
      <c r="BB1270" s="280" t="s">
        <v>4268</v>
      </c>
    </row>
    <row r="1271" spans="1:55" ht="15.75">
      <c r="A1271" t="s">
        <v>1514</v>
      </c>
      <c r="B1271" t="s">
        <v>1180</v>
      </c>
      <c r="D1271" t="s">
        <v>5684</v>
      </c>
      <c r="E1271" s="401" t="s">
        <v>5652</v>
      </c>
      <c r="F1271" s="384" t="s">
        <v>5671</v>
      </c>
      <c r="G1271" s="81" t="s">
        <v>4294</v>
      </c>
      <c r="H1271" s="384" t="s">
        <v>1453</v>
      </c>
      <c r="I1271" s="387">
        <v>5608191900</v>
      </c>
      <c r="J1271" s="1" t="s">
        <v>1804</v>
      </c>
      <c r="K1271" s="1" t="s">
        <v>1804</v>
      </c>
      <c r="L1271" s="236"/>
      <c r="M1271" s="402" t="s">
        <v>5660</v>
      </c>
      <c r="N1271"/>
      <c r="O1271" s="229" t="s">
        <v>1791</v>
      </c>
      <c r="P1271" s="22">
        <v>56</v>
      </c>
      <c r="Q1271" s="37">
        <f t="shared" ref="Q1271" si="347">R1271*0.8</f>
        <v>103.2</v>
      </c>
      <c r="R1271" s="166">
        <v>129</v>
      </c>
      <c r="S1271" s="143">
        <v>5052797185342</v>
      </c>
      <c r="T1271"/>
      <c r="U1271"/>
      <c r="V1271"/>
      <c r="W1271" s="359">
        <v>1</v>
      </c>
      <c r="X1271"/>
      <c r="Y1271"/>
      <c r="Z1271"/>
      <c r="AX1271" s="374" t="s">
        <v>5676</v>
      </c>
      <c r="AZ1271" t="s">
        <v>4282</v>
      </c>
      <c r="BA1271" s="278" t="s">
        <v>4267</v>
      </c>
      <c r="BB1271" s="280" t="s">
        <v>4268</v>
      </c>
    </row>
    <row r="1272" spans="1:55" ht="15.75">
      <c r="A1272" t="s">
        <v>1514</v>
      </c>
      <c r="B1272" t="s">
        <v>1180</v>
      </c>
      <c r="D1272" t="s">
        <v>5684</v>
      </c>
      <c r="E1272" s="401" t="s">
        <v>5653</v>
      </c>
      <c r="F1272" s="384" t="s">
        <v>5671</v>
      </c>
      <c r="G1272" s="81" t="s">
        <v>4294</v>
      </c>
      <c r="H1272" s="384" t="s">
        <v>1453</v>
      </c>
      <c r="I1272" s="387">
        <v>4201000090</v>
      </c>
      <c r="J1272" s="1" t="s">
        <v>1804</v>
      </c>
      <c r="K1272" s="1" t="s">
        <v>1804</v>
      </c>
      <c r="L1272" s="236"/>
      <c r="M1272" s="402" t="s">
        <v>5661</v>
      </c>
      <c r="N1272"/>
      <c r="O1272" s="229" t="s">
        <v>1791</v>
      </c>
      <c r="P1272" s="22">
        <v>260</v>
      </c>
      <c r="Q1272" s="37">
        <f t="shared" ref="Q1272" si="348">R1272*0.8</f>
        <v>479.20000000000005</v>
      </c>
      <c r="R1272" s="166">
        <v>599</v>
      </c>
      <c r="S1272" s="143">
        <v>5052797185335</v>
      </c>
      <c r="T1272"/>
      <c r="U1272"/>
      <c r="V1272"/>
      <c r="W1272" s="359">
        <v>1.1499999999999999</v>
      </c>
      <c r="X1272"/>
      <c r="Y1272"/>
      <c r="Z1272"/>
      <c r="AX1272" s="374" t="s">
        <v>5676</v>
      </c>
      <c r="AZ1272" t="s">
        <v>4282</v>
      </c>
      <c r="BA1272" s="278" t="s">
        <v>4267</v>
      </c>
      <c r="BB1272" s="280" t="s">
        <v>4268</v>
      </c>
    </row>
    <row r="1273" spans="1:55" ht="15.75">
      <c r="A1273" t="s">
        <v>1514</v>
      </c>
      <c r="B1273" t="s">
        <v>1180</v>
      </c>
      <c r="D1273" t="s">
        <v>5685</v>
      </c>
      <c r="E1273" s="401" t="s">
        <v>5654</v>
      </c>
      <c r="F1273" s="384" t="s">
        <v>5672</v>
      </c>
      <c r="G1273" s="81" t="s">
        <v>4294</v>
      </c>
      <c r="H1273" s="384" t="s">
        <v>1453</v>
      </c>
      <c r="I1273" s="387">
        <v>4201000090</v>
      </c>
      <c r="J1273" s="1" t="s">
        <v>1804</v>
      </c>
      <c r="K1273" s="1" t="s">
        <v>1804</v>
      </c>
      <c r="L1273" s="236"/>
      <c r="M1273" s="402" t="s">
        <v>5662</v>
      </c>
      <c r="N1273"/>
      <c r="O1273" s="229" t="s">
        <v>1791</v>
      </c>
      <c r="P1273" s="37">
        <v>202</v>
      </c>
      <c r="Q1273" s="37">
        <f t="shared" ref="Q1273" si="349">R1273*0.8</f>
        <v>372</v>
      </c>
      <c r="R1273" s="37">
        <v>465</v>
      </c>
      <c r="S1273" s="143">
        <v>5052797185328</v>
      </c>
      <c r="T1273"/>
      <c r="U1273"/>
      <c r="V1273"/>
      <c r="W1273" s="359">
        <v>1.25</v>
      </c>
      <c r="X1273"/>
      <c r="Y1273"/>
      <c r="Z1273"/>
      <c r="AZ1273" t="s">
        <v>4282</v>
      </c>
      <c r="BA1273" s="278" t="s">
        <v>4267</v>
      </c>
      <c r="BB1273" s="280" t="s">
        <v>4268</v>
      </c>
    </row>
    <row r="1274" spans="1:55" ht="15.75">
      <c r="A1274" t="s">
        <v>1514</v>
      </c>
      <c r="B1274" t="s">
        <v>1180</v>
      </c>
      <c r="D1274" t="s">
        <v>5685</v>
      </c>
      <c r="E1274" s="401" t="s">
        <v>5655</v>
      </c>
      <c r="F1274" s="384" t="s">
        <v>5672</v>
      </c>
      <c r="G1274" s="81" t="s">
        <v>4294</v>
      </c>
      <c r="H1274" s="384" t="s">
        <v>1453</v>
      </c>
      <c r="I1274" s="387">
        <v>4201000090</v>
      </c>
      <c r="J1274" s="1" t="s">
        <v>1804</v>
      </c>
      <c r="K1274" s="1" t="s">
        <v>1804</v>
      </c>
      <c r="L1274" s="236"/>
      <c r="M1274" s="402" t="s">
        <v>5663</v>
      </c>
      <c r="N1274"/>
      <c r="O1274" s="229" t="s">
        <v>1791</v>
      </c>
      <c r="P1274" s="37">
        <v>240</v>
      </c>
      <c r="Q1274" s="37">
        <f t="shared" ref="Q1274" si="350">R1274*0.8</f>
        <v>444</v>
      </c>
      <c r="R1274" s="37">
        <v>555</v>
      </c>
      <c r="S1274" s="143">
        <v>5052797185311</v>
      </c>
      <c r="T1274"/>
      <c r="U1274"/>
      <c r="V1274"/>
      <c r="W1274" s="359">
        <v>1.75</v>
      </c>
      <c r="X1274"/>
      <c r="Y1274"/>
      <c r="Z1274"/>
      <c r="AZ1274" t="s">
        <v>4282</v>
      </c>
      <c r="BA1274" s="278" t="s">
        <v>4267</v>
      </c>
      <c r="BB1274" s="280" t="s">
        <v>4268</v>
      </c>
    </row>
    <row r="1275" spans="1:55" ht="15.75">
      <c r="A1275" t="s">
        <v>1514</v>
      </c>
      <c r="B1275" t="s">
        <v>1180</v>
      </c>
      <c r="D1275" t="s">
        <v>5686</v>
      </c>
      <c r="E1275" s="401" t="s">
        <v>5656</v>
      </c>
      <c r="F1275" s="384" t="s">
        <v>5673</v>
      </c>
      <c r="G1275" s="81" t="s">
        <v>4294</v>
      </c>
      <c r="H1275" s="384" t="s">
        <v>1453</v>
      </c>
      <c r="I1275" s="387">
        <v>4201000090</v>
      </c>
      <c r="J1275" s="1" t="s">
        <v>1804</v>
      </c>
      <c r="K1275" s="1" t="s">
        <v>1804</v>
      </c>
      <c r="L1275" s="236"/>
      <c r="M1275" s="402" t="s">
        <v>5664</v>
      </c>
      <c r="N1275"/>
      <c r="O1275" s="229" t="s">
        <v>1791</v>
      </c>
      <c r="P1275" s="380">
        <v>256</v>
      </c>
      <c r="Q1275" s="37">
        <f t="shared" ref="Q1275" si="351">R1275*0.8</f>
        <v>471.20000000000005</v>
      </c>
      <c r="R1275" s="37">
        <v>589</v>
      </c>
      <c r="S1275" s="143">
        <v>5052797185304</v>
      </c>
      <c r="T1275"/>
      <c r="U1275"/>
      <c r="V1275"/>
      <c r="W1275" s="359">
        <v>1</v>
      </c>
      <c r="X1275"/>
      <c r="Y1275"/>
      <c r="Z1275"/>
      <c r="AX1275" s="374" t="s">
        <v>5677</v>
      </c>
      <c r="AZ1275" t="s">
        <v>4282</v>
      </c>
      <c r="BA1275" s="278" t="s">
        <v>4267</v>
      </c>
      <c r="BB1275" s="280" t="s">
        <v>4268</v>
      </c>
    </row>
    <row r="1276" spans="1:55" ht="15.75">
      <c r="A1276" t="s">
        <v>1514</v>
      </c>
      <c r="B1276" t="s">
        <v>1180</v>
      </c>
      <c r="D1276" t="s">
        <v>5686</v>
      </c>
      <c r="E1276" s="401" t="s">
        <v>5657</v>
      </c>
      <c r="F1276" s="384" t="s">
        <v>5673</v>
      </c>
      <c r="G1276" s="81" t="s">
        <v>4294</v>
      </c>
      <c r="H1276" s="384" t="s">
        <v>1453</v>
      </c>
      <c r="I1276" s="387">
        <v>4201000090</v>
      </c>
      <c r="J1276" s="1" t="s">
        <v>1804</v>
      </c>
      <c r="K1276" s="1" t="s">
        <v>1804</v>
      </c>
      <c r="L1276" s="236"/>
      <c r="M1276" s="402" t="s">
        <v>5665</v>
      </c>
      <c r="N1276"/>
      <c r="O1276" s="229" t="s">
        <v>1791</v>
      </c>
      <c r="P1276" s="380">
        <v>287</v>
      </c>
      <c r="Q1276" s="37">
        <f t="shared" ref="Q1276" si="352">R1276*0.8</f>
        <v>528</v>
      </c>
      <c r="R1276" s="380">
        <v>660</v>
      </c>
      <c r="S1276" s="143">
        <v>5052797185298</v>
      </c>
      <c r="T1276"/>
      <c r="U1276"/>
      <c r="V1276"/>
      <c r="W1276" s="359">
        <v>1.25</v>
      </c>
      <c r="X1276"/>
      <c r="Y1276"/>
      <c r="Z1276"/>
      <c r="AX1276" s="374" t="s">
        <v>5677</v>
      </c>
      <c r="AZ1276" t="s">
        <v>4282</v>
      </c>
      <c r="BA1276" s="278" t="s">
        <v>4267</v>
      </c>
      <c r="BB1276" s="280" t="s">
        <v>4268</v>
      </c>
    </row>
    <row r="1277" spans="1:55" ht="15.75">
      <c r="A1277" t="s">
        <v>1514</v>
      </c>
      <c r="B1277" t="s">
        <v>1180</v>
      </c>
      <c r="D1277" t="s">
        <v>2399</v>
      </c>
      <c r="E1277" s="401" t="s">
        <v>5658</v>
      </c>
      <c r="F1277" s="384" t="s">
        <v>5674</v>
      </c>
      <c r="G1277" s="81" t="s">
        <v>4294</v>
      </c>
      <c r="H1277" s="384" t="s">
        <v>1454</v>
      </c>
      <c r="I1277" s="387">
        <v>4201000090</v>
      </c>
      <c r="J1277" s="1" t="s">
        <v>1804</v>
      </c>
      <c r="K1277" s="1" t="s">
        <v>1804</v>
      </c>
      <c r="L1277" s="236"/>
      <c r="M1277" s="402" t="s">
        <v>5666</v>
      </c>
      <c r="N1277"/>
      <c r="O1277" s="229" t="s">
        <v>1791</v>
      </c>
      <c r="P1277" s="380">
        <v>318</v>
      </c>
      <c r="Q1277" s="37">
        <f t="shared" ref="Q1277" si="353">R1277*0.8</f>
        <v>584</v>
      </c>
      <c r="R1277" s="37">
        <v>730</v>
      </c>
      <c r="S1277" s="143">
        <v>5051771992969</v>
      </c>
      <c r="T1277"/>
      <c r="U1277"/>
      <c r="V1277"/>
      <c r="W1277" s="40"/>
      <c r="X1277"/>
      <c r="Y1277"/>
      <c r="Z1277"/>
      <c r="AX1277" s="374" t="s">
        <v>5678</v>
      </c>
      <c r="AZ1277" t="s">
        <v>4282</v>
      </c>
      <c r="BA1277" s="278" t="s">
        <v>4267</v>
      </c>
      <c r="BB1277" s="280" t="s">
        <v>4268</v>
      </c>
    </row>
    <row r="1278" spans="1:55" ht="15.75">
      <c r="A1278" t="s">
        <v>1514</v>
      </c>
      <c r="B1278" t="s">
        <v>1180</v>
      </c>
      <c r="D1278" t="s">
        <v>2399</v>
      </c>
      <c r="E1278" s="401" t="s">
        <v>5659</v>
      </c>
      <c r="F1278" s="384" t="s">
        <v>5675</v>
      </c>
      <c r="G1278" s="81" t="s">
        <v>4294</v>
      </c>
      <c r="H1278" s="384" t="s">
        <v>1454</v>
      </c>
      <c r="I1278" s="387">
        <v>4201000090</v>
      </c>
      <c r="J1278" s="1" t="s">
        <v>1804</v>
      </c>
      <c r="K1278" s="1" t="s">
        <v>1804</v>
      </c>
      <c r="L1278" s="236"/>
      <c r="M1278" s="402" t="s">
        <v>5667</v>
      </c>
      <c r="N1278"/>
      <c r="O1278" s="229" t="s">
        <v>1791</v>
      </c>
      <c r="P1278" s="380">
        <v>357</v>
      </c>
      <c r="Q1278" s="37">
        <f t="shared" ref="Q1278" si="354">R1278*0.8</f>
        <v>656</v>
      </c>
      <c r="R1278" s="380">
        <v>820</v>
      </c>
      <c r="S1278" s="143">
        <v>5051771992976</v>
      </c>
      <c r="T1278"/>
      <c r="U1278"/>
      <c r="V1278"/>
      <c r="W1278" s="40"/>
      <c r="X1278"/>
      <c r="Y1278"/>
      <c r="Z1278"/>
      <c r="AX1278" s="374" t="s">
        <v>5679</v>
      </c>
      <c r="AZ1278" t="s">
        <v>4282</v>
      </c>
      <c r="BA1278" s="278" t="s">
        <v>4267</v>
      </c>
      <c r="BB1278" s="280" t="s">
        <v>4268</v>
      </c>
    </row>
    <row r="1279" spans="1:55" ht="15.75">
      <c r="A1279" s="3" t="s">
        <v>1514</v>
      </c>
      <c r="B1279" s="3" t="s">
        <v>1179</v>
      </c>
      <c r="C1279" s="3"/>
      <c r="D1279" s="3" t="s">
        <v>1515</v>
      </c>
      <c r="E1279" s="3" t="s">
        <v>1515</v>
      </c>
      <c r="F1279" s="3" t="s">
        <v>2146</v>
      </c>
      <c r="G1279" s="24"/>
      <c r="H1279" s="3" t="s">
        <v>1453</v>
      </c>
      <c r="I1279" s="33">
        <v>39259010</v>
      </c>
      <c r="J1279" s="1" t="s">
        <v>1804</v>
      </c>
      <c r="K1279" s="1" t="s">
        <v>1804</v>
      </c>
      <c r="M1279" s="35" t="s">
        <v>321</v>
      </c>
      <c r="N1279" s="35"/>
      <c r="O1279" s="22" t="s">
        <v>1791</v>
      </c>
      <c r="P1279" s="380">
        <v>228</v>
      </c>
      <c r="Q1279" s="37">
        <f t="shared" ref="Q1279" si="355">R1279*0.8</f>
        <v>420</v>
      </c>
      <c r="R1279" s="380">
        <v>525</v>
      </c>
      <c r="S1279" s="33" t="s">
        <v>1600</v>
      </c>
      <c r="T1279" s="33"/>
      <c r="U1279" s="99">
        <v>0.16500000000000001</v>
      </c>
      <c r="V1279" s="99">
        <v>5.0000000000000001E-3</v>
      </c>
      <c r="W1279" s="99">
        <f>U1279+V1279</f>
        <v>0.17</v>
      </c>
      <c r="X1279" s="8">
        <v>40</v>
      </c>
      <c r="Y1279" s="8">
        <v>310</v>
      </c>
      <c r="Z1279" s="8">
        <v>70</v>
      </c>
      <c r="AX1279" s="412" t="s">
        <v>1614</v>
      </c>
      <c r="AY1279" s="156"/>
      <c r="AZ1279" t="s">
        <v>4280</v>
      </c>
      <c r="BA1279" s="278" t="s">
        <v>4267</v>
      </c>
      <c r="BB1279" s="280" t="s">
        <v>4268</v>
      </c>
      <c r="BC1279" s="32"/>
    </row>
    <row r="1280" spans="1:55" ht="15.75">
      <c r="A1280" s="3" t="s">
        <v>1514</v>
      </c>
      <c r="B1280" s="3" t="s">
        <v>1179</v>
      </c>
      <c r="C1280" s="3"/>
      <c r="D1280" s="3" t="s">
        <v>1516</v>
      </c>
      <c r="E1280" s="3" t="s">
        <v>1516</v>
      </c>
      <c r="F1280" s="3" t="s">
        <v>2147</v>
      </c>
      <c r="G1280" s="24"/>
      <c r="H1280" s="3" t="s">
        <v>697</v>
      </c>
      <c r="I1280" s="33">
        <v>96100000</v>
      </c>
      <c r="J1280" s="1" t="s">
        <v>1804</v>
      </c>
      <c r="K1280" s="1" t="s">
        <v>1804</v>
      </c>
      <c r="M1280" s="35" t="s">
        <v>1517</v>
      </c>
      <c r="N1280" s="35"/>
      <c r="O1280" s="22" t="s">
        <v>1791</v>
      </c>
      <c r="P1280" s="380">
        <v>251</v>
      </c>
      <c r="Q1280" s="37">
        <f t="shared" ref="Q1280" si="356">R1280*0.8</f>
        <v>463.20000000000005</v>
      </c>
      <c r="R1280" s="380">
        <v>579</v>
      </c>
      <c r="S1280" s="33" t="s">
        <v>1601</v>
      </c>
      <c r="T1280" s="33"/>
      <c r="U1280" s="99">
        <v>0.25</v>
      </c>
      <c r="V1280" s="99">
        <v>5.0000000000000001E-3</v>
      </c>
      <c r="W1280" s="99">
        <f>U1280+V1280</f>
        <v>0.255</v>
      </c>
      <c r="X1280" s="8">
        <v>380</v>
      </c>
      <c r="Y1280" s="8">
        <v>10</v>
      </c>
      <c r="Z1280" s="8">
        <v>235</v>
      </c>
      <c r="AX1280" s="412" t="s">
        <v>3160</v>
      </c>
      <c r="AY1280" s="32"/>
      <c r="AZ1280" t="s">
        <v>4280</v>
      </c>
      <c r="BA1280" s="278" t="s">
        <v>4267</v>
      </c>
      <c r="BB1280" s="280" t="s">
        <v>4268</v>
      </c>
      <c r="BC1280" s="32"/>
    </row>
    <row r="1281" spans="1:55" ht="15.75">
      <c r="A1281" s="3" t="s">
        <v>1514</v>
      </c>
      <c r="B1281" s="3" t="s">
        <v>1179</v>
      </c>
      <c r="C1281" s="3"/>
      <c r="D1281" s="3" t="s">
        <v>1518</v>
      </c>
      <c r="E1281" s="3" t="s">
        <v>1518</v>
      </c>
      <c r="F1281" s="3" t="s">
        <v>2148</v>
      </c>
      <c r="G1281" s="24"/>
      <c r="H1281" s="3" t="s">
        <v>697</v>
      </c>
      <c r="I1281" s="347" t="s">
        <v>5176</v>
      </c>
      <c r="J1281" s="1" t="s">
        <v>1804</v>
      </c>
      <c r="K1281" s="1" t="s">
        <v>1804</v>
      </c>
      <c r="M1281" s="35" t="s">
        <v>1520</v>
      </c>
      <c r="N1281" s="35"/>
      <c r="O1281" s="22" t="s">
        <v>1791</v>
      </c>
      <c r="P1281" s="380">
        <v>256</v>
      </c>
      <c r="Q1281" s="37">
        <f t="shared" ref="Q1281" si="357">R1281*0.8</f>
        <v>471.20000000000005</v>
      </c>
      <c r="R1281" s="380">
        <v>589</v>
      </c>
      <c r="S1281" s="33">
        <v>50517713242103</v>
      </c>
      <c r="T1281" s="33"/>
      <c r="U1281" s="99">
        <v>0.13</v>
      </c>
      <c r="V1281" s="99">
        <v>5.0000000000000001E-3</v>
      </c>
      <c r="W1281" s="99">
        <f>U1281+V1281</f>
        <v>0.13500000000000001</v>
      </c>
      <c r="X1281" s="8">
        <v>190</v>
      </c>
      <c r="Y1281" s="8">
        <v>20</v>
      </c>
      <c r="Z1281" s="8">
        <v>200</v>
      </c>
      <c r="AX1281" s="412" t="s">
        <v>1519</v>
      </c>
      <c r="AY1281" s="32"/>
      <c r="AZ1281" t="s">
        <v>4280</v>
      </c>
      <c r="BA1281" s="278" t="s">
        <v>4267</v>
      </c>
      <c r="BB1281" s="280" t="s">
        <v>4268</v>
      </c>
      <c r="BC1281" s="32"/>
    </row>
    <row r="1282" spans="1:55" ht="15.75">
      <c r="A1282" s="3" t="s">
        <v>1514</v>
      </c>
      <c r="B1282" s="3" t="s">
        <v>1179</v>
      </c>
      <c r="C1282" s="3"/>
      <c r="D1282" s="3" t="s">
        <v>5172</v>
      </c>
      <c r="E1282" s="3" t="s">
        <v>5172</v>
      </c>
      <c r="F1282" s="3" t="s">
        <v>5173</v>
      </c>
      <c r="G1282" s="24"/>
      <c r="H1282" s="3" t="s">
        <v>5174</v>
      </c>
      <c r="I1282" s="346" t="s">
        <v>5175</v>
      </c>
      <c r="J1282" s="1" t="s">
        <v>1804</v>
      </c>
      <c r="K1282" s="1" t="s">
        <v>1804</v>
      </c>
      <c r="M1282" s="35" t="s">
        <v>5178</v>
      </c>
      <c r="N1282" s="35"/>
      <c r="O1282" s="22" t="s">
        <v>1791</v>
      </c>
      <c r="P1282" s="380">
        <v>279</v>
      </c>
      <c r="Q1282" s="37">
        <f t="shared" ref="Q1282" si="358">R1282*0.8</f>
        <v>516</v>
      </c>
      <c r="R1282" s="380">
        <v>645</v>
      </c>
      <c r="S1282" s="33">
        <v>5051771630151</v>
      </c>
      <c r="T1282" s="33"/>
      <c r="U1282" s="99"/>
      <c r="AX1282" s="420" t="s">
        <v>5177</v>
      </c>
      <c r="AY1282" s="32"/>
      <c r="AZ1282" t="s">
        <v>4280</v>
      </c>
      <c r="BA1282" s="278" t="s">
        <v>4267</v>
      </c>
      <c r="BB1282" s="280" t="s">
        <v>4268</v>
      </c>
      <c r="BC1282" s="32"/>
    </row>
    <row r="1283" spans="1:55" ht="15.75">
      <c r="A1283" s="23" t="s">
        <v>1178</v>
      </c>
      <c r="B1283" s="24" t="s">
        <v>1179</v>
      </c>
      <c r="C1283" s="24"/>
      <c r="D1283" s="3" t="s">
        <v>1981</v>
      </c>
      <c r="E1283" s="24" t="s">
        <v>1230</v>
      </c>
      <c r="F1283" s="24" t="s">
        <v>2266</v>
      </c>
      <c r="G1283" s="3"/>
      <c r="H1283" s="24" t="s">
        <v>279</v>
      </c>
      <c r="I1283" s="33">
        <v>73158900</v>
      </c>
      <c r="J1283" s="1" t="s">
        <v>1804</v>
      </c>
      <c r="K1283" s="1" t="s">
        <v>1804</v>
      </c>
      <c r="M1283" s="23" t="s">
        <v>1231</v>
      </c>
      <c r="N1283" s="23"/>
      <c r="O1283" s="22" t="s">
        <v>1791</v>
      </c>
      <c r="P1283" s="22">
        <v>155</v>
      </c>
      <c r="Q1283" s="37">
        <f t="shared" ref="Q1283" si="359">R1283*0.8</f>
        <v>287.2</v>
      </c>
      <c r="R1283" s="166">
        <v>359</v>
      </c>
      <c r="S1283" s="33" t="s">
        <v>1232</v>
      </c>
      <c r="T1283" s="33"/>
      <c r="U1283" s="99">
        <v>1.25</v>
      </c>
      <c r="V1283" s="99">
        <v>0.01</v>
      </c>
      <c r="W1283" s="99">
        <f t="shared" ref="W1283:W1293" si="360">U1283+V1283</f>
        <v>1.26</v>
      </c>
      <c r="X1283" s="8">
        <v>30</v>
      </c>
      <c r="Y1283" s="8">
        <v>560</v>
      </c>
      <c r="Z1283" s="8">
        <v>280</v>
      </c>
      <c r="AX1283" s="412" t="s">
        <v>2170</v>
      </c>
      <c r="AY1283" s="156"/>
      <c r="AZ1283" t="s">
        <v>4282</v>
      </c>
      <c r="BA1283" s="278" t="s">
        <v>4267</v>
      </c>
      <c r="BB1283" s="280" t="s">
        <v>4268</v>
      </c>
    </row>
    <row r="1284" spans="1:55" ht="15.75">
      <c r="A1284" s="23" t="s">
        <v>1178</v>
      </c>
      <c r="B1284" s="24" t="s">
        <v>1179</v>
      </c>
      <c r="C1284" s="24"/>
      <c r="D1284" s="3" t="s">
        <v>1981</v>
      </c>
      <c r="E1284" s="24" t="s">
        <v>1233</v>
      </c>
      <c r="F1284" s="24" t="s">
        <v>2266</v>
      </c>
      <c r="G1284" s="3"/>
      <c r="H1284" s="24" t="s">
        <v>291</v>
      </c>
      <c r="I1284" s="33">
        <v>73158900</v>
      </c>
      <c r="J1284" s="1" t="s">
        <v>1804</v>
      </c>
      <c r="K1284" s="1" t="s">
        <v>1804</v>
      </c>
      <c r="M1284" s="23" t="s">
        <v>1231</v>
      </c>
      <c r="N1284" s="23"/>
      <c r="O1284" s="22" t="s">
        <v>1791</v>
      </c>
      <c r="P1284" s="22">
        <v>155</v>
      </c>
      <c r="Q1284" s="37">
        <f t="shared" ref="Q1284" si="361">R1284*0.8</f>
        <v>287.2</v>
      </c>
      <c r="R1284" s="166">
        <v>359</v>
      </c>
      <c r="S1284" s="33" t="s">
        <v>1234</v>
      </c>
      <c r="T1284" s="33"/>
      <c r="U1284" s="99">
        <v>1.25</v>
      </c>
      <c r="V1284" s="99">
        <v>0.01</v>
      </c>
      <c r="W1284" s="99">
        <f t="shared" si="360"/>
        <v>1.26</v>
      </c>
      <c r="X1284" s="8">
        <v>30</v>
      </c>
      <c r="Y1284" s="8">
        <v>560</v>
      </c>
      <c r="Z1284" s="8">
        <v>280</v>
      </c>
      <c r="AX1284" s="412" t="s">
        <v>2170</v>
      </c>
      <c r="AY1284" s="156"/>
      <c r="AZ1284" t="s">
        <v>4282</v>
      </c>
      <c r="BA1284" s="278" t="s">
        <v>4267</v>
      </c>
      <c r="BB1284" s="280" t="s">
        <v>4268</v>
      </c>
    </row>
    <row r="1285" spans="1:55" ht="15.75">
      <c r="A1285" s="23" t="s">
        <v>1178</v>
      </c>
      <c r="B1285" s="24" t="s">
        <v>1179</v>
      </c>
      <c r="C1285" s="24"/>
      <c r="D1285" s="3" t="s">
        <v>1981</v>
      </c>
      <c r="E1285" s="24" t="s">
        <v>1235</v>
      </c>
      <c r="F1285" s="24" t="s">
        <v>2266</v>
      </c>
      <c r="G1285" s="3"/>
      <c r="H1285" s="24" t="s">
        <v>300</v>
      </c>
      <c r="I1285" s="33">
        <v>73158900</v>
      </c>
      <c r="J1285" s="1" t="s">
        <v>1804</v>
      </c>
      <c r="K1285" s="1" t="s">
        <v>1804</v>
      </c>
      <c r="M1285" s="23" t="s">
        <v>1231</v>
      </c>
      <c r="N1285" s="23"/>
      <c r="O1285" s="22" t="s">
        <v>1791</v>
      </c>
      <c r="P1285" s="22">
        <v>155</v>
      </c>
      <c r="Q1285" s="37">
        <f t="shared" ref="Q1285" si="362">R1285*0.8</f>
        <v>287.2</v>
      </c>
      <c r="R1285" s="166">
        <v>359</v>
      </c>
      <c r="S1285" s="33" t="s">
        <v>1236</v>
      </c>
      <c r="T1285" s="33"/>
      <c r="U1285" s="99">
        <v>1.25</v>
      </c>
      <c r="V1285" s="99">
        <v>0.01</v>
      </c>
      <c r="W1285" s="99">
        <f t="shared" si="360"/>
        <v>1.26</v>
      </c>
      <c r="X1285" s="8">
        <v>30</v>
      </c>
      <c r="Y1285" s="8">
        <v>560</v>
      </c>
      <c r="Z1285" s="8">
        <v>280</v>
      </c>
      <c r="AX1285" s="412" t="s">
        <v>2170</v>
      </c>
      <c r="AY1285" s="156"/>
      <c r="AZ1285" t="s">
        <v>4282</v>
      </c>
      <c r="BA1285" s="278" t="s">
        <v>4267</v>
      </c>
      <c r="BB1285" s="280" t="s">
        <v>4268</v>
      </c>
    </row>
    <row r="1286" spans="1:55" ht="15.75">
      <c r="A1286" s="23" t="s">
        <v>1178</v>
      </c>
      <c r="B1286" s="24" t="s">
        <v>1179</v>
      </c>
      <c r="C1286" s="24"/>
      <c r="D1286" s="3" t="s">
        <v>1981</v>
      </c>
      <c r="E1286" s="24" t="s">
        <v>1237</v>
      </c>
      <c r="F1286" s="24" t="s">
        <v>2266</v>
      </c>
      <c r="G1286" s="3"/>
      <c r="H1286" s="24" t="s">
        <v>295</v>
      </c>
      <c r="I1286" s="33">
        <v>73158900</v>
      </c>
      <c r="J1286" s="1" t="s">
        <v>1804</v>
      </c>
      <c r="K1286" s="1" t="s">
        <v>1804</v>
      </c>
      <c r="M1286" s="23" t="s">
        <v>1231</v>
      </c>
      <c r="N1286" s="23"/>
      <c r="O1286" s="22" t="s">
        <v>1791</v>
      </c>
      <c r="P1286" s="22">
        <v>155</v>
      </c>
      <c r="Q1286" s="37">
        <f t="shared" ref="Q1286" si="363">R1286*0.8</f>
        <v>287.2</v>
      </c>
      <c r="R1286" s="166">
        <v>359</v>
      </c>
      <c r="S1286" s="33" t="s">
        <v>1238</v>
      </c>
      <c r="T1286" s="33"/>
      <c r="U1286" s="99">
        <v>1.25</v>
      </c>
      <c r="V1286" s="99">
        <v>0.01</v>
      </c>
      <c r="W1286" s="99">
        <f t="shared" si="360"/>
        <v>1.26</v>
      </c>
      <c r="X1286" s="8">
        <v>30</v>
      </c>
      <c r="Y1286" s="8">
        <v>560</v>
      </c>
      <c r="Z1286" s="8">
        <v>280</v>
      </c>
      <c r="AX1286" s="412" t="s">
        <v>2170</v>
      </c>
      <c r="AY1286" s="156"/>
      <c r="AZ1286" t="s">
        <v>4282</v>
      </c>
      <c r="BA1286" s="278" t="s">
        <v>4267</v>
      </c>
      <c r="BB1286" s="280" t="s">
        <v>4268</v>
      </c>
    </row>
    <row r="1287" spans="1:55" ht="15.75">
      <c r="A1287" s="23" t="s">
        <v>456</v>
      </c>
      <c r="B1287" s="24" t="s">
        <v>699</v>
      </c>
      <c r="C1287" s="24"/>
      <c r="D1287" s="3" t="s">
        <v>1951</v>
      </c>
      <c r="E1287" s="24" t="s">
        <v>1239</v>
      </c>
      <c r="F1287" s="24" t="s">
        <v>2149</v>
      </c>
      <c r="G1287" s="3"/>
      <c r="H1287" s="24" t="s">
        <v>279</v>
      </c>
      <c r="I1287" s="33">
        <v>42010000</v>
      </c>
      <c r="J1287" s="1" t="s">
        <v>1804</v>
      </c>
      <c r="K1287" s="1" t="s">
        <v>1804</v>
      </c>
      <c r="M1287" s="23" t="s">
        <v>2237</v>
      </c>
      <c r="N1287" s="23"/>
      <c r="O1287" s="22" t="s">
        <v>1791</v>
      </c>
      <c r="P1287" s="22">
        <v>76</v>
      </c>
      <c r="Q1287" s="37">
        <f t="shared" ref="Q1287" si="364">R1287*0.8</f>
        <v>140</v>
      </c>
      <c r="R1287" s="166">
        <v>175</v>
      </c>
      <c r="S1287" s="33" t="s">
        <v>1240</v>
      </c>
      <c r="T1287" s="33"/>
      <c r="U1287" s="99">
        <v>0.29499999999999998</v>
      </c>
      <c r="V1287" s="99">
        <v>5.0000000000000001E-3</v>
      </c>
      <c r="W1287" s="99">
        <f t="shared" si="360"/>
        <v>0.3</v>
      </c>
      <c r="X1287" s="8">
        <v>10</v>
      </c>
      <c r="Y1287" s="8">
        <v>33</v>
      </c>
      <c r="Z1287" s="8">
        <v>90</v>
      </c>
      <c r="AX1287" s="412" t="s">
        <v>3161</v>
      </c>
      <c r="AY1287" s="157"/>
      <c r="AZ1287" t="s">
        <v>4280</v>
      </c>
      <c r="BA1287" s="278" t="s">
        <v>4267</v>
      </c>
      <c r="BB1287" s="280" t="s">
        <v>4268</v>
      </c>
    </row>
    <row r="1288" spans="1:55" ht="15.75">
      <c r="A1288" s="23" t="s">
        <v>456</v>
      </c>
      <c r="B1288" s="24" t="s">
        <v>699</v>
      </c>
      <c r="C1288" s="24"/>
      <c r="D1288" s="3" t="s">
        <v>1951</v>
      </c>
      <c r="E1288" s="24" t="s">
        <v>1241</v>
      </c>
      <c r="F1288" s="24" t="s">
        <v>2149</v>
      </c>
      <c r="G1288" s="3"/>
      <c r="H1288" s="24" t="s">
        <v>291</v>
      </c>
      <c r="I1288" s="33">
        <v>42010000</v>
      </c>
      <c r="J1288" s="1" t="s">
        <v>1804</v>
      </c>
      <c r="K1288" s="1" t="s">
        <v>1804</v>
      </c>
      <c r="M1288" s="23" t="s">
        <v>2237</v>
      </c>
      <c r="N1288" s="23"/>
      <c r="O1288" s="22" t="s">
        <v>1791</v>
      </c>
      <c r="P1288" s="22">
        <v>76</v>
      </c>
      <c r="Q1288" s="37">
        <f t="shared" ref="Q1288" si="365">R1288*0.8</f>
        <v>140</v>
      </c>
      <c r="R1288" s="166">
        <v>175</v>
      </c>
      <c r="S1288" s="33" t="s">
        <v>1242</v>
      </c>
      <c r="T1288" s="33"/>
      <c r="U1288" s="99">
        <v>0.29499999999999998</v>
      </c>
      <c r="V1288" s="99">
        <v>5.0000000000000001E-3</v>
      </c>
      <c r="W1288" s="99">
        <f t="shared" si="360"/>
        <v>0.3</v>
      </c>
      <c r="X1288" s="8">
        <v>10</v>
      </c>
      <c r="Y1288" s="8">
        <v>33</v>
      </c>
      <c r="Z1288" s="8">
        <v>90</v>
      </c>
      <c r="AX1288" s="412" t="s">
        <v>3161</v>
      </c>
      <c r="AY1288" s="157"/>
      <c r="AZ1288" t="s">
        <v>4280</v>
      </c>
      <c r="BA1288" s="278" t="s">
        <v>4267</v>
      </c>
      <c r="BB1288" s="280" t="s">
        <v>4268</v>
      </c>
    </row>
    <row r="1289" spans="1:55" ht="15.75">
      <c r="A1289" s="23" t="s">
        <v>456</v>
      </c>
      <c r="B1289" s="24" t="s">
        <v>699</v>
      </c>
      <c r="C1289" s="24"/>
      <c r="D1289" s="3" t="s">
        <v>1951</v>
      </c>
      <c r="E1289" s="24" t="s">
        <v>1243</v>
      </c>
      <c r="F1289" s="24" t="s">
        <v>2149</v>
      </c>
      <c r="G1289" s="3"/>
      <c r="H1289" s="24" t="s">
        <v>409</v>
      </c>
      <c r="I1289" s="33">
        <v>42010000</v>
      </c>
      <c r="J1289" s="1" t="s">
        <v>1804</v>
      </c>
      <c r="K1289" s="1" t="s">
        <v>1804</v>
      </c>
      <c r="M1289" s="23" t="s">
        <v>2237</v>
      </c>
      <c r="N1289" s="23"/>
      <c r="O1289" s="22" t="s">
        <v>1791</v>
      </c>
      <c r="P1289" s="22">
        <v>76</v>
      </c>
      <c r="Q1289" s="37">
        <f t="shared" ref="Q1289" si="366">R1289*0.8</f>
        <v>140</v>
      </c>
      <c r="R1289" s="166">
        <v>175</v>
      </c>
      <c r="S1289" s="33" t="s">
        <v>1244</v>
      </c>
      <c r="T1289" s="33"/>
      <c r="U1289" s="99">
        <v>0.29499999999999998</v>
      </c>
      <c r="V1289" s="99">
        <v>5.0000000000000001E-3</v>
      </c>
      <c r="W1289" s="99">
        <f t="shared" si="360"/>
        <v>0.3</v>
      </c>
      <c r="X1289" s="8">
        <v>10</v>
      </c>
      <c r="Y1289" s="8">
        <v>33</v>
      </c>
      <c r="Z1289" s="8">
        <v>90</v>
      </c>
      <c r="AX1289" s="412" t="s">
        <v>3161</v>
      </c>
      <c r="AY1289" s="157"/>
      <c r="AZ1289" t="s">
        <v>4280</v>
      </c>
      <c r="BA1289" s="278" t="s">
        <v>4267</v>
      </c>
      <c r="BB1289" s="280" t="s">
        <v>4268</v>
      </c>
    </row>
    <row r="1290" spans="1:55" ht="15.75">
      <c r="A1290" s="23" t="s">
        <v>456</v>
      </c>
      <c r="B1290" s="24" t="s">
        <v>699</v>
      </c>
      <c r="C1290" s="24"/>
      <c r="D1290" s="3" t="s">
        <v>1951</v>
      </c>
      <c r="E1290" s="24" t="s">
        <v>1245</v>
      </c>
      <c r="F1290" s="24" t="s">
        <v>2149</v>
      </c>
      <c r="G1290" s="3"/>
      <c r="H1290" s="24" t="s">
        <v>397</v>
      </c>
      <c r="I1290" s="33">
        <v>42010000</v>
      </c>
      <c r="J1290" s="1" t="s">
        <v>1804</v>
      </c>
      <c r="K1290" s="1" t="s">
        <v>1804</v>
      </c>
      <c r="M1290" s="23" t="s">
        <v>2237</v>
      </c>
      <c r="N1290" s="23"/>
      <c r="O1290" s="22" t="s">
        <v>1791</v>
      </c>
      <c r="P1290" s="22">
        <v>76</v>
      </c>
      <c r="Q1290" s="37">
        <f t="shared" ref="Q1290" si="367">R1290*0.8</f>
        <v>140</v>
      </c>
      <c r="R1290" s="166">
        <v>175</v>
      </c>
      <c r="S1290" s="33" t="s">
        <v>1246</v>
      </c>
      <c r="T1290" s="33"/>
      <c r="U1290" s="99">
        <v>0.29499999999999998</v>
      </c>
      <c r="V1290" s="99">
        <v>5.0000000000000001E-3</v>
      </c>
      <c r="W1290" s="99">
        <f t="shared" si="360"/>
        <v>0.3</v>
      </c>
      <c r="X1290" s="8">
        <v>10</v>
      </c>
      <c r="Y1290" s="8">
        <v>33</v>
      </c>
      <c r="Z1290" s="8">
        <v>90</v>
      </c>
      <c r="AX1290" s="412" t="s">
        <v>3161</v>
      </c>
      <c r="AY1290" s="157"/>
      <c r="AZ1290" t="s">
        <v>4280</v>
      </c>
      <c r="BA1290" s="278" t="s">
        <v>4267</v>
      </c>
      <c r="BB1290" s="280" t="s">
        <v>4268</v>
      </c>
    </row>
    <row r="1291" spans="1:55" ht="15.75">
      <c r="A1291" s="23" t="s">
        <v>456</v>
      </c>
      <c r="B1291" s="24" t="s">
        <v>699</v>
      </c>
      <c r="C1291" s="24"/>
      <c r="D1291" s="3" t="s">
        <v>1951</v>
      </c>
      <c r="E1291" s="24" t="s">
        <v>1247</v>
      </c>
      <c r="F1291" s="24" t="s">
        <v>2149</v>
      </c>
      <c r="G1291" s="3"/>
      <c r="H1291" s="24" t="s">
        <v>300</v>
      </c>
      <c r="I1291" s="33">
        <v>42010000</v>
      </c>
      <c r="J1291" s="1" t="s">
        <v>1804</v>
      </c>
      <c r="K1291" s="1" t="s">
        <v>1804</v>
      </c>
      <c r="M1291" s="23" t="s">
        <v>2237</v>
      </c>
      <c r="N1291" s="23"/>
      <c r="O1291" s="22" t="s">
        <v>1791</v>
      </c>
      <c r="P1291" s="22">
        <v>76</v>
      </c>
      <c r="Q1291" s="37">
        <f t="shared" ref="Q1291" si="368">R1291*0.8</f>
        <v>140</v>
      </c>
      <c r="R1291" s="166">
        <v>175</v>
      </c>
      <c r="S1291" s="33" t="s">
        <v>1248</v>
      </c>
      <c r="T1291" s="33"/>
      <c r="U1291" s="99">
        <v>0.29499999999999998</v>
      </c>
      <c r="V1291" s="99">
        <v>5.0000000000000001E-3</v>
      </c>
      <c r="W1291" s="99">
        <f t="shared" si="360"/>
        <v>0.3</v>
      </c>
      <c r="X1291" s="8">
        <v>10</v>
      </c>
      <c r="Y1291" s="8">
        <v>33</v>
      </c>
      <c r="Z1291" s="8">
        <v>90</v>
      </c>
      <c r="AX1291" s="412" t="s">
        <v>3161</v>
      </c>
      <c r="AY1291" s="157"/>
      <c r="AZ1291" t="s">
        <v>4280</v>
      </c>
      <c r="BA1291" s="278" t="s">
        <v>4267</v>
      </c>
      <c r="BB1291" s="280" t="s">
        <v>4268</v>
      </c>
    </row>
    <row r="1292" spans="1:55" ht="15.75">
      <c r="A1292" s="23" t="s">
        <v>456</v>
      </c>
      <c r="B1292" s="24" t="s">
        <v>699</v>
      </c>
      <c r="C1292" s="24"/>
      <c r="D1292" s="3" t="s">
        <v>1951</v>
      </c>
      <c r="E1292" s="24" t="s">
        <v>1249</v>
      </c>
      <c r="F1292" s="24" t="s">
        <v>2149</v>
      </c>
      <c r="G1292" s="3"/>
      <c r="H1292" s="24" t="s">
        <v>386</v>
      </c>
      <c r="I1292" s="33">
        <v>42010000</v>
      </c>
      <c r="J1292" s="1" t="s">
        <v>1804</v>
      </c>
      <c r="K1292" s="1" t="s">
        <v>1804</v>
      </c>
      <c r="M1292" s="23" t="s">
        <v>2237</v>
      </c>
      <c r="N1292" s="23"/>
      <c r="O1292" s="22" t="s">
        <v>1791</v>
      </c>
      <c r="P1292" s="22">
        <v>76</v>
      </c>
      <c r="Q1292" s="37">
        <f t="shared" ref="Q1292" si="369">R1292*0.8</f>
        <v>140</v>
      </c>
      <c r="R1292" s="166">
        <v>175</v>
      </c>
      <c r="S1292" s="33" t="s">
        <v>1250</v>
      </c>
      <c r="T1292" s="33"/>
      <c r="U1292" s="99">
        <v>0.29499999999999998</v>
      </c>
      <c r="V1292" s="99">
        <v>5.0000000000000001E-3</v>
      </c>
      <c r="W1292" s="99">
        <f t="shared" si="360"/>
        <v>0.3</v>
      </c>
      <c r="X1292" s="8">
        <v>10</v>
      </c>
      <c r="Y1292" s="8">
        <v>33</v>
      </c>
      <c r="Z1292" s="8">
        <v>90</v>
      </c>
      <c r="AX1292" s="412" t="s">
        <v>3161</v>
      </c>
      <c r="AY1292" s="157"/>
      <c r="AZ1292" t="s">
        <v>4280</v>
      </c>
      <c r="BA1292" s="278" t="s">
        <v>4267</v>
      </c>
      <c r="BB1292" s="280" t="s">
        <v>4268</v>
      </c>
    </row>
    <row r="1293" spans="1:55" ht="15.75">
      <c r="A1293" s="23" t="s">
        <v>456</v>
      </c>
      <c r="B1293" s="24" t="s">
        <v>699</v>
      </c>
      <c r="C1293" s="24"/>
      <c r="D1293" s="3" t="s">
        <v>1951</v>
      </c>
      <c r="E1293" s="24" t="s">
        <v>1251</v>
      </c>
      <c r="F1293" s="24" t="s">
        <v>2149</v>
      </c>
      <c r="G1293" s="3"/>
      <c r="H1293" s="24" t="s">
        <v>295</v>
      </c>
      <c r="I1293" s="33">
        <v>42010000</v>
      </c>
      <c r="J1293" s="1" t="s">
        <v>1804</v>
      </c>
      <c r="K1293" s="1" t="s">
        <v>1804</v>
      </c>
      <c r="M1293" s="23" t="s">
        <v>2237</v>
      </c>
      <c r="N1293" s="23"/>
      <c r="O1293" s="22" t="s">
        <v>1791</v>
      </c>
      <c r="P1293" s="22">
        <v>76</v>
      </c>
      <c r="Q1293" s="37">
        <f t="shared" ref="Q1293" si="370">R1293*0.8</f>
        <v>140</v>
      </c>
      <c r="R1293" s="166">
        <v>175</v>
      </c>
      <c r="S1293" s="33" t="s">
        <v>1252</v>
      </c>
      <c r="T1293" s="33"/>
      <c r="U1293" s="99">
        <v>0.29499999999999998</v>
      </c>
      <c r="V1293" s="99">
        <v>5.0000000000000001E-3</v>
      </c>
      <c r="W1293" s="99">
        <f t="shared" si="360"/>
        <v>0.3</v>
      </c>
      <c r="X1293" s="8">
        <v>10</v>
      </c>
      <c r="Y1293" s="8">
        <v>33</v>
      </c>
      <c r="Z1293" s="8">
        <v>90</v>
      </c>
      <c r="AX1293" s="412" t="s">
        <v>3161</v>
      </c>
      <c r="AY1293" s="157"/>
      <c r="AZ1293" t="s">
        <v>4280</v>
      </c>
      <c r="BA1293" s="278" t="s">
        <v>4267</v>
      </c>
      <c r="BB1293" s="280" t="s">
        <v>4268</v>
      </c>
    </row>
    <row r="1294" spans="1:55" ht="15.75">
      <c r="A1294" t="s">
        <v>428</v>
      </c>
      <c r="B1294" s="24" t="s">
        <v>699</v>
      </c>
      <c r="D1294" t="s">
        <v>3883</v>
      </c>
      <c r="E1294" s="20" t="s">
        <v>3810</v>
      </c>
      <c r="F1294" t="s">
        <v>3811</v>
      </c>
      <c r="H1294" t="s">
        <v>1453</v>
      </c>
      <c r="I1294" s="33">
        <v>42010000</v>
      </c>
      <c r="J1294" s="1" t="s">
        <v>1804</v>
      </c>
      <c r="K1294" s="1" t="s">
        <v>1804</v>
      </c>
      <c r="L1294" s="236"/>
      <c r="M1294" s="13" t="s">
        <v>3812</v>
      </c>
      <c r="N1294"/>
      <c r="O1294" t="s">
        <v>1791</v>
      </c>
      <c r="P1294" s="37">
        <v>52</v>
      </c>
      <c r="Q1294" s="37">
        <f t="shared" ref="Q1294" si="371">R1294*0.8</f>
        <v>95.2</v>
      </c>
      <c r="R1294" s="166">
        <v>119</v>
      </c>
      <c r="S1294" s="143">
        <v>5051771912141</v>
      </c>
      <c r="T1294"/>
      <c r="U1294"/>
      <c r="V1294"/>
      <c r="W1294"/>
      <c r="X1294"/>
      <c r="Y1294"/>
      <c r="Z1294"/>
      <c r="AX1294" s="289" t="s">
        <v>3813</v>
      </c>
      <c r="AZ1294" t="s">
        <v>4282</v>
      </c>
      <c r="BA1294" s="278" t="s">
        <v>4267</v>
      </c>
      <c r="BB1294" s="280" t="s">
        <v>4268</v>
      </c>
    </row>
    <row r="1295" spans="1:55" ht="15.75">
      <c r="A1295" t="s">
        <v>428</v>
      </c>
      <c r="B1295" s="24" t="s">
        <v>699</v>
      </c>
      <c r="D1295" t="s">
        <v>3883</v>
      </c>
      <c r="E1295" s="20" t="s">
        <v>3814</v>
      </c>
      <c r="F1295" t="s">
        <v>3811</v>
      </c>
      <c r="H1295" t="s">
        <v>1050</v>
      </c>
      <c r="I1295" s="33">
        <v>42010000</v>
      </c>
      <c r="J1295" s="1" t="s">
        <v>1804</v>
      </c>
      <c r="K1295" s="1" t="s">
        <v>1804</v>
      </c>
      <c r="L1295" s="236"/>
      <c r="M1295" s="13" t="s">
        <v>3812</v>
      </c>
      <c r="N1295"/>
      <c r="O1295" t="s">
        <v>1791</v>
      </c>
      <c r="P1295" s="37">
        <v>52</v>
      </c>
      <c r="Q1295" s="37">
        <f t="shared" ref="Q1295" si="372">R1295*0.8</f>
        <v>95.2</v>
      </c>
      <c r="R1295" s="166">
        <v>119</v>
      </c>
      <c r="S1295" s="143">
        <v>5051771912196</v>
      </c>
      <c r="T1295"/>
      <c r="U1295"/>
      <c r="V1295"/>
      <c r="W1295"/>
      <c r="X1295"/>
      <c r="Y1295"/>
      <c r="Z1295"/>
      <c r="AX1295" s="289" t="s">
        <v>3813</v>
      </c>
      <c r="AZ1295" t="s">
        <v>4282</v>
      </c>
      <c r="BA1295" s="278" t="s">
        <v>4267</v>
      </c>
      <c r="BB1295" s="280" t="s">
        <v>4268</v>
      </c>
    </row>
    <row r="1296" spans="1:55" ht="15.75">
      <c r="A1296" t="s">
        <v>428</v>
      </c>
      <c r="B1296" s="24" t="s">
        <v>699</v>
      </c>
      <c r="D1296" t="s">
        <v>3883</v>
      </c>
      <c r="E1296" s="20" t="s">
        <v>3815</v>
      </c>
      <c r="F1296" t="s">
        <v>3811</v>
      </c>
      <c r="H1296" t="s">
        <v>293</v>
      </c>
      <c r="I1296" s="33">
        <v>42010000</v>
      </c>
      <c r="J1296" s="1" t="s">
        <v>1804</v>
      </c>
      <c r="K1296" s="1" t="s">
        <v>1804</v>
      </c>
      <c r="L1296" s="236"/>
      <c r="M1296" s="13" t="s">
        <v>3812</v>
      </c>
      <c r="N1296"/>
      <c r="O1296" t="s">
        <v>1791</v>
      </c>
      <c r="P1296" s="37">
        <v>52</v>
      </c>
      <c r="Q1296" s="37">
        <f t="shared" ref="Q1296" si="373">R1296*0.8</f>
        <v>95.2</v>
      </c>
      <c r="R1296" s="166">
        <v>119</v>
      </c>
      <c r="S1296" s="143">
        <v>5051771912189</v>
      </c>
      <c r="T1296"/>
      <c r="U1296"/>
      <c r="V1296"/>
      <c r="W1296"/>
      <c r="X1296"/>
      <c r="Y1296"/>
      <c r="Z1296"/>
      <c r="AX1296" s="289" t="s">
        <v>3813</v>
      </c>
      <c r="AZ1296" t="s">
        <v>4282</v>
      </c>
      <c r="BA1296" s="278" t="s">
        <v>4267</v>
      </c>
      <c r="BB1296" s="280" t="s">
        <v>4268</v>
      </c>
    </row>
    <row r="1297" spans="1:55" ht="15.75">
      <c r="A1297" t="s">
        <v>428</v>
      </c>
      <c r="B1297" s="24" t="s">
        <v>699</v>
      </c>
      <c r="D1297" t="s">
        <v>3883</v>
      </c>
      <c r="E1297" s="20" t="s">
        <v>3816</v>
      </c>
      <c r="F1297" t="s">
        <v>3811</v>
      </c>
      <c r="H1297" t="s">
        <v>785</v>
      </c>
      <c r="I1297" s="33">
        <v>42010000</v>
      </c>
      <c r="J1297" s="1" t="s">
        <v>1804</v>
      </c>
      <c r="K1297" s="1" t="s">
        <v>1804</v>
      </c>
      <c r="L1297" s="236"/>
      <c r="M1297" s="13" t="s">
        <v>3812</v>
      </c>
      <c r="N1297"/>
      <c r="O1297" t="s">
        <v>1791</v>
      </c>
      <c r="P1297" s="37">
        <v>52</v>
      </c>
      <c r="Q1297" s="37">
        <f t="shared" ref="Q1297" si="374">R1297*0.8</f>
        <v>95.2</v>
      </c>
      <c r="R1297" s="166">
        <v>119</v>
      </c>
      <c r="S1297" s="143">
        <v>5051771912172</v>
      </c>
      <c r="T1297"/>
      <c r="U1297"/>
      <c r="V1297"/>
      <c r="W1297"/>
      <c r="X1297"/>
      <c r="Y1297"/>
      <c r="Z1297"/>
      <c r="AX1297" s="289" t="s">
        <v>3813</v>
      </c>
      <c r="AZ1297" t="s">
        <v>4282</v>
      </c>
      <c r="BA1297" s="278" t="s">
        <v>4267</v>
      </c>
      <c r="BB1297" s="280" t="s">
        <v>4268</v>
      </c>
    </row>
    <row r="1298" spans="1:55" ht="15.75">
      <c r="A1298" t="s">
        <v>428</v>
      </c>
      <c r="B1298" s="24" t="s">
        <v>699</v>
      </c>
      <c r="D1298" t="s">
        <v>3883</v>
      </c>
      <c r="E1298" s="20" t="s">
        <v>3817</v>
      </c>
      <c r="F1298" t="s">
        <v>3811</v>
      </c>
      <c r="H1298" t="s">
        <v>784</v>
      </c>
      <c r="I1298" s="33">
        <v>42010000</v>
      </c>
      <c r="J1298" s="1" t="s">
        <v>1804</v>
      </c>
      <c r="K1298" s="1" t="s">
        <v>1804</v>
      </c>
      <c r="L1298" s="236"/>
      <c r="M1298" s="13" t="s">
        <v>3812</v>
      </c>
      <c r="N1298"/>
      <c r="O1298" t="s">
        <v>1791</v>
      </c>
      <c r="P1298" s="37">
        <v>52</v>
      </c>
      <c r="Q1298" s="37">
        <f t="shared" ref="Q1298" si="375">R1298*0.8</f>
        <v>95.2</v>
      </c>
      <c r="R1298" s="166">
        <v>119</v>
      </c>
      <c r="S1298" s="143">
        <v>5051771912165</v>
      </c>
      <c r="T1298"/>
      <c r="U1298"/>
      <c r="V1298"/>
      <c r="W1298"/>
      <c r="X1298"/>
      <c r="Y1298"/>
      <c r="Z1298"/>
      <c r="AX1298" s="289" t="s">
        <v>3813</v>
      </c>
      <c r="AZ1298" t="s">
        <v>4282</v>
      </c>
      <c r="BA1298" s="278" t="s">
        <v>4267</v>
      </c>
      <c r="BB1298" s="280" t="s">
        <v>4268</v>
      </c>
    </row>
    <row r="1299" spans="1:55" ht="15.75">
      <c r="A1299" t="s">
        <v>428</v>
      </c>
      <c r="B1299" s="24" t="s">
        <v>699</v>
      </c>
      <c r="D1299" t="s">
        <v>3883</v>
      </c>
      <c r="E1299" s="20" t="s">
        <v>3818</v>
      </c>
      <c r="F1299" t="s">
        <v>3811</v>
      </c>
      <c r="H1299" t="s">
        <v>1454</v>
      </c>
      <c r="I1299" s="33">
        <v>42010000</v>
      </c>
      <c r="J1299" s="1" t="s">
        <v>1804</v>
      </c>
      <c r="K1299" s="1" t="s">
        <v>1804</v>
      </c>
      <c r="L1299" s="236"/>
      <c r="M1299" s="13" t="s">
        <v>3812</v>
      </c>
      <c r="N1299"/>
      <c r="O1299" t="s">
        <v>1791</v>
      </c>
      <c r="P1299" s="37">
        <v>52</v>
      </c>
      <c r="Q1299" s="37">
        <f t="shared" ref="Q1299" si="376">R1299*0.8</f>
        <v>95.2</v>
      </c>
      <c r="R1299" s="166">
        <v>119</v>
      </c>
      <c r="S1299" s="143">
        <v>5051771912158</v>
      </c>
      <c r="T1299"/>
      <c r="U1299"/>
      <c r="V1299"/>
      <c r="W1299"/>
      <c r="X1299"/>
      <c r="Y1299"/>
      <c r="Z1299"/>
      <c r="AX1299" s="289" t="s">
        <v>3813</v>
      </c>
      <c r="AZ1299" t="s">
        <v>4282</v>
      </c>
      <c r="BA1299" s="278" t="s">
        <v>4267</v>
      </c>
      <c r="BB1299" s="280" t="s">
        <v>4268</v>
      </c>
    </row>
    <row r="1300" spans="1:55" ht="15.75">
      <c r="A1300" s="23" t="s">
        <v>456</v>
      </c>
      <c r="B1300" s="24" t="s">
        <v>699</v>
      </c>
      <c r="C1300" s="24"/>
      <c r="D1300" s="3" t="s">
        <v>1982</v>
      </c>
      <c r="E1300" s="24" t="s">
        <v>1253</v>
      </c>
      <c r="F1300" s="24" t="s">
        <v>2150</v>
      </c>
      <c r="G1300" s="24"/>
      <c r="H1300" s="24" t="s">
        <v>279</v>
      </c>
      <c r="I1300" s="33">
        <v>42010000</v>
      </c>
      <c r="J1300" s="1" t="s">
        <v>1804</v>
      </c>
      <c r="K1300" s="1" t="s">
        <v>1804</v>
      </c>
      <c r="M1300" s="23" t="s">
        <v>2238</v>
      </c>
      <c r="N1300" s="23"/>
      <c r="O1300" s="22" t="s">
        <v>1791</v>
      </c>
      <c r="P1300" s="22">
        <v>86</v>
      </c>
      <c r="Q1300" s="37">
        <f t="shared" ref="Q1300" si="377">R1300*0.8</f>
        <v>159.20000000000002</v>
      </c>
      <c r="R1300" s="166">
        <v>199</v>
      </c>
      <c r="S1300" s="33" t="s">
        <v>1254</v>
      </c>
      <c r="T1300" s="33"/>
      <c r="U1300" s="99">
        <v>0.34499999999999997</v>
      </c>
      <c r="V1300" s="99">
        <v>5.0000000000000001E-3</v>
      </c>
      <c r="W1300" s="99">
        <f t="shared" ref="W1300:W1337" si="378">U1300+V1300</f>
        <v>0.35</v>
      </c>
      <c r="X1300" s="8">
        <v>10</v>
      </c>
      <c r="Y1300" s="8">
        <v>650</v>
      </c>
      <c r="Z1300" s="8">
        <v>10</v>
      </c>
      <c r="AX1300" s="412" t="s">
        <v>2169</v>
      </c>
      <c r="AY1300" s="157"/>
      <c r="AZ1300" t="s">
        <v>4280</v>
      </c>
      <c r="BA1300" s="278" t="s">
        <v>4267</v>
      </c>
      <c r="BB1300" s="280" t="s">
        <v>4268</v>
      </c>
    </row>
    <row r="1301" spans="1:55" ht="15.75">
      <c r="A1301" s="23" t="s">
        <v>456</v>
      </c>
      <c r="B1301" s="24" t="s">
        <v>699</v>
      </c>
      <c r="C1301" s="24"/>
      <c r="D1301" s="3" t="s">
        <v>1982</v>
      </c>
      <c r="E1301" s="24" t="s">
        <v>1255</v>
      </c>
      <c r="F1301" s="24" t="s">
        <v>2150</v>
      </c>
      <c r="G1301" s="24"/>
      <c r="H1301" s="24" t="s">
        <v>291</v>
      </c>
      <c r="I1301" s="33">
        <v>42010000</v>
      </c>
      <c r="J1301" s="1" t="s">
        <v>1804</v>
      </c>
      <c r="K1301" s="1" t="s">
        <v>1804</v>
      </c>
      <c r="M1301" s="23" t="s">
        <v>2238</v>
      </c>
      <c r="N1301" s="23"/>
      <c r="O1301" s="22" t="s">
        <v>1791</v>
      </c>
      <c r="P1301" s="22">
        <v>86</v>
      </c>
      <c r="Q1301" s="37">
        <f t="shared" ref="Q1301" si="379">R1301*0.8</f>
        <v>159.20000000000002</v>
      </c>
      <c r="R1301" s="166">
        <v>199</v>
      </c>
      <c r="S1301" s="33" t="s">
        <v>1256</v>
      </c>
      <c r="T1301" s="33"/>
      <c r="U1301" s="99">
        <v>0.34499999999999997</v>
      </c>
      <c r="V1301" s="99">
        <v>5.0000000000000001E-3</v>
      </c>
      <c r="W1301" s="99">
        <f t="shared" si="378"/>
        <v>0.35</v>
      </c>
      <c r="X1301" s="8">
        <v>10</v>
      </c>
      <c r="Y1301" s="8">
        <v>650</v>
      </c>
      <c r="Z1301" s="8">
        <v>10</v>
      </c>
      <c r="AX1301" s="412" t="s">
        <v>2169</v>
      </c>
      <c r="AY1301" s="157"/>
      <c r="AZ1301" t="s">
        <v>4280</v>
      </c>
      <c r="BA1301" s="278" t="s">
        <v>4267</v>
      </c>
      <c r="BB1301" s="280" t="s">
        <v>4268</v>
      </c>
    </row>
    <row r="1302" spans="1:55" ht="15.75">
      <c r="A1302" s="23" t="s">
        <v>456</v>
      </c>
      <c r="B1302" s="24" t="s">
        <v>699</v>
      </c>
      <c r="C1302" s="24"/>
      <c r="D1302" s="3" t="s">
        <v>1982</v>
      </c>
      <c r="E1302" s="24" t="s">
        <v>1257</v>
      </c>
      <c r="F1302" s="24" t="s">
        <v>2150</v>
      </c>
      <c r="G1302" s="24"/>
      <c r="H1302" s="24" t="s">
        <v>409</v>
      </c>
      <c r="I1302" s="33">
        <v>42010000</v>
      </c>
      <c r="J1302" s="1" t="s">
        <v>1804</v>
      </c>
      <c r="K1302" s="1" t="s">
        <v>1804</v>
      </c>
      <c r="M1302" s="23" t="s">
        <v>2238</v>
      </c>
      <c r="N1302" s="23"/>
      <c r="O1302" s="22" t="s">
        <v>1791</v>
      </c>
      <c r="P1302" s="22">
        <v>86</v>
      </c>
      <c r="Q1302" s="37">
        <f t="shared" ref="Q1302" si="380">R1302*0.8</f>
        <v>159.20000000000002</v>
      </c>
      <c r="R1302" s="166">
        <v>199</v>
      </c>
      <c r="S1302" s="33" t="s">
        <v>1258</v>
      </c>
      <c r="T1302" s="33"/>
      <c r="U1302" s="99">
        <v>0.34499999999999997</v>
      </c>
      <c r="V1302" s="99">
        <v>5.0000000000000001E-3</v>
      </c>
      <c r="W1302" s="99">
        <f t="shared" si="378"/>
        <v>0.35</v>
      </c>
      <c r="X1302" s="8">
        <v>10</v>
      </c>
      <c r="Y1302" s="8">
        <v>650</v>
      </c>
      <c r="Z1302" s="8">
        <v>10</v>
      </c>
      <c r="AX1302" s="412" t="s">
        <v>2169</v>
      </c>
      <c r="AY1302" s="157"/>
      <c r="AZ1302" t="s">
        <v>4280</v>
      </c>
      <c r="BA1302" s="278" t="s">
        <v>4267</v>
      </c>
      <c r="BB1302" s="280" t="s">
        <v>4268</v>
      </c>
    </row>
    <row r="1303" spans="1:55" ht="15.75">
      <c r="A1303" s="23" t="s">
        <v>456</v>
      </c>
      <c r="B1303" s="24" t="s">
        <v>699</v>
      </c>
      <c r="C1303" s="24"/>
      <c r="D1303" s="3" t="s">
        <v>1982</v>
      </c>
      <c r="E1303" s="24" t="s">
        <v>1259</v>
      </c>
      <c r="F1303" s="24" t="s">
        <v>2150</v>
      </c>
      <c r="G1303" s="24"/>
      <c r="H1303" s="24" t="s">
        <v>397</v>
      </c>
      <c r="I1303" s="33">
        <v>42010000</v>
      </c>
      <c r="J1303" s="1" t="s">
        <v>1804</v>
      </c>
      <c r="K1303" s="1" t="s">
        <v>1804</v>
      </c>
      <c r="M1303" s="23" t="s">
        <v>2238</v>
      </c>
      <c r="N1303" s="23"/>
      <c r="O1303" s="22" t="s">
        <v>1791</v>
      </c>
      <c r="P1303" s="22">
        <v>86</v>
      </c>
      <c r="Q1303" s="37">
        <f t="shared" ref="Q1303" si="381">R1303*0.8</f>
        <v>159.20000000000002</v>
      </c>
      <c r="R1303" s="166">
        <v>199</v>
      </c>
      <c r="S1303" s="33">
        <v>5051771565323</v>
      </c>
      <c r="T1303" s="33"/>
      <c r="U1303" s="99">
        <v>0.34499999999999997</v>
      </c>
      <c r="V1303" s="99">
        <v>5.0000000000000001E-3</v>
      </c>
      <c r="W1303" s="99">
        <f t="shared" si="378"/>
        <v>0.35</v>
      </c>
      <c r="X1303" s="8">
        <v>10</v>
      </c>
      <c r="Y1303" s="8">
        <v>650</v>
      </c>
      <c r="Z1303" s="8">
        <v>10</v>
      </c>
      <c r="AX1303" s="412" t="s">
        <v>2169</v>
      </c>
      <c r="AY1303" s="157"/>
      <c r="AZ1303" t="s">
        <v>4280</v>
      </c>
      <c r="BA1303" s="278" t="s">
        <v>4267</v>
      </c>
      <c r="BB1303" s="280" t="s">
        <v>4268</v>
      </c>
    </row>
    <row r="1304" spans="1:55" ht="15.75">
      <c r="A1304" s="23" t="s">
        <v>456</v>
      </c>
      <c r="B1304" s="24" t="s">
        <v>699</v>
      </c>
      <c r="C1304" s="24"/>
      <c r="D1304" s="3" t="s">
        <v>1982</v>
      </c>
      <c r="E1304" s="24" t="s">
        <v>1260</v>
      </c>
      <c r="F1304" s="24" t="s">
        <v>2150</v>
      </c>
      <c r="G1304" s="24"/>
      <c r="H1304" s="24" t="s">
        <v>300</v>
      </c>
      <c r="I1304" s="33">
        <v>42010000</v>
      </c>
      <c r="J1304" s="1" t="s">
        <v>1804</v>
      </c>
      <c r="K1304" s="1" t="s">
        <v>1804</v>
      </c>
      <c r="M1304" s="23" t="s">
        <v>2238</v>
      </c>
      <c r="N1304" s="23"/>
      <c r="O1304" s="22" t="s">
        <v>1791</v>
      </c>
      <c r="P1304" s="22">
        <v>86</v>
      </c>
      <c r="Q1304" s="37">
        <f t="shared" ref="Q1304" si="382">R1304*0.8</f>
        <v>159.20000000000002</v>
      </c>
      <c r="R1304" s="166">
        <v>199</v>
      </c>
      <c r="S1304" s="33" t="s">
        <v>1261</v>
      </c>
      <c r="T1304" s="33"/>
      <c r="U1304" s="99">
        <v>0.34499999999999997</v>
      </c>
      <c r="V1304" s="99">
        <v>5.0000000000000001E-3</v>
      </c>
      <c r="W1304" s="99">
        <f t="shared" si="378"/>
        <v>0.35</v>
      </c>
      <c r="X1304" s="8">
        <v>10</v>
      </c>
      <c r="Y1304" s="8">
        <v>650</v>
      </c>
      <c r="Z1304" s="8">
        <v>10</v>
      </c>
      <c r="AX1304" s="412" t="s">
        <v>2169</v>
      </c>
      <c r="AY1304" s="157"/>
      <c r="AZ1304" t="s">
        <v>4280</v>
      </c>
      <c r="BA1304" s="278" t="s">
        <v>4267</v>
      </c>
      <c r="BB1304" s="280" t="s">
        <v>4268</v>
      </c>
    </row>
    <row r="1305" spans="1:55" s="3" customFormat="1" ht="15.75">
      <c r="A1305" s="23" t="s">
        <v>456</v>
      </c>
      <c r="B1305" s="24" t="s">
        <v>699</v>
      </c>
      <c r="C1305" s="24"/>
      <c r="D1305" s="3" t="s">
        <v>1982</v>
      </c>
      <c r="E1305" s="24" t="s">
        <v>1262</v>
      </c>
      <c r="F1305" s="24" t="s">
        <v>2150</v>
      </c>
      <c r="G1305" s="24"/>
      <c r="H1305" s="24" t="s">
        <v>386</v>
      </c>
      <c r="I1305" s="33">
        <v>42010000</v>
      </c>
      <c r="J1305" s="1" t="s">
        <v>1804</v>
      </c>
      <c r="K1305" s="1" t="s">
        <v>1804</v>
      </c>
      <c r="L1305"/>
      <c r="M1305" s="23" t="s">
        <v>2238</v>
      </c>
      <c r="N1305" s="23"/>
      <c r="O1305" s="22" t="s">
        <v>1791</v>
      </c>
      <c r="P1305" s="22">
        <v>86</v>
      </c>
      <c r="Q1305" s="37">
        <f t="shared" ref="Q1305" si="383">R1305*0.8</f>
        <v>159.20000000000002</v>
      </c>
      <c r="R1305" s="166">
        <v>199</v>
      </c>
      <c r="S1305" s="33" t="s">
        <v>1263</v>
      </c>
      <c r="T1305" s="33"/>
      <c r="U1305" s="99">
        <v>0.34499999999999997</v>
      </c>
      <c r="V1305" s="99">
        <v>5.0000000000000001E-3</v>
      </c>
      <c r="W1305" s="99">
        <f t="shared" si="378"/>
        <v>0.35</v>
      </c>
      <c r="X1305" s="8">
        <v>10</v>
      </c>
      <c r="Y1305" s="8">
        <v>650</v>
      </c>
      <c r="Z1305" s="8">
        <v>10</v>
      </c>
      <c r="AA1305"/>
      <c r="AB1305"/>
      <c r="AC1305"/>
      <c r="AD1305"/>
      <c r="AE1305"/>
      <c r="AF1305"/>
      <c r="AG1305"/>
      <c r="AH1305"/>
      <c r="AI1305"/>
      <c r="AJ1305"/>
      <c r="AK1305"/>
      <c r="AL1305"/>
      <c r="AM1305"/>
      <c r="AN1305"/>
      <c r="AO1305"/>
      <c r="AP1305"/>
      <c r="AQ1305"/>
      <c r="AR1305"/>
      <c r="AS1305"/>
      <c r="AT1305"/>
      <c r="AU1305"/>
      <c r="AV1305"/>
      <c r="AW1305"/>
      <c r="AX1305" s="412" t="s">
        <v>2169</v>
      </c>
      <c r="AY1305" s="157"/>
      <c r="AZ1305" t="s">
        <v>4280</v>
      </c>
      <c r="BA1305" s="278" t="s">
        <v>4267</v>
      </c>
      <c r="BB1305" s="280" t="s">
        <v>4268</v>
      </c>
      <c r="BC1305"/>
    </row>
    <row r="1306" spans="1:55" s="3" customFormat="1" ht="15.75">
      <c r="A1306" s="23" t="s">
        <v>1178</v>
      </c>
      <c r="B1306" s="24" t="s">
        <v>1179</v>
      </c>
      <c r="C1306" s="24"/>
      <c r="D1306" s="3" t="s">
        <v>1983</v>
      </c>
      <c r="E1306" s="24" t="s">
        <v>1264</v>
      </c>
      <c r="F1306" s="24" t="s">
        <v>2152</v>
      </c>
      <c r="G1306" s="24"/>
      <c r="H1306" s="24" t="s">
        <v>279</v>
      </c>
      <c r="I1306" s="33">
        <v>39269097</v>
      </c>
      <c r="J1306" s="1" t="s">
        <v>1804</v>
      </c>
      <c r="K1306" s="1" t="s">
        <v>1804</v>
      </c>
      <c r="L1306"/>
      <c r="M1306" s="23" t="s">
        <v>946</v>
      </c>
      <c r="N1306" s="23"/>
      <c r="O1306" s="22" t="s">
        <v>1791</v>
      </c>
      <c r="P1306" s="22">
        <v>175</v>
      </c>
      <c r="Q1306" s="37">
        <f t="shared" ref="Q1306" si="384">R1306*0.8</f>
        <v>319.20000000000005</v>
      </c>
      <c r="R1306" s="166">
        <v>399</v>
      </c>
      <c r="S1306" s="33" t="s">
        <v>1266</v>
      </c>
      <c r="T1306" s="33"/>
      <c r="U1306" s="99">
        <v>0.99</v>
      </c>
      <c r="V1306" s="99">
        <v>5.0000000000000001E-3</v>
      </c>
      <c r="W1306" s="99">
        <f t="shared" si="378"/>
        <v>0.995</v>
      </c>
      <c r="X1306" s="8">
        <v>270</v>
      </c>
      <c r="Y1306" s="8">
        <v>820</v>
      </c>
      <c r="Z1306" s="8">
        <v>360</v>
      </c>
      <c r="AA1306"/>
      <c r="AB1306"/>
      <c r="AC1306"/>
      <c r="AD1306"/>
      <c r="AE1306"/>
      <c r="AF1306"/>
      <c r="AG1306"/>
      <c r="AH1306"/>
      <c r="AI1306"/>
      <c r="AJ1306"/>
      <c r="AK1306"/>
      <c r="AL1306"/>
      <c r="AM1306"/>
      <c r="AN1306"/>
      <c r="AO1306"/>
      <c r="AP1306"/>
      <c r="AQ1306"/>
      <c r="AR1306"/>
      <c r="AS1306"/>
      <c r="AT1306"/>
      <c r="AU1306"/>
      <c r="AV1306"/>
      <c r="AW1306"/>
      <c r="AX1306" s="412" t="s">
        <v>1265</v>
      </c>
      <c r="AY1306" s="32"/>
      <c r="AZ1306" t="s">
        <v>4280</v>
      </c>
      <c r="BA1306" s="278" t="s">
        <v>4267</v>
      </c>
      <c r="BB1306" s="280" t="s">
        <v>4268</v>
      </c>
      <c r="BC1306"/>
    </row>
    <row r="1307" spans="1:55" s="3" customFormat="1" ht="15.75">
      <c r="A1307" s="23" t="s">
        <v>1178</v>
      </c>
      <c r="B1307" s="24" t="s">
        <v>1179</v>
      </c>
      <c r="C1307" s="24"/>
      <c r="D1307" s="3" t="s">
        <v>1983</v>
      </c>
      <c r="E1307" s="24" t="s">
        <v>1267</v>
      </c>
      <c r="F1307" s="24" t="s">
        <v>2152</v>
      </c>
      <c r="G1307" s="24"/>
      <c r="H1307" s="24" t="s">
        <v>291</v>
      </c>
      <c r="I1307" s="33">
        <v>39269097</v>
      </c>
      <c r="J1307" s="1" t="s">
        <v>1804</v>
      </c>
      <c r="K1307" s="1" t="s">
        <v>1804</v>
      </c>
      <c r="L1307"/>
      <c r="M1307" s="23" t="s">
        <v>946</v>
      </c>
      <c r="N1307" s="23"/>
      <c r="O1307" s="22" t="s">
        <v>1791</v>
      </c>
      <c r="P1307" s="22">
        <v>175</v>
      </c>
      <c r="Q1307" s="37">
        <f t="shared" ref="Q1307" si="385">R1307*0.8</f>
        <v>319.20000000000005</v>
      </c>
      <c r="R1307" s="166">
        <v>399</v>
      </c>
      <c r="S1307" s="33" t="s">
        <v>1268</v>
      </c>
      <c r="T1307" s="33"/>
      <c r="U1307" s="99">
        <v>0.99</v>
      </c>
      <c r="V1307" s="99">
        <v>5.0000000000000001E-3</v>
      </c>
      <c r="W1307" s="99">
        <f t="shared" si="378"/>
        <v>0.995</v>
      </c>
      <c r="X1307" s="8">
        <v>270</v>
      </c>
      <c r="Y1307" s="8">
        <v>820</v>
      </c>
      <c r="Z1307" s="8">
        <v>360</v>
      </c>
      <c r="AA1307"/>
      <c r="AB1307"/>
      <c r="AC1307"/>
      <c r="AD1307"/>
      <c r="AE1307"/>
      <c r="AF1307"/>
      <c r="AG1307"/>
      <c r="AH1307"/>
      <c r="AI1307"/>
      <c r="AJ1307"/>
      <c r="AK1307"/>
      <c r="AL1307"/>
      <c r="AM1307"/>
      <c r="AN1307"/>
      <c r="AO1307"/>
      <c r="AP1307"/>
      <c r="AQ1307"/>
      <c r="AR1307"/>
      <c r="AS1307"/>
      <c r="AT1307"/>
      <c r="AU1307"/>
      <c r="AV1307"/>
      <c r="AW1307"/>
      <c r="AX1307" s="412" t="s">
        <v>1265</v>
      </c>
      <c r="AY1307" s="32"/>
      <c r="AZ1307" t="s">
        <v>4280</v>
      </c>
      <c r="BA1307" s="278" t="s">
        <v>4267</v>
      </c>
      <c r="BB1307" s="280" t="s">
        <v>4268</v>
      </c>
      <c r="BC1307"/>
    </row>
    <row r="1308" spans="1:55" s="3" customFormat="1" ht="15.75">
      <c r="A1308" s="23" t="s">
        <v>1178</v>
      </c>
      <c r="B1308" s="24" t="s">
        <v>1179</v>
      </c>
      <c r="C1308" s="24"/>
      <c r="D1308" s="3" t="s">
        <v>1983</v>
      </c>
      <c r="E1308" s="24" t="s">
        <v>1269</v>
      </c>
      <c r="F1308" s="24" t="s">
        <v>2152</v>
      </c>
      <c r="G1308" s="24"/>
      <c r="H1308" s="24" t="s">
        <v>300</v>
      </c>
      <c r="I1308" s="33">
        <v>39269097</v>
      </c>
      <c r="J1308" s="1" t="s">
        <v>1804</v>
      </c>
      <c r="K1308" s="1" t="s">
        <v>1804</v>
      </c>
      <c r="L1308"/>
      <c r="M1308" s="23" t="s">
        <v>946</v>
      </c>
      <c r="N1308" s="23"/>
      <c r="O1308" s="22" t="s">
        <v>1791</v>
      </c>
      <c r="P1308" s="22">
        <v>175</v>
      </c>
      <c r="Q1308" s="37">
        <f t="shared" ref="Q1308" si="386">R1308*0.8</f>
        <v>319.20000000000005</v>
      </c>
      <c r="R1308" s="166">
        <v>399</v>
      </c>
      <c r="S1308" s="33" t="s">
        <v>1270</v>
      </c>
      <c r="T1308" s="33"/>
      <c r="U1308" s="99">
        <v>0.99</v>
      </c>
      <c r="V1308" s="99">
        <v>5.0000000000000001E-3</v>
      </c>
      <c r="W1308" s="99">
        <f t="shared" si="378"/>
        <v>0.995</v>
      </c>
      <c r="X1308" s="8">
        <v>270</v>
      </c>
      <c r="Y1308" s="8">
        <v>820</v>
      </c>
      <c r="Z1308" s="8">
        <v>360</v>
      </c>
      <c r="AA1308"/>
      <c r="AB1308"/>
      <c r="AC1308"/>
      <c r="AD1308"/>
      <c r="AE1308"/>
      <c r="AF1308"/>
      <c r="AG1308"/>
      <c r="AH1308"/>
      <c r="AI1308"/>
      <c r="AJ1308"/>
      <c r="AK1308"/>
      <c r="AL1308"/>
      <c r="AM1308"/>
      <c r="AN1308"/>
      <c r="AO1308"/>
      <c r="AP1308"/>
      <c r="AQ1308"/>
      <c r="AR1308"/>
      <c r="AS1308"/>
      <c r="AT1308"/>
      <c r="AU1308"/>
      <c r="AV1308"/>
      <c r="AW1308"/>
      <c r="AX1308" s="412" t="s">
        <v>1265</v>
      </c>
      <c r="AY1308" s="32"/>
      <c r="AZ1308" t="s">
        <v>4280</v>
      </c>
      <c r="BA1308" s="278" t="s">
        <v>4267</v>
      </c>
      <c r="BB1308" s="280" t="s">
        <v>4268</v>
      </c>
      <c r="BC1308"/>
    </row>
    <row r="1309" spans="1:55" ht="15.75">
      <c r="A1309" s="23" t="s">
        <v>1178</v>
      </c>
      <c r="B1309" s="24" t="s">
        <v>1179</v>
      </c>
      <c r="C1309" s="24"/>
      <c r="D1309" s="3" t="s">
        <v>1983</v>
      </c>
      <c r="E1309" s="24" t="s">
        <v>1271</v>
      </c>
      <c r="F1309" s="24" t="s">
        <v>2152</v>
      </c>
      <c r="G1309" s="24"/>
      <c r="H1309" s="24" t="s">
        <v>386</v>
      </c>
      <c r="I1309" s="33">
        <v>39269097</v>
      </c>
      <c r="J1309" s="1" t="s">
        <v>1804</v>
      </c>
      <c r="K1309" s="1" t="s">
        <v>1804</v>
      </c>
      <c r="M1309" s="23" t="s">
        <v>946</v>
      </c>
      <c r="N1309" s="23"/>
      <c r="O1309" s="22" t="s">
        <v>1791</v>
      </c>
      <c r="P1309" s="22">
        <v>175</v>
      </c>
      <c r="Q1309" s="37">
        <f t="shared" ref="Q1309" si="387">R1309*0.8</f>
        <v>319.20000000000005</v>
      </c>
      <c r="R1309" s="166">
        <v>399</v>
      </c>
      <c r="S1309" s="33" t="s">
        <v>1272</v>
      </c>
      <c r="T1309" s="33"/>
      <c r="U1309" s="99">
        <v>0.99</v>
      </c>
      <c r="V1309" s="99">
        <v>5.0000000000000001E-3</v>
      </c>
      <c r="W1309" s="99">
        <f t="shared" si="378"/>
        <v>0.995</v>
      </c>
      <c r="X1309" s="8">
        <v>270</v>
      </c>
      <c r="Y1309" s="8">
        <v>820</v>
      </c>
      <c r="Z1309" s="8">
        <v>360</v>
      </c>
      <c r="AX1309" s="412" t="s">
        <v>1265</v>
      </c>
      <c r="AY1309" s="32"/>
      <c r="AZ1309" t="s">
        <v>4280</v>
      </c>
      <c r="BA1309" s="278" t="s">
        <v>4267</v>
      </c>
      <c r="BB1309" s="280" t="s">
        <v>4268</v>
      </c>
    </row>
    <row r="1310" spans="1:55" ht="15.75">
      <c r="A1310" s="23" t="s">
        <v>1178</v>
      </c>
      <c r="B1310" s="24" t="s">
        <v>1179</v>
      </c>
      <c r="C1310" s="24"/>
      <c r="D1310" s="3" t="s">
        <v>1273</v>
      </c>
      <c r="E1310" s="24" t="s">
        <v>1273</v>
      </c>
      <c r="F1310" s="24" t="s">
        <v>2151</v>
      </c>
      <c r="G1310" s="3"/>
      <c r="H1310" s="24" t="s">
        <v>279</v>
      </c>
      <c r="I1310" s="33">
        <v>39269097</v>
      </c>
      <c r="J1310" s="1" t="s">
        <v>1804</v>
      </c>
      <c r="K1310" s="1" t="s">
        <v>1804</v>
      </c>
      <c r="M1310" s="23" t="s">
        <v>317</v>
      </c>
      <c r="N1310" s="23"/>
      <c r="O1310" s="22" t="s">
        <v>1791</v>
      </c>
      <c r="P1310" s="22">
        <v>167</v>
      </c>
      <c r="Q1310" s="37">
        <f t="shared" ref="Q1310" si="388">R1310*0.8</f>
        <v>308</v>
      </c>
      <c r="R1310" s="166">
        <v>385</v>
      </c>
      <c r="S1310" s="33" t="s">
        <v>1274</v>
      </c>
      <c r="T1310" s="33"/>
      <c r="U1310" s="99">
        <v>0.64</v>
      </c>
      <c r="V1310" s="99">
        <v>0.01</v>
      </c>
      <c r="W1310" s="99">
        <f t="shared" si="378"/>
        <v>0.65</v>
      </c>
      <c r="X1310" s="8">
        <v>10</v>
      </c>
      <c r="Y1310" s="8">
        <v>140</v>
      </c>
      <c r="Z1310" s="8">
        <v>120</v>
      </c>
      <c r="AX1310" s="412" t="s">
        <v>3162</v>
      </c>
      <c r="AY1310" s="32"/>
      <c r="AZ1310" t="s">
        <v>4280</v>
      </c>
      <c r="BA1310" s="278" t="s">
        <v>4267</v>
      </c>
      <c r="BB1310" s="280" t="s">
        <v>4268</v>
      </c>
    </row>
    <row r="1311" spans="1:55" ht="15.75">
      <c r="A1311" s="23" t="s">
        <v>1178</v>
      </c>
      <c r="B1311" s="24" t="s">
        <v>1179</v>
      </c>
      <c r="C1311" s="24"/>
      <c r="D1311" s="3" t="s">
        <v>1984</v>
      </c>
      <c r="E1311" s="24" t="s">
        <v>1275</v>
      </c>
      <c r="F1311" s="24" t="s">
        <v>2153</v>
      </c>
      <c r="G1311" s="24"/>
      <c r="H1311" s="24" t="s">
        <v>279</v>
      </c>
      <c r="I1311" s="33">
        <v>83025000</v>
      </c>
      <c r="J1311" s="1" t="s">
        <v>1804</v>
      </c>
      <c r="K1311" s="1" t="s">
        <v>1804</v>
      </c>
      <c r="M1311" s="23" t="s">
        <v>317</v>
      </c>
      <c r="N1311" s="23"/>
      <c r="O1311" s="22" t="s">
        <v>1791</v>
      </c>
      <c r="P1311" s="22">
        <v>39</v>
      </c>
      <c r="Q1311" s="37">
        <f t="shared" ref="Q1311" si="389">R1311*0.8</f>
        <v>71.2</v>
      </c>
      <c r="R1311" s="166">
        <v>89</v>
      </c>
      <c r="S1311" s="33" t="s">
        <v>1277</v>
      </c>
      <c r="T1311" s="33"/>
      <c r="U1311" s="99">
        <v>0.2</v>
      </c>
      <c r="V1311" s="99">
        <v>0.01</v>
      </c>
      <c r="W1311" s="99">
        <f t="shared" si="378"/>
        <v>0.21000000000000002</v>
      </c>
      <c r="X1311" s="8">
        <v>10</v>
      </c>
      <c r="Y1311" s="8">
        <v>140</v>
      </c>
      <c r="Z1311" s="8">
        <v>120</v>
      </c>
      <c r="AX1311" s="412" t="s">
        <v>1276</v>
      </c>
      <c r="AY1311" s="32"/>
      <c r="AZ1311" t="s">
        <v>4280</v>
      </c>
      <c r="BA1311" s="278" t="s">
        <v>4267</v>
      </c>
      <c r="BB1311" s="280" t="s">
        <v>4268</v>
      </c>
    </row>
    <row r="1312" spans="1:55" ht="15.75">
      <c r="A1312" s="23" t="s">
        <v>1178</v>
      </c>
      <c r="B1312" s="24" t="s">
        <v>1179</v>
      </c>
      <c r="C1312" s="24"/>
      <c r="D1312" s="3" t="s">
        <v>1984</v>
      </c>
      <c r="E1312" s="24" t="s">
        <v>1278</v>
      </c>
      <c r="F1312" s="24" t="s">
        <v>2153</v>
      </c>
      <c r="G1312" s="24"/>
      <c r="H1312" s="24" t="s">
        <v>291</v>
      </c>
      <c r="I1312" s="33">
        <v>83025000</v>
      </c>
      <c r="J1312" s="1" t="s">
        <v>1804</v>
      </c>
      <c r="K1312" s="1" t="s">
        <v>1804</v>
      </c>
      <c r="M1312" s="23" t="s">
        <v>317</v>
      </c>
      <c r="N1312" s="23"/>
      <c r="O1312" s="22" t="s">
        <v>1791</v>
      </c>
      <c r="P1312" s="22">
        <v>39</v>
      </c>
      <c r="Q1312" s="37">
        <f t="shared" ref="Q1312" si="390">R1312*0.8</f>
        <v>71.2</v>
      </c>
      <c r="R1312" s="166">
        <v>89</v>
      </c>
      <c r="S1312" s="33" t="s">
        <v>1279</v>
      </c>
      <c r="T1312" s="33"/>
      <c r="U1312" s="99">
        <v>0.2</v>
      </c>
      <c r="V1312" s="99">
        <v>0.01</v>
      </c>
      <c r="W1312" s="99">
        <f t="shared" si="378"/>
        <v>0.21000000000000002</v>
      </c>
      <c r="X1312" s="8">
        <v>10</v>
      </c>
      <c r="Y1312" s="8">
        <v>140</v>
      </c>
      <c r="Z1312" s="8">
        <v>120</v>
      </c>
      <c r="AX1312" s="412" t="s">
        <v>1276</v>
      </c>
      <c r="AY1312" s="32"/>
      <c r="AZ1312" t="s">
        <v>4280</v>
      </c>
      <c r="BA1312" s="278" t="s">
        <v>4267</v>
      </c>
      <c r="BB1312" s="280" t="s">
        <v>4268</v>
      </c>
    </row>
    <row r="1313" spans="1:55" ht="15.75">
      <c r="A1313" s="23" t="s">
        <v>1178</v>
      </c>
      <c r="B1313" s="24" t="s">
        <v>1179</v>
      </c>
      <c r="C1313" s="24"/>
      <c r="D1313" s="3" t="s">
        <v>1984</v>
      </c>
      <c r="E1313" s="24" t="s">
        <v>1280</v>
      </c>
      <c r="F1313" s="24" t="s">
        <v>2153</v>
      </c>
      <c r="G1313" s="24"/>
      <c r="H1313" s="24" t="s">
        <v>300</v>
      </c>
      <c r="I1313" s="33">
        <v>83025000</v>
      </c>
      <c r="J1313" s="1" t="s">
        <v>1804</v>
      </c>
      <c r="K1313" s="1" t="s">
        <v>1804</v>
      </c>
      <c r="M1313" s="23" t="s">
        <v>317</v>
      </c>
      <c r="N1313" s="23"/>
      <c r="O1313" s="22" t="s">
        <v>1791</v>
      </c>
      <c r="P1313" s="22">
        <v>39</v>
      </c>
      <c r="Q1313" s="37">
        <f t="shared" ref="Q1313" si="391">R1313*0.8</f>
        <v>71.2</v>
      </c>
      <c r="R1313" s="166">
        <v>89</v>
      </c>
      <c r="S1313" s="33" t="s">
        <v>1281</v>
      </c>
      <c r="T1313" s="33"/>
      <c r="U1313" s="99">
        <v>0.2</v>
      </c>
      <c r="V1313" s="99">
        <v>0.01</v>
      </c>
      <c r="W1313" s="99">
        <f t="shared" si="378"/>
        <v>0.21000000000000002</v>
      </c>
      <c r="X1313" s="8">
        <v>10</v>
      </c>
      <c r="Y1313" s="8">
        <v>140</v>
      </c>
      <c r="Z1313" s="8">
        <v>120</v>
      </c>
      <c r="AX1313" s="412" t="s">
        <v>1276</v>
      </c>
      <c r="AY1313" s="32"/>
      <c r="AZ1313" t="s">
        <v>4280</v>
      </c>
      <c r="BA1313" s="278" t="s">
        <v>4267</v>
      </c>
      <c r="BB1313" s="280" t="s">
        <v>4268</v>
      </c>
    </row>
    <row r="1314" spans="1:55" s="3" customFormat="1" ht="15.75">
      <c r="A1314" s="23" t="s">
        <v>1178</v>
      </c>
      <c r="B1314" s="24" t="s">
        <v>1179</v>
      </c>
      <c r="C1314" s="24"/>
      <c r="D1314" s="3" t="s">
        <v>1984</v>
      </c>
      <c r="E1314" s="24" t="s">
        <v>1282</v>
      </c>
      <c r="F1314" s="24" t="s">
        <v>2153</v>
      </c>
      <c r="G1314" s="24"/>
      <c r="H1314" s="24" t="s">
        <v>386</v>
      </c>
      <c r="I1314" s="33">
        <v>83025000</v>
      </c>
      <c r="J1314" s="1" t="s">
        <v>1804</v>
      </c>
      <c r="K1314" s="1" t="s">
        <v>1804</v>
      </c>
      <c r="L1314"/>
      <c r="M1314" s="23" t="s">
        <v>317</v>
      </c>
      <c r="N1314" s="23"/>
      <c r="O1314" s="22" t="s">
        <v>1791</v>
      </c>
      <c r="P1314" s="22">
        <v>39</v>
      </c>
      <c r="Q1314" s="37">
        <f t="shared" ref="Q1314" si="392">R1314*0.8</f>
        <v>71.2</v>
      </c>
      <c r="R1314" s="166">
        <v>89</v>
      </c>
      <c r="S1314" s="33" t="s">
        <v>1283</v>
      </c>
      <c r="T1314" s="33"/>
      <c r="U1314" s="99">
        <v>0.2</v>
      </c>
      <c r="V1314" s="99">
        <v>0.01</v>
      </c>
      <c r="W1314" s="99">
        <f t="shared" si="378"/>
        <v>0.21000000000000002</v>
      </c>
      <c r="X1314" s="8">
        <v>10</v>
      </c>
      <c r="Y1314" s="8">
        <v>140</v>
      </c>
      <c r="Z1314" s="8">
        <v>120</v>
      </c>
      <c r="AA1314"/>
      <c r="AB1314"/>
      <c r="AC1314"/>
      <c r="AD1314"/>
      <c r="AE1314"/>
      <c r="AF1314"/>
      <c r="AG1314"/>
      <c r="AH1314"/>
      <c r="AI1314"/>
      <c r="AJ1314"/>
      <c r="AK1314"/>
      <c r="AL1314"/>
      <c r="AM1314"/>
      <c r="AN1314"/>
      <c r="AO1314"/>
      <c r="AP1314"/>
      <c r="AQ1314"/>
      <c r="AR1314"/>
      <c r="AS1314"/>
      <c r="AT1314"/>
      <c r="AU1314"/>
      <c r="AV1314"/>
      <c r="AW1314"/>
      <c r="AX1314" s="412" t="s">
        <v>1276</v>
      </c>
      <c r="AY1314" s="32"/>
      <c r="AZ1314" t="s">
        <v>4280</v>
      </c>
      <c r="BA1314" s="278" t="s">
        <v>4267</v>
      </c>
      <c r="BB1314" s="280" t="s">
        <v>4268</v>
      </c>
      <c r="BC1314"/>
    </row>
    <row r="1315" spans="1:55" ht="15.75">
      <c r="A1315" s="23" t="s">
        <v>1178</v>
      </c>
      <c r="B1315" s="24" t="s">
        <v>1179</v>
      </c>
      <c r="C1315" s="24"/>
      <c r="D1315" s="3" t="s">
        <v>1952</v>
      </c>
      <c r="E1315" s="24" t="s">
        <v>1284</v>
      </c>
      <c r="F1315" s="24" t="s">
        <v>2154</v>
      </c>
      <c r="G1315" s="24"/>
      <c r="H1315" s="24" t="s">
        <v>279</v>
      </c>
      <c r="I1315" s="33">
        <v>83025000</v>
      </c>
      <c r="J1315" s="1" t="s">
        <v>1804</v>
      </c>
      <c r="K1315" s="1" t="s">
        <v>1804</v>
      </c>
      <c r="L1315" s="3"/>
      <c r="M1315" s="23" t="s">
        <v>317</v>
      </c>
      <c r="N1315" s="23"/>
      <c r="O1315" s="22" t="s">
        <v>1791</v>
      </c>
      <c r="P1315" s="22">
        <v>52</v>
      </c>
      <c r="Q1315" s="37">
        <f t="shared" ref="Q1315" si="393">R1315*0.8</f>
        <v>95.2</v>
      </c>
      <c r="R1315" s="166">
        <v>119</v>
      </c>
      <c r="S1315" s="33" t="s">
        <v>1286</v>
      </c>
      <c r="T1315" s="33"/>
      <c r="U1315" s="103">
        <v>0.38500000000000001</v>
      </c>
      <c r="V1315" s="103">
        <v>0.01</v>
      </c>
      <c r="W1315" s="103">
        <f t="shared" si="378"/>
        <v>0.39500000000000002</v>
      </c>
      <c r="X1315" s="132">
        <v>10</v>
      </c>
      <c r="Y1315" s="132">
        <v>230</v>
      </c>
      <c r="Z1315" s="132">
        <v>70</v>
      </c>
      <c r="AA1315" s="3"/>
      <c r="AB1315" s="3"/>
      <c r="AC1315" s="3"/>
      <c r="AD1315" s="3"/>
      <c r="AE1315" s="3"/>
      <c r="AF1315" s="3"/>
      <c r="AG1315" s="3"/>
      <c r="AH1315" s="3"/>
      <c r="AI1315" s="3"/>
      <c r="AJ1315" s="3"/>
      <c r="AK1315" s="3"/>
      <c r="AL1315" s="3"/>
      <c r="AM1315" s="3"/>
      <c r="AN1315" s="3"/>
      <c r="AO1315" s="3"/>
      <c r="AP1315" s="3"/>
      <c r="AQ1315" s="3"/>
      <c r="AR1315" s="3"/>
      <c r="AS1315" s="3"/>
      <c r="AT1315" s="3"/>
      <c r="AU1315" s="3"/>
      <c r="AV1315" s="3"/>
      <c r="AW1315" s="3"/>
      <c r="AX1315" s="412" t="s">
        <v>1285</v>
      </c>
      <c r="AY1315" s="3"/>
      <c r="AZ1315" t="s">
        <v>4280</v>
      </c>
      <c r="BA1315" s="278" t="s">
        <v>4267</v>
      </c>
      <c r="BB1315" s="280" t="s">
        <v>4268</v>
      </c>
      <c r="BC1315" s="3"/>
    </row>
    <row r="1316" spans="1:55" s="3" customFormat="1" ht="15.75">
      <c r="A1316" s="23" t="s">
        <v>1178</v>
      </c>
      <c r="B1316" s="24" t="s">
        <v>1179</v>
      </c>
      <c r="C1316" s="24"/>
      <c r="D1316" s="3" t="s">
        <v>1952</v>
      </c>
      <c r="E1316" s="24" t="s">
        <v>1287</v>
      </c>
      <c r="F1316" s="24" t="s">
        <v>2154</v>
      </c>
      <c r="G1316" s="24"/>
      <c r="H1316" s="24" t="s">
        <v>291</v>
      </c>
      <c r="I1316" s="33">
        <v>83025000</v>
      </c>
      <c r="J1316" s="1" t="s">
        <v>1804</v>
      </c>
      <c r="K1316" s="1" t="s">
        <v>1804</v>
      </c>
      <c r="M1316" s="23" t="s">
        <v>317</v>
      </c>
      <c r="N1316" s="23"/>
      <c r="O1316" s="22" t="s">
        <v>1791</v>
      </c>
      <c r="P1316" s="22">
        <v>52</v>
      </c>
      <c r="Q1316" s="37">
        <f t="shared" ref="Q1316" si="394">R1316*0.8</f>
        <v>95.2</v>
      </c>
      <c r="R1316" s="166">
        <v>119</v>
      </c>
      <c r="S1316" s="33" t="s">
        <v>1288</v>
      </c>
      <c r="T1316" s="33"/>
      <c r="U1316" s="103">
        <v>0.38500000000000001</v>
      </c>
      <c r="V1316" s="103">
        <v>0.01</v>
      </c>
      <c r="W1316" s="103">
        <f t="shared" si="378"/>
        <v>0.39500000000000002</v>
      </c>
      <c r="X1316" s="132">
        <v>10</v>
      </c>
      <c r="Y1316" s="132">
        <v>230</v>
      </c>
      <c r="Z1316" s="132">
        <v>70</v>
      </c>
      <c r="AX1316" s="412" t="s">
        <v>1285</v>
      </c>
      <c r="AZ1316" t="s">
        <v>4280</v>
      </c>
      <c r="BA1316" s="278" t="s">
        <v>4267</v>
      </c>
      <c r="BB1316" s="280" t="s">
        <v>4268</v>
      </c>
    </row>
    <row r="1317" spans="1:55" s="3" customFormat="1" ht="15.75">
      <c r="A1317" s="23" t="s">
        <v>1178</v>
      </c>
      <c r="B1317" s="24" t="s">
        <v>1179</v>
      </c>
      <c r="C1317" s="24"/>
      <c r="D1317" s="3" t="s">
        <v>1952</v>
      </c>
      <c r="E1317" s="24" t="s">
        <v>1289</v>
      </c>
      <c r="F1317" s="24" t="s">
        <v>2154</v>
      </c>
      <c r="G1317" s="24"/>
      <c r="H1317" s="24" t="s">
        <v>300</v>
      </c>
      <c r="I1317" s="33">
        <v>83025000</v>
      </c>
      <c r="J1317" s="1" t="s">
        <v>1804</v>
      </c>
      <c r="K1317" s="1" t="s">
        <v>1804</v>
      </c>
      <c r="M1317" s="23" t="s">
        <v>317</v>
      </c>
      <c r="N1317" s="23"/>
      <c r="O1317" s="22" t="s">
        <v>1791</v>
      </c>
      <c r="P1317" s="22">
        <v>52</v>
      </c>
      <c r="Q1317" s="37">
        <f t="shared" ref="Q1317" si="395">R1317*0.8</f>
        <v>95.2</v>
      </c>
      <c r="R1317" s="166">
        <v>119</v>
      </c>
      <c r="S1317" s="33" t="s">
        <v>1290</v>
      </c>
      <c r="T1317" s="33"/>
      <c r="U1317" s="103">
        <v>0.38500000000000001</v>
      </c>
      <c r="V1317" s="103">
        <v>0.01</v>
      </c>
      <c r="W1317" s="103">
        <f t="shared" si="378"/>
        <v>0.39500000000000002</v>
      </c>
      <c r="X1317" s="132">
        <v>10</v>
      </c>
      <c r="Y1317" s="132">
        <v>230</v>
      </c>
      <c r="Z1317" s="132">
        <v>70</v>
      </c>
      <c r="AX1317" s="412" t="s">
        <v>1285</v>
      </c>
      <c r="AZ1317" t="s">
        <v>4280</v>
      </c>
      <c r="BA1317" s="278" t="s">
        <v>4267</v>
      </c>
      <c r="BB1317" s="280" t="s">
        <v>4268</v>
      </c>
    </row>
    <row r="1318" spans="1:55" s="3" customFormat="1" ht="15.75">
      <c r="A1318" s="23" t="s">
        <v>1178</v>
      </c>
      <c r="B1318" s="24" t="s">
        <v>1179</v>
      </c>
      <c r="C1318" s="24"/>
      <c r="D1318" s="3" t="s">
        <v>1952</v>
      </c>
      <c r="E1318" s="24" t="s">
        <v>1291</v>
      </c>
      <c r="F1318" s="24" t="s">
        <v>2154</v>
      </c>
      <c r="G1318" s="24"/>
      <c r="H1318" s="24" t="s">
        <v>386</v>
      </c>
      <c r="I1318" s="33">
        <v>83025000</v>
      </c>
      <c r="J1318" s="1" t="s">
        <v>1804</v>
      </c>
      <c r="K1318" s="1" t="s">
        <v>1804</v>
      </c>
      <c r="M1318" s="23" t="s">
        <v>317</v>
      </c>
      <c r="N1318" s="23"/>
      <c r="O1318" s="22" t="s">
        <v>1791</v>
      </c>
      <c r="P1318" s="22">
        <v>52</v>
      </c>
      <c r="Q1318" s="37">
        <f t="shared" ref="Q1318" si="396">R1318*0.8</f>
        <v>95.2</v>
      </c>
      <c r="R1318" s="166">
        <v>119</v>
      </c>
      <c r="S1318" s="33" t="s">
        <v>1292</v>
      </c>
      <c r="T1318" s="33"/>
      <c r="U1318" s="103">
        <v>0.38500000000000001</v>
      </c>
      <c r="V1318" s="103">
        <v>0.01</v>
      </c>
      <c r="W1318" s="103">
        <f t="shared" si="378"/>
        <v>0.39500000000000002</v>
      </c>
      <c r="X1318" s="132">
        <v>10</v>
      </c>
      <c r="Y1318" s="132">
        <v>230</v>
      </c>
      <c r="Z1318" s="132">
        <v>70</v>
      </c>
      <c r="AX1318" s="412" t="s">
        <v>1285</v>
      </c>
      <c r="AZ1318" t="s">
        <v>4280</v>
      </c>
      <c r="BA1318" s="278" t="s">
        <v>4267</v>
      </c>
      <c r="BB1318" s="280" t="s">
        <v>4268</v>
      </c>
    </row>
    <row r="1319" spans="1:55" s="3" customFormat="1" ht="15.75">
      <c r="A1319" s="23" t="s">
        <v>1178</v>
      </c>
      <c r="B1319" s="24" t="s">
        <v>1179</v>
      </c>
      <c r="C1319" s="24"/>
      <c r="D1319" s="3" t="s">
        <v>1985</v>
      </c>
      <c r="E1319" s="24" t="s">
        <v>1293</v>
      </c>
      <c r="F1319" s="24" t="s">
        <v>2155</v>
      </c>
      <c r="G1319" s="24"/>
      <c r="H1319" s="24" t="s">
        <v>279</v>
      </c>
      <c r="I1319" s="33">
        <v>83025000</v>
      </c>
      <c r="J1319" s="1" t="s">
        <v>1804</v>
      </c>
      <c r="K1319" s="1" t="s">
        <v>1804</v>
      </c>
      <c r="L1319"/>
      <c r="M1319" s="23" t="s">
        <v>317</v>
      </c>
      <c r="N1319" s="23"/>
      <c r="O1319" s="22" t="s">
        <v>1791</v>
      </c>
      <c r="P1319" s="22">
        <v>32</v>
      </c>
      <c r="Q1319" s="37">
        <f t="shared" ref="Q1319" si="397">R1319*0.8</f>
        <v>60</v>
      </c>
      <c r="R1319" s="166">
        <v>75</v>
      </c>
      <c r="S1319" s="33" t="s">
        <v>1295</v>
      </c>
      <c r="T1319" s="33"/>
      <c r="U1319" s="99">
        <v>0.17499999999999999</v>
      </c>
      <c r="V1319" s="99">
        <v>0.01</v>
      </c>
      <c r="W1319" s="99">
        <f t="shared" si="378"/>
        <v>0.185</v>
      </c>
      <c r="X1319" s="8">
        <v>20</v>
      </c>
      <c r="Y1319" s="8">
        <v>230</v>
      </c>
      <c r="Z1319" s="8">
        <v>230</v>
      </c>
      <c r="AA1319"/>
      <c r="AB1319"/>
      <c r="AC1319"/>
      <c r="AD1319"/>
      <c r="AE1319"/>
      <c r="AF1319"/>
      <c r="AG1319"/>
      <c r="AH1319"/>
      <c r="AI1319"/>
      <c r="AJ1319"/>
      <c r="AK1319"/>
      <c r="AL1319"/>
      <c r="AM1319"/>
      <c r="AN1319"/>
      <c r="AO1319"/>
      <c r="AP1319"/>
      <c r="AQ1319"/>
      <c r="AR1319"/>
      <c r="AS1319"/>
      <c r="AT1319"/>
      <c r="AU1319"/>
      <c r="AV1319"/>
      <c r="AW1319"/>
      <c r="AX1319" s="412" t="s">
        <v>1294</v>
      </c>
      <c r="AY1319" s="32"/>
      <c r="AZ1319" t="s">
        <v>4280</v>
      </c>
      <c r="BA1319" s="278" t="s">
        <v>4267</v>
      </c>
      <c r="BB1319" s="280" t="s">
        <v>4268</v>
      </c>
      <c r="BC1319"/>
    </row>
    <row r="1320" spans="1:55" s="3" customFormat="1" ht="15.75">
      <c r="A1320" s="23" t="s">
        <v>1178</v>
      </c>
      <c r="B1320" s="24" t="s">
        <v>1179</v>
      </c>
      <c r="C1320" s="24"/>
      <c r="D1320" s="3" t="s">
        <v>1985</v>
      </c>
      <c r="E1320" s="24" t="s">
        <v>1296</v>
      </c>
      <c r="F1320" s="24" t="s">
        <v>2155</v>
      </c>
      <c r="G1320" s="24"/>
      <c r="H1320" s="24" t="s">
        <v>291</v>
      </c>
      <c r="I1320" s="33">
        <v>83025000</v>
      </c>
      <c r="J1320" s="1" t="s">
        <v>1804</v>
      </c>
      <c r="K1320" s="1" t="s">
        <v>1804</v>
      </c>
      <c r="L1320"/>
      <c r="M1320" s="23" t="s">
        <v>317</v>
      </c>
      <c r="N1320" s="23"/>
      <c r="O1320" s="22" t="s">
        <v>1791</v>
      </c>
      <c r="P1320" s="22">
        <v>32</v>
      </c>
      <c r="Q1320" s="37">
        <f t="shared" ref="Q1320" si="398">R1320*0.8</f>
        <v>60</v>
      </c>
      <c r="R1320" s="166">
        <v>75</v>
      </c>
      <c r="S1320" s="33" t="s">
        <v>1297</v>
      </c>
      <c r="T1320" s="33"/>
      <c r="U1320" s="99">
        <v>0.17499999999999999</v>
      </c>
      <c r="V1320" s="99">
        <v>0.01</v>
      </c>
      <c r="W1320" s="99">
        <f t="shared" si="378"/>
        <v>0.185</v>
      </c>
      <c r="X1320" s="8">
        <v>20</v>
      </c>
      <c r="Y1320" s="8">
        <v>230</v>
      </c>
      <c r="Z1320" s="8">
        <v>230</v>
      </c>
      <c r="AA1320"/>
      <c r="AB1320"/>
      <c r="AC1320"/>
      <c r="AD1320"/>
      <c r="AE1320"/>
      <c r="AF1320"/>
      <c r="AG1320"/>
      <c r="AH1320"/>
      <c r="AI1320"/>
      <c r="AJ1320"/>
      <c r="AK1320"/>
      <c r="AL1320"/>
      <c r="AM1320"/>
      <c r="AN1320"/>
      <c r="AO1320"/>
      <c r="AP1320"/>
      <c r="AQ1320"/>
      <c r="AR1320"/>
      <c r="AS1320"/>
      <c r="AT1320"/>
      <c r="AU1320"/>
      <c r="AV1320"/>
      <c r="AW1320"/>
      <c r="AX1320" s="412" t="s">
        <v>1294</v>
      </c>
      <c r="AY1320" s="32"/>
      <c r="AZ1320" t="s">
        <v>4280</v>
      </c>
      <c r="BA1320" s="278" t="s">
        <v>4267</v>
      </c>
      <c r="BB1320" s="280" t="s">
        <v>4268</v>
      </c>
      <c r="BC1320"/>
    </row>
    <row r="1321" spans="1:55" ht="16.5" customHeight="1">
      <c r="A1321" s="23" t="s">
        <v>1178</v>
      </c>
      <c r="B1321" s="24" t="s">
        <v>1179</v>
      </c>
      <c r="C1321" s="24"/>
      <c r="D1321" s="3" t="s">
        <v>1985</v>
      </c>
      <c r="E1321" s="24" t="s">
        <v>1298</v>
      </c>
      <c r="F1321" s="24" t="s">
        <v>2155</v>
      </c>
      <c r="G1321" s="24"/>
      <c r="H1321" s="24" t="s">
        <v>300</v>
      </c>
      <c r="I1321" s="33">
        <v>83025000</v>
      </c>
      <c r="J1321" s="1" t="s">
        <v>1804</v>
      </c>
      <c r="K1321" s="1" t="s">
        <v>1804</v>
      </c>
      <c r="M1321" s="23" t="s">
        <v>317</v>
      </c>
      <c r="N1321" s="23"/>
      <c r="O1321" s="22" t="s">
        <v>1791</v>
      </c>
      <c r="P1321" s="22">
        <v>32</v>
      </c>
      <c r="Q1321" s="37">
        <f t="shared" ref="Q1321" si="399">R1321*0.8</f>
        <v>60</v>
      </c>
      <c r="R1321" s="166">
        <v>75</v>
      </c>
      <c r="S1321" s="33" t="s">
        <v>1299</v>
      </c>
      <c r="T1321" s="33"/>
      <c r="U1321" s="99">
        <v>0.17499999999999999</v>
      </c>
      <c r="V1321" s="99">
        <v>0.01</v>
      </c>
      <c r="W1321" s="99">
        <f t="shared" si="378"/>
        <v>0.185</v>
      </c>
      <c r="X1321" s="8">
        <v>20</v>
      </c>
      <c r="Y1321" s="8">
        <v>230</v>
      </c>
      <c r="Z1321" s="8">
        <v>230</v>
      </c>
      <c r="AX1321" s="412" t="s">
        <v>1294</v>
      </c>
      <c r="AY1321" s="32"/>
      <c r="AZ1321" t="s">
        <v>4280</v>
      </c>
      <c r="BA1321" s="278" t="s">
        <v>4267</v>
      </c>
      <c r="BB1321" s="280" t="s">
        <v>4268</v>
      </c>
    </row>
    <row r="1322" spans="1:55" ht="16.5" customHeight="1">
      <c r="A1322" s="23" t="s">
        <v>1178</v>
      </c>
      <c r="B1322" s="24" t="s">
        <v>1179</v>
      </c>
      <c r="C1322" s="24"/>
      <c r="D1322" s="3" t="s">
        <v>1985</v>
      </c>
      <c r="E1322" s="24" t="s">
        <v>1300</v>
      </c>
      <c r="F1322" s="24" t="s">
        <v>2155</v>
      </c>
      <c r="G1322" s="24"/>
      <c r="H1322" s="24" t="s">
        <v>386</v>
      </c>
      <c r="I1322" s="33">
        <v>83025000</v>
      </c>
      <c r="J1322" s="1" t="s">
        <v>1804</v>
      </c>
      <c r="K1322" s="1" t="s">
        <v>1804</v>
      </c>
      <c r="M1322" s="23" t="s">
        <v>317</v>
      </c>
      <c r="N1322" s="23"/>
      <c r="O1322" s="22" t="s">
        <v>1791</v>
      </c>
      <c r="P1322" s="22">
        <v>32</v>
      </c>
      <c r="Q1322" s="37">
        <f t="shared" ref="Q1322" si="400">R1322*0.8</f>
        <v>60</v>
      </c>
      <c r="R1322" s="166">
        <v>75</v>
      </c>
      <c r="S1322" s="33" t="s">
        <v>1301</v>
      </c>
      <c r="T1322" s="33"/>
      <c r="U1322" s="99">
        <v>0.17499999999999999</v>
      </c>
      <c r="V1322" s="99">
        <v>0.01</v>
      </c>
      <c r="W1322" s="99">
        <f t="shared" si="378"/>
        <v>0.185</v>
      </c>
      <c r="X1322" s="8">
        <v>20</v>
      </c>
      <c r="Y1322" s="8">
        <v>230</v>
      </c>
      <c r="Z1322" s="8">
        <v>230</v>
      </c>
      <c r="AX1322" s="412" t="s">
        <v>1294</v>
      </c>
      <c r="AY1322" s="32"/>
      <c r="AZ1322" t="s">
        <v>4280</v>
      </c>
      <c r="BA1322" s="278" t="s">
        <v>4267</v>
      </c>
      <c r="BB1322" s="280" t="s">
        <v>4268</v>
      </c>
    </row>
    <row r="1323" spans="1:55" ht="16.5" customHeight="1">
      <c r="A1323" s="23" t="s">
        <v>1178</v>
      </c>
      <c r="B1323" s="24" t="s">
        <v>1179</v>
      </c>
      <c r="C1323" s="24"/>
      <c r="D1323" s="3" t="s">
        <v>1986</v>
      </c>
      <c r="E1323" s="24" t="s">
        <v>1302</v>
      </c>
      <c r="F1323" s="24" t="s">
        <v>2156</v>
      </c>
      <c r="G1323" s="24"/>
      <c r="H1323" s="24" t="s">
        <v>279</v>
      </c>
      <c r="I1323" s="33">
        <v>83025000</v>
      </c>
      <c r="J1323" s="1" t="s">
        <v>1804</v>
      </c>
      <c r="K1323" s="1" t="s">
        <v>1804</v>
      </c>
      <c r="M1323" s="23" t="s">
        <v>317</v>
      </c>
      <c r="N1323" s="23"/>
      <c r="O1323" s="22" t="s">
        <v>1791</v>
      </c>
      <c r="P1323" s="22">
        <v>83</v>
      </c>
      <c r="Q1323" s="37">
        <f t="shared" ref="Q1323" si="401">R1323*0.8</f>
        <v>151.20000000000002</v>
      </c>
      <c r="R1323" s="166">
        <v>189</v>
      </c>
      <c r="S1323" s="33" t="s">
        <v>1303</v>
      </c>
      <c r="T1323" s="33"/>
      <c r="U1323" s="99">
        <v>0.9</v>
      </c>
      <c r="V1323" s="99">
        <v>0.01</v>
      </c>
      <c r="W1323" s="99">
        <f t="shared" si="378"/>
        <v>0.91</v>
      </c>
      <c r="X1323" s="8">
        <v>150</v>
      </c>
      <c r="Y1323" s="8">
        <v>350</v>
      </c>
      <c r="Z1323" s="8">
        <v>170</v>
      </c>
      <c r="AX1323" s="412" t="s">
        <v>1294</v>
      </c>
      <c r="AY1323" s="32"/>
      <c r="AZ1323" t="s">
        <v>4280</v>
      </c>
      <c r="BA1323" s="278" t="s">
        <v>4267</v>
      </c>
      <c r="BB1323" s="280" t="s">
        <v>4268</v>
      </c>
    </row>
    <row r="1324" spans="1:55" ht="16.5" customHeight="1">
      <c r="A1324" s="23" t="s">
        <v>1178</v>
      </c>
      <c r="B1324" s="24" t="s">
        <v>1179</v>
      </c>
      <c r="C1324" s="24"/>
      <c r="D1324" s="3" t="s">
        <v>1986</v>
      </c>
      <c r="E1324" s="24" t="s">
        <v>1304</v>
      </c>
      <c r="F1324" s="24" t="s">
        <v>2156</v>
      </c>
      <c r="G1324" s="24"/>
      <c r="H1324" s="24" t="s">
        <v>291</v>
      </c>
      <c r="I1324" s="33">
        <v>83025000</v>
      </c>
      <c r="J1324" s="1" t="s">
        <v>1804</v>
      </c>
      <c r="K1324" s="1" t="s">
        <v>1804</v>
      </c>
      <c r="L1324" s="3"/>
      <c r="M1324" s="23" t="s">
        <v>317</v>
      </c>
      <c r="N1324" s="23"/>
      <c r="O1324" s="22" t="s">
        <v>1791</v>
      </c>
      <c r="P1324" s="22">
        <v>83</v>
      </c>
      <c r="Q1324" s="37">
        <f t="shared" ref="Q1324" si="402">R1324*0.8</f>
        <v>151.20000000000002</v>
      </c>
      <c r="R1324" s="166">
        <v>189</v>
      </c>
      <c r="S1324" s="33" t="s">
        <v>1305</v>
      </c>
      <c r="T1324" s="33"/>
      <c r="U1324" s="103">
        <v>0.9</v>
      </c>
      <c r="V1324" s="103">
        <v>0.01</v>
      </c>
      <c r="W1324" s="103">
        <f t="shared" si="378"/>
        <v>0.91</v>
      </c>
      <c r="X1324" s="132">
        <v>150</v>
      </c>
      <c r="Y1324" s="132">
        <v>350</v>
      </c>
      <c r="Z1324" s="132">
        <v>170</v>
      </c>
      <c r="AA1324" s="3"/>
      <c r="AB1324" s="3"/>
      <c r="AC1324" s="3"/>
      <c r="AD1324" s="3"/>
      <c r="AE1324" s="3"/>
      <c r="AF1324" s="3"/>
      <c r="AG1324" s="3"/>
      <c r="AH1324" s="3"/>
      <c r="AI1324" s="3"/>
      <c r="AJ1324" s="3"/>
      <c r="AK1324" s="3"/>
      <c r="AL1324" s="3"/>
      <c r="AM1324" s="3"/>
      <c r="AN1324" s="3"/>
      <c r="AO1324" s="3"/>
      <c r="AP1324" s="3"/>
      <c r="AQ1324" s="3"/>
      <c r="AR1324" s="3"/>
      <c r="AS1324" s="3"/>
      <c r="AT1324" s="3"/>
      <c r="AU1324" s="3"/>
      <c r="AV1324" s="3"/>
      <c r="AW1324" s="3"/>
      <c r="AX1324" s="412" t="s">
        <v>1294</v>
      </c>
      <c r="AY1324" s="3"/>
      <c r="AZ1324" t="s">
        <v>4280</v>
      </c>
      <c r="BA1324" s="278" t="s">
        <v>4267</v>
      </c>
      <c r="BB1324" s="280" t="s">
        <v>4268</v>
      </c>
      <c r="BC1324" s="3"/>
    </row>
    <row r="1325" spans="1:55" ht="15.75">
      <c r="A1325" s="23" t="s">
        <v>1178</v>
      </c>
      <c r="B1325" s="24" t="s">
        <v>1179</v>
      </c>
      <c r="C1325" s="24"/>
      <c r="D1325" s="3" t="s">
        <v>1986</v>
      </c>
      <c r="E1325" s="24" t="s">
        <v>1306</v>
      </c>
      <c r="F1325" s="24" t="s">
        <v>2156</v>
      </c>
      <c r="G1325" s="24"/>
      <c r="H1325" s="24" t="s">
        <v>300</v>
      </c>
      <c r="I1325" s="33">
        <v>83025000</v>
      </c>
      <c r="J1325" s="1" t="s">
        <v>1804</v>
      </c>
      <c r="K1325" s="1" t="s">
        <v>1804</v>
      </c>
      <c r="M1325" s="23" t="s">
        <v>317</v>
      </c>
      <c r="N1325" s="23"/>
      <c r="O1325" s="22" t="s">
        <v>1791</v>
      </c>
      <c r="P1325" s="22">
        <v>83</v>
      </c>
      <c r="Q1325" s="37">
        <f t="shared" ref="Q1325" si="403">R1325*0.8</f>
        <v>151.20000000000002</v>
      </c>
      <c r="R1325" s="166">
        <v>189</v>
      </c>
      <c r="S1325" s="33" t="s">
        <v>1307</v>
      </c>
      <c r="T1325" s="33"/>
      <c r="U1325" s="99">
        <v>0.9</v>
      </c>
      <c r="V1325" s="99">
        <v>0.01</v>
      </c>
      <c r="W1325" s="99">
        <f t="shared" si="378"/>
        <v>0.91</v>
      </c>
      <c r="X1325" s="8">
        <v>150</v>
      </c>
      <c r="Y1325" s="8">
        <v>350</v>
      </c>
      <c r="Z1325" s="8">
        <v>170</v>
      </c>
      <c r="AX1325" s="412" t="s">
        <v>1294</v>
      </c>
      <c r="AY1325" s="32"/>
      <c r="AZ1325" t="s">
        <v>4280</v>
      </c>
      <c r="BA1325" s="278" t="s">
        <v>4267</v>
      </c>
      <c r="BB1325" s="280" t="s">
        <v>4268</v>
      </c>
    </row>
    <row r="1326" spans="1:55" ht="15.75">
      <c r="A1326" s="23" t="s">
        <v>1178</v>
      </c>
      <c r="B1326" s="24" t="s">
        <v>1179</v>
      </c>
      <c r="C1326" s="24"/>
      <c r="D1326" s="3" t="s">
        <v>1986</v>
      </c>
      <c r="E1326" s="24" t="s">
        <v>1308</v>
      </c>
      <c r="F1326" s="24" t="s">
        <v>2156</v>
      </c>
      <c r="G1326" s="24"/>
      <c r="H1326" s="24" t="s">
        <v>386</v>
      </c>
      <c r="I1326" s="33">
        <v>83025000</v>
      </c>
      <c r="J1326" s="1" t="s">
        <v>1804</v>
      </c>
      <c r="K1326" s="1" t="s">
        <v>1804</v>
      </c>
      <c r="L1326" s="3"/>
      <c r="M1326" s="23" t="s">
        <v>317</v>
      </c>
      <c r="N1326" s="23"/>
      <c r="O1326" s="22" t="s">
        <v>1791</v>
      </c>
      <c r="P1326" s="22">
        <v>83</v>
      </c>
      <c r="Q1326" s="37">
        <f t="shared" ref="Q1326" si="404">R1326*0.8</f>
        <v>151.20000000000002</v>
      </c>
      <c r="R1326" s="166">
        <v>189</v>
      </c>
      <c r="S1326" s="33" t="s">
        <v>1309</v>
      </c>
      <c r="T1326" s="33"/>
      <c r="U1326" s="103">
        <v>0.9</v>
      </c>
      <c r="V1326" s="103">
        <v>0.01</v>
      </c>
      <c r="W1326" s="103">
        <f t="shared" si="378"/>
        <v>0.91</v>
      </c>
      <c r="X1326" s="132">
        <v>150</v>
      </c>
      <c r="Y1326" s="132">
        <v>350</v>
      </c>
      <c r="Z1326" s="132">
        <v>170</v>
      </c>
      <c r="AA1326" s="3"/>
      <c r="AB1326" s="3"/>
      <c r="AC1326" s="3"/>
      <c r="AD1326" s="3"/>
      <c r="AE1326" s="3"/>
      <c r="AF1326" s="3"/>
      <c r="AG1326" s="3"/>
      <c r="AH1326" s="3"/>
      <c r="AI1326" s="3"/>
      <c r="AJ1326" s="3"/>
      <c r="AK1326" s="3"/>
      <c r="AL1326" s="3"/>
      <c r="AM1326" s="3"/>
      <c r="AN1326" s="3"/>
      <c r="AO1326" s="3"/>
      <c r="AP1326" s="3"/>
      <c r="AQ1326" s="3"/>
      <c r="AR1326" s="3"/>
      <c r="AS1326" s="3"/>
      <c r="AT1326" s="3"/>
      <c r="AU1326" s="3"/>
      <c r="AV1326" s="3"/>
      <c r="AW1326" s="3"/>
      <c r="AX1326" s="412" t="s">
        <v>1294</v>
      </c>
      <c r="AY1326" s="3"/>
      <c r="AZ1326" t="s">
        <v>4280</v>
      </c>
      <c r="BA1326" s="278" t="s">
        <v>4267</v>
      </c>
      <c r="BB1326" s="280" t="s">
        <v>4268</v>
      </c>
      <c r="BC1326" s="3"/>
    </row>
    <row r="1327" spans="1:55" ht="15.75">
      <c r="A1327" s="23" t="s">
        <v>1178</v>
      </c>
      <c r="B1327" s="24" t="s">
        <v>1179</v>
      </c>
      <c r="C1327" s="24"/>
      <c r="D1327" s="3" t="s">
        <v>1987</v>
      </c>
      <c r="E1327" s="24" t="s">
        <v>1310</v>
      </c>
      <c r="F1327" s="24" t="s">
        <v>2157</v>
      </c>
      <c r="G1327" s="24"/>
      <c r="H1327" s="24" t="s">
        <v>279</v>
      </c>
      <c r="I1327" s="33">
        <v>83025000</v>
      </c>
      <c r="J1327" s="1" t="s">
        <v>1804</v>
      </c>
      <c r="K1327" s="1" t="s">
        <v>1804</v>
      </c>
      <c r="L1327" s="3"/>
      <c r="M1327" s="23" t="s">
        <v>317</v>
      </c>
      <c r="N1327" s="23"/>
      <c r="O1327" s="22" t="s">
        <v>1791</v>
      </c>
      <c r="P1327" s="22">
        <v>109</v>
      </c>
      <c r="Q1327" s="37">
        <f t="shared" ref="Q1327" si="405">R1327*0.8</f>
        <v>199.20000000000002</v>
      </c>
      <c r="R1327" s="166">
        <v>249</v>
      </c>
      <c r="S1327" s="33" t="s">
        <v>1312</v>
      </c>
      <c r="T1327" s="33"/>
      <c r="U1327" s="103">
        <v>1.08</v>
      </c>
      <c r="V1327" s="103">
        <v>0.01</v>
      </c>
      <c r="W1327" s="103">
        <f t="shared" si="378"/>
        <v>1.0900000000000001</v>
      </c>
      <c r="X1327" s="132">
        <v>220</v>
      </c>
      <c r="Y1327" s="132">
        <v>930</v>
      </c>
      <c r="Z1327" s="132">
        <v>190</v>
      </c>
      <c r="AA1327" s="3"/>
      <c r="AB1327" s="3"/>
      <c r="AC1327" s="3"/>
      <c r="AD1327" s="3"/>
      <c r="AE1327" s="3"/>
      <c r="AF1327" s="3"/>
      <c r="AG1327" s="3"/>
      <c r="AH1327" s="3"/>
      <c r="AI1327" s="3"/>
      <c r="AJ1327" s="3"/>
      <c r="AK1327" s="3"/>
      <c r="AL1327" s="3"/>
      <c r="AM1327" s="3"/>
      <c r="AN1327" s="3"/>
      <c r="AO1327" s="3"/>
      <c r="AP1327" s="3"/>
      <c r="AQ1327" s="3"/>
      <c r="AR1327" s="3"/>
      <c r="AS1327" s="3"/>
      <c r="AT1327" s="3"/>
      <c r="AU1327" s="3"/>
      <c r="AV1327" s="3"/>
      <c r="AW1327" s="3"/>
      <c r="AX1327" s="412" t="s">
        <v>1311</v>
      </c>
      <c r="AY1327" s="3"/>
      <c r="AZ1327" t="s">
        <v>4280</v>
      </c>
      <c r="BA1327" s="278" t="s">
        <v>4267</v>
      </c>
      <c r="BB1327" s="280" t="s">
        <v>4268</v>
      </c>
      <c r="BC1327" s="3"/>
    </row>
    <row r="1328" spans="1:55" ht="15.75">
      <c r="A1328" s="23" t="s">
        <v>1178</v>
      </c>
      <c r="B1328" s="24" t="s">
        <v>1179</v>
      </c>
      <c r="C1328" s="24"/>
      <c r="D1328" s="3" t="s">
        <v>1987</v>
      </c>
      <c r="E1328" s="24" t="s">
        <v>1313</v>
      </c>
      <c r="F1328" s="24" t="s">
        <v>2157</v>
      </c>
      <c r="G1328" s="24"/>
      <c r="H1328" s="24" t="s">
        <v>291</v>
      </c>
      <c r="I1328" s="33">
        <v>83025000</v>
      </c>
      <c r="J1328" s="1" t="s">
        <v>1804</v>
      </c>
      <c r="K1328" s="1" t="s">
        <v>1804</v>
      </c>
      <c r="L1328" s="3"/>
      <c r="M1328" s="23" t="s">
        <v>317</v>
      </c>
      <c r="N1328" s="23"/>
      <c r="O1328" s="22" t="s">
        <v>1791</v>
      </c>
      <c r="P1328" s="22">
        <v>109</v>
      </c>
      <c r="Q1328" s="37">
        <f t="shared" ref="Q1328" si="406">R1328*0.8</f>
        <v>199.20000000000002</v>
      </c>
      <c r="R1328" s="166">
        <v>249</v>
      </c>
      <c r="S1328" s="33" t="s">
        <v>1314</v>
      </c>
      <c r="T1328" s="33"/>
      <c r="U1328" s="103">
        <v>1.08</v>
      </c>
      <c r="V1328" s="103">
        <v>0.01</v>
      </c>
      <c r="W1328" s="103">
        <f t="shared" si="378"/>
        <v>1.0900000000000001</v>
      </c>
      <c r="X1328" s="132">
        <v>220</v>
      </c>
      <c r="Y1328" s="132">
        <v>930</v>
      </c>
      <c r="Z1328" s="132">
        <v>190</v>
      </c>
      <c r="AA1328" s="3"/>
      <c r="AB1328" s="3"/>
      <c r="AC1328" s="3"/>
      <c r="AD1328" s="3"/>
      <c r="AE1328" s="3"/>
      <c r="AF1328" s="3"/>
      <c r="AG1328" s="3"/>
      <c r="AH1328" s="3"/>
      <c r="AI1328" s="3"/>
      <c r="AJ1328" s="3"/>
      <c r="AK1328" s="3"/>
      <c r="AL1328" s="3"/>
      <c r="AM1328" s="3"/>
      <c r="AN1328" s="3"/>
      <c r="AO1328" s="3"/>
      <c r="AP1328" s="3"/>
      <c r="AQ1328" s="3"/>
      <c r="AR1328" s="3"/>
      <c r="AS1328" s="3"/>
      <c r="AT1328" s="3"/>
      <c r="AU1328" s="3"/>
      <c r="AV1328" s="3"/>
      <c r="AW1328" s="3"/>
      <c r="AX1328" s="412" t="s">
        <v>1311</v>
      </c>
      <c r="AY1328" s="3"/>
      <c r="AZ1328" t="s">
        <v>4280</v>
      </c>
      <c r="BA1328" s="278" t="s">
        <v>4267</v>
      </c>
      <c r="BB1328" s="280" t="s">
        <v>4268</v>
      </c>
      <c r="BC1328" s="3"/>
    </row>
    <row r="1329" spans="1:55" s="32" customFormat="1" ht="15.75">
      <c r="A1329" s="23" t="s">
        <v>1178</v>
      </c>
      <c r="B1329" s="24" t="s">
        <v>1179</v>
      </c>
      <c r="C1329" s="24"/>
      <c r="D1329" s="3" t="s">
        <v>1987</v>
      </c>
      <c r="E1329" s="24" t="s">
        <v>1315</v>
      </c>
      <c r="F1329" s="24" t="s">
        <v>2157</v>
      </c>
      <c r="G1329" s="24"/>
      <c r="H1329" s="24" t="s">
        <v>300</v>
      </c>
      <c r="I1329" s="33">
        <v>83025000</v>
      </c>
      <c r="J1329" s="1" t="s">
        <v>1804</v>
      </c>
      <c r="K1329" s="1" t="s">
        <v>1804</v>
      </c>
      <c r="L1329" s="3"/>
      <c r="M1329" s="23" t="s">
        <v>317</v>
      </c>
      <c r="N1329" s="23"/>
      <c r="O1329" s="22" t="s">
        <v>1791</v>
      </c>
      <c r="P1329" s="22">
        <v>109</v>
      </c>
      <c r="Q1329" s="37">
        <f t="shared" ref="Q1329" si="407">R1329*0.8</f>
        <v>199.20000000000002</v>
      </c>
      <c r="R1329" s="166">
        <v>249</v>
      </c>
      <c r="S1329" s="33" t="s">
        <v>1316</v>
      </c>
      <c r="T1329" s="33"/>
      <c r="U1329" s="103">
        <v>1.08</v>
      </c>
      <c r="V1329" s="103">
        <v>0.01</v>
      </c>
      <c r="W1329" s="103">
        <f t="shared" si="378"/>
        <v>1.0900000000000001</v>
      </c>
      <c r="X1329" s="132">
        <v>220</v>
      </c>
      <c r="Y1329" s="132">
        <v>930</v>
      </c>
      <c r="Z1329" s="132">
        <v>190</v>
      </c>
      <c r="AA1329" s="3"/>
      <c r="AB1329" s="3"/>
      <c r="AC1329" s="3"/>
      <c r="AD1329" s="3"/>
      <c r="AE1329" s="3"/>
      <c r="AF1329" s="3"/>
      <c r="AG1329" s="3"/>
      <c r="AH1329" s="3"/>
      <c r="AI1329" s="3"/>
      <c r="AJ1329" s="3"/>
      <c r="AK1329" s="3"/>
      <c r="AL1329" s="3"/>
      <c r="AM1329" s="3"/>
      <c r="AN1329" s="3"/>
      <c r="AO1329" s="3"/>
      <c r="AP1329" s="3"/>
      <c r="AQ1329" s="3"/>
      <c r="AR1329" s="3"/>
      <c r="AS1329" s="3"/>
      <c r="AT1329" s="3"/>
      <c r="AU1329" s="3"/>
      <c r="AV1329" s="3"/>
      <c r="AW1329" s="3"/>
      <c r="AX1329" s="412" t="s">
        <v>1311</v>
      </c>
      <c r="AY1329" s="3"/>
      <c r="AZ1329" t="s">
        <v>4280</v>
      </c>
      <c r="BA1329" s="278" t="s">
        <v>4267</v>
      </c>
      <c r="BB1329" s="280" t="s">
        <v>4268</v>
      </c>
      <c r="BC1329" s="3"/>
    </row>
    <row r="1330" spans="1:55" s="3" customFormat="1" ht="15.75">
      <c r="A1330" s="23" t="s">
        <v>1178</v>
      </c>
      <c r="B1330" s="24" t="s">
        <v>1179</v>
      </c>
      <c r="C1330" s="24"/>
      <c r="D1330" s="3" t="s">
        <v>1987</v>
      </c>
      <c r="E1330" s="24" t="s">
        <v>1317</v>
      </c>
      <c r="F1330" s="24" t="s">
        <v>2157</v>
      </c>
      <c r="G1330" s="24"/>
      <c r="H1330" s="24" t="s">
        <v>386</v>
      </c>
      <c r="I1330" s="33">
        <v>83025000</v>
      </c>
      <c r="J1330" s="1" t="s">
        <v>1804</v>
      </c>
      <c r="K1330" s="1" t="s">
        <v>1804</v>
      </c>
      <c r="M1330" s="23" t="s">
        <v>317</v>
      </c>
      <c r="N1330" s="23"/>
      <c r="O1330" s="22" t="s">
        <v>1791</v>
      </c>
      <c r="P1330" s="22">
        <v>109</v>
      </c>
      <c r="Q1330" s="37">
        <f t="shared" ref="Q1330" si="408">R1330*0.8</f>
        <v>199.20000000000002</v>
      </c>
      <c r="R1330" s="166">
        <v>249</v>
      </c>
      <c r="S1330" s="33" t="s">
        <v>1318</v>
      </c>
      <c r="T1330" s="33"/>
      <c r="U1330" s="103">
        <v>1.08</v>
      </c>
      <c r="V1330" s="103">
        <v>0.01</v>
      </c>
      <c r="W1330" s="103">
        <f t="shared" si="378"/>
        <v>1.0900000000000001</v>
      </c>
      <c r="X1330" s="132">
        <v>220</v>
      </c>
      <c r="Y1330" s="132">
        <v>930</v>
      </c>
      <c r="Z1330" s="132">
        <v>190</v>
      </c>
      <c r="AX1330" s="412" t="s">
        <v>1311</v>
      </c>
      <c r="AZ1330" t="s">
        <v>4280</v>
      </c>
      <c r="BA1330" s="278" t="s">
        <v>4267</v>
      </c>
      <c r="BB1330" s="280" t="s">
        <v>4268</v>
      </c>
    </row>
    <row r="1331" spans="1:55" s="3" customFormat="1" ht="15.75">
      <c r="A1331" s="23" t="s">
        <v>1178</v>
      </c>
      <c r="B1331" s="24" t="s">
        <v>1179</v>
      </c>
      <c r="C1331" s="24"/>
      <c r="D1331" s="3" t="s">
        <v>1953</v>
      </c>
      <c r="E1331" s="24" t="s">
        <v>1319</v>
      </c>
      <c r="F1331" s="24" t="s">
        <v>2158</v>
      </c>
      <c r="G1331" s="24"/>
      <c r="H1331" s="24" t="s">
        <v>279</v>
      </c>
      <c r="I1331" s="33">
        <v>94032080</v>
      </c>
      <c r="J1331" s="1" t="s">
        <v>1804</v>
      </c>
      <c r="K1331" s="1" t="s">
        <v>1804</v>
      </c>
      <c r="L1331"/>
      <c r="M1331" s="23" t="s">
        <v>946</v>
      </c>
      <c r="N1331" s="23"/>
      <c r="O1331" s="22" t="s">
        <v>1791</v>
      </c>
      <c r="P1331" s="22">
        <v>183</v>
      </c>
      <c r="Q1331" s="37">
        <f t="shared" ref="Q1331" si="409">R1331*0.8</f>
        <v>336</v>
      </c>
      <c r="R1331" s="166">
        <v>420</v>
      </c>
      <c r="S1331" s="33" t="s">
        <v>1321</v>
      </c>
      <c r="T1331" s="33"/>
      <c r="U1331" s="99">
        <v>2.0150000000000001</v>
      </c>
      <c r="V1331" s="99">
        <v>0.01</v>
      </c>
      <c r="W1331" s="99">
        <f t="shared" si="378"/>
        <v>2.0249999999999999</v>
      </c>
      <c r="X1331" s="8">
        <v>200</v>
      </c>
      <c r="Y1331" s="8">
        <v>720</v>
      </c>
      <c r="Z1331" s="8">
        <v>250</v>
      </c>
      <c r="AA1331"/>
      <c r="AB1331"/>
      <c r="AC1331"/>
      <c r="AD1331"/>
      <c r="AE1331"/>
      <c r="AF1331"/>
      <c r="AG1331"/>
      <c r="AH1331"/>
      <c r="AI1331"/>
      <c r="AJ1331"/>
      <c r="AK1331"/>
      <c r="AL1331"/>
      <c r="AM1331"/>
      <c r="AN1331"/>
      <c r="AO1331"/>
      <c r="AP1331"/>
      <c r="AQ1331"/>
      <c r="AR1331"/>
      <c r="AS1331"/>
      <c r="AT1331"/>
      <c r="AU1331"/>
      <c r="AV1331"/>
      <c r="AW1331"/>
      <c r="AX1331" s="412" t="s">
        <v>1320</v>
      </c>
      <c r="AY1331" s="32"/>
      <c r="AZ1331" t="s">
        <v>4280</v>
      </c>
      <c r="BA1331" s="278" t="s">
        <v>4267</v>
      </c>
      <c r="BB1331" s="280" t="s">
        <v>4268</v>
      </c>
      <c r="BC1331"/>
    </row>
    <row r="1332" spans="1:55" s="3" customFormat="1" ht="15.75">
      <c r="A1332" s="23" t="s">
        <v>1178</v>
      </c>
      <c r="B1332" s="24" t="s">
        <v>1179</v>
      </c>
      <c r="C1332" s="24"/>
      <c r="D1332" s="3" t="s">
        <v>1953</v>
      </c>
      <c r="E1332" s="24" t="s">
        <v>1322</v>
      </c>
      <c r="F1332" s="24" t="s">
        <v>2158</v>
      </c>
      <c r="G1332" s="24"/>
      <c r="H1332" s="24" t="s">
        <v>300</v>
      </c>
      <c r="I1332" s="33">
        <v>94032080</v>
      </c>
      <c r="J1332" s="1" t="s">
        <v>1804</v>
      </c>
      <c r="K1332" s="1" t="s">
        <v>1804</v>
      </c>
      <c r="L1332"/>
      <c r="M1332" s="23" t="s">
        <v>946</v>
      </c>
      <c r="N1332" s="23"/>
      <c r="O1332" s="22" t="s">
        <v>1791</v>
      </c>
      <c r="P1332" s="22">
        <v>183</v>
      </c>
      <c r="Q1332" s="37">
        <f t="shared" ref="Q1332" si="410">R1332*0.8</f>
        <v>336</v>
      </c>
      <c r="R1332" s="166">
        <v>420</v>
      </c>
      <c r="S1332" s="33" t="s">
        <v>1323</v>
      </c>
      <c r="T1332" s="33"/>
      <c r="U1332" s="99">
        <v>2.0150000000000001</v>
      </c>
      <c r="V1332" s="99">
        <v>0.01</v>
      </c>
      <c r="W1332" s="99">
        <f t="shared" si="378"/>
        <v>2.0249999999999999</v>
      </c>
      <c r="X1332" s="8">
        <v>200</v>
      </c>
      <c r="Y1332" s="8">
        <v>720</v>
      </c>
      <c r="Z1332" s="8">
        <v>250</v>
      </c>
      <c r="AA1332"/>
      <c r="AB1332"/>
      <c r="AC1332"/>
      <c r="AD1332"/>
      <c r="AE1332"/>
      <c r="AF1332"/>
      <c r="AG1332"/>
      <c r="AH1332"/>
      <c r="AI1332"/>
      <c r="AJ1332"/>
      <c r="AK1332"/>
      <c r="AL1332"/>
      <c r="AM1332"/>
      <c r="AN1332"/>
      <c r="AO1332"/>
      <c r="AP1332"/>
      <c r="AQ1332"/>
      <c r="AR1332"/>
      <c r="AS1332"/>
      <c r="AT1332"/>
      <c r="AU1332"/>
      <c r="AV1332"/>
      <c r="AW1332"/>
      <c r="AX1332" s="412" t="s">
        <v>1320</v>
      </c>
      <c r="AY1332" s="32"/>
      <c r="AZ1332" t="s">
        <v>4280</v>
      </c>
      <c r="BA1332" s="278" t="s">
        <v>4267</v>
      </c>
      <c r="BB1332" s="280" t="s">
        <v>4268</v>
      </c>
      <c r="BC1332"/>
    </row>
    <row r="1333" spans="1:55" s="3" customFormat="1" ht="15.75">
      <c r="A1333" s="23" t="s">
        <v>1178</v>
      </c>
      <c r="B1333" s="24" t="s">
        <v>1179</v>
      </c>
      <c r="C1333" s="24"/>
      <c r="D1333" s="3" t="s">
        <v>1953</v>
      </c>
      <c r="E1333" s="24" t="s">
        <v>1324</v>
      </c>
      <c r="F1333" s="24" t="s">
        <v>2158</v>
      </c>
      <c r="G1333" s="24"/>
      <c r="H1333" s="24" t="s">
        <v>386</v>
      </c>
      <c r="I1333" s="33">
        <v>94032080</v>
      </c>
      <c r="J1333" s="1" t="s">
        <v>1804</v>
      </c>
      <c r="K1333" s="1" t="s">
        <v>1804</v>
      </c>
      <c r="L1333"/>
      <c r="M1333" s="23" t="s">
        <v>946</v>
      </c>
      <c r="N1333" s="23"/>
      <c r="O1333" s="22" t="s">
        <v>1791</v>
      </c>
      <c r="P1333" s="22">
        <v>183</v>
      </c>
      <c r="Q1333" s="37">
        <f t="shared" ref="Q1333" si="411">R1333*0.8</f>
        <v>336</v>
      </c>
      <c r="R1333" s="166">
        <v>420</v>
      </c>
      <c r="S1333" s="33" t="s">
        <v>1325</v>
      </c>
      <c r="T1333" s="33"/>
      <c r="U1333" s="99">
        <v>2.0150000000000001</v>
      </c>
      <c r="V1333" s="99">
        <v>0.01</v>
      </c>
      <c r="W1333" s="99">
        <f t="shared" si="378"/>
        <v>2.0249999999999999</v>
      </c>
      <c r="X1333" s="8">
        <v>200</v>
      </c>
      <c r="Y1333" s="8">
        <v>720</v>
      </c>
      <c r="Z1333" s="8">
        <v>250</v>
      </c>
      <c r="AA1333"/>
      <c r="AB1333"/>
      <c r="AC1333"/>
      <c r="AD1333"/>
      <c r="AE1333"/>
      <c r="AF1333"/>
      <c r="AG1333"/>
      <c r="AH1333"/>
      <c r="AI1333"/>
      <c r="AJ1333"/>
      <c r="AK1333"/>
      <c r="AL1333"/>
      <c r="AM1333"/>
      <c r="AN1333"/>
      <c r="AO1333"/>
      <c r="AP1333"/>
      <c r="AQ1333"/>
      <c r="AR1333"/>
      <c r="AS1333"/>
      <c r="AT1333"/>
      <c r="AU1333"/>
      <c r="AV1333"/>
      <c r="AW1333"/>
      <c r="AX1333" s="412" t="s">
        <v>1320</v>
      </c>
      <c r="AY1333" s="32"/>
      <c r="AZ1333" t="s">
        <v>4280</v>
      </c>
      <c r="BA1333" s="278" t="s">
        <v>4267</v>
      </c>
      <c r="BB1333" s="280" t="s">
        <v>4268</v>
      </c>
      <c r="BC1333"/>
    </row>
    <row r="1334" spans="1:55" s="3" customFormat="1" ht="15.75">
      <c r="A1334" s="23" t="s">
        <v>1178</v>
      </c>
      <c r="B1334" s="24" t="s">
        <v>1179</v>
      </c>
      <c r="C1334" s="24"/>
      <c r="D1334" s="3" t="s">
        <v>1953</v>
      </c>
      <c r="E1334" s="24" t="s">
        <v>1326</v>
      </c>
      <c r="F1334" s="24" t="s">
        <v>2158</v>
      </c>
      <c r="G1334" s="24"/>
      <c r="H1334" s="24" t="s">
        <v>295</v>
      </c>
      <c r="I1334" s="33">
        <v>94032080</v>
      </c>
      <c r="J1334" s="1" t="s">
        <v>1804</v>
      </c>
      <c r="K1334" s="1" t="s">
        <v>1804</v>
      </c>
      <c r="L1334"/>
      <c r="M1334" s="23" t="s">
        <v>946</v>
      </c>
      <c r="N1334" s="23"/>
      <c r="O1334" s="22" t="s">
        <v>1791</v>
      </c>
      <c r="P1334" s="22">
        <v>183</v>
      </c>
      <c r="Q1334" s="37">
        <f t="shared" ref="Q1334" si="412">R1334*0.8</f>
        <v>336</v>
      </c>
      <c r="R1334" s="166">
        <v>420</v>
      </c>
      <c r="S1334" s="33" t="s">
        <v>1327</v>
      </c>
      <c r="T1334" s="33"/>
      <c r="U1334" s="99">
        <v>2.0150000000000001</v>
      </c>
      <c r="V1334" s="99">
        <v>0.01</v>
      </c>
      <c r="W1334" s="99">
        <f t="shared" si="378"/>
        <v>2.0249999999999999</v>
      </c>
      <c r="X1334" s="8">
        <v>200</v>
      </c>
      <c r="Y1334" s="8">
        <v>720</v>
      </c>
      <c r="Z1334" s="8">
        <v>250</v>
      </c>
      <c r="AA1334"/>
      <c r="AB1334"/>
      <c r="AC1334"/>
      <c r="AD1334"/>
      <c r="AE1334"/>
      <c r="AF1334"/>
      <c r="AG1334"/>
      <c r="AH1334"/>
      <c r="AI1334"/>
      <c r="AJ1334"/>
      <c r="AK1334"/>
      <c r="AL1334"/>
      <c r="AM1334"/>
      <c r="AN1334"/>
      <c r="AO1334"/>
      <c r="AP1334"/>
      <c r="AQ1334"/>
      <c r="AR1334"/>
      <c r="AS1334"/>
      <c r="AT1334"/>
      <c r="AU1334"/>
      <c r="AV1334"/>
      <c r="AW1334"/>
      <c r="AX1334" s="412" t="s">
        <v>1320</v>
      </c>
      <c r="AY1334" s="32"/>
      <c r="AZ1334" t="s">
        <v>4280</v>
      </c>
      <c r="BA1334" s="278" t="s">
        <v>4267</v>
      </c>
      <c r="BB1334" s="280" t="s">
        <v>4268</v>
      </c>
      <c r="BC1334"/>
    </row>
    <row r="1335" spans="1:55" s="3" customFormat="1" ht="15.75">
      <c r="A1335" s="23" t="s">
        <v>1178</v>
      </c>
      <c r="B1335" s="24" t="s">
        <v>1179</v>
      </c>
      <c r="C1335" s="24"/>
      <c r="D1335" s="3" t="s">
        <v>1988</v>
      </c>
      <c r="E1335" s="24" t="s">
        <v>1328</v>
      </c>
      <c r="F1335" s="24" t="s">
        <v>2159</v>
      </c>
      <c r="G1335" s="24"/>
      <c r="H1335" s="24" t="s">
        <v>279</v>
      </c>
      <c r="I1335" s="33">
        <v>83025000</v>
      </c>
      <c r="J1335" s="1" t="s">
        <v>1804</v>
      </c>
      <c r="K1335" s="1" t="s">
        <v>1804</v>
      </c>
      <c r="L1335"/>
      <c r="M1335" s="23" t="s">
        <v>317</v>
      </c>
      <c r="N1335" s="23"/>
      <c r="O1335" s="22" t="s">
        <v>1791</v>
      </c>
      <c r="P1335" s="22">
        <v>108</v>
      </c>
      <c r="Q1335" s="37">
        <f t="shared" ref="Q1335" si="413">R1335*0.8</f>
        <v>199.20000000000002</v>
      </c>
      <c r="R1335" s="166">
        <v>249</v>
      </c>
      <c r="S1335" s="33" t="s">
        <v>1330</v>
      </c>
      <c r="T1335" s="33"/>
      <c r="U1335" s="99">
        <v>1.145</v>
      </c>
      <c r="V1335" s="99">
        <v>0.01</v>
      </c>
      <c r="W1335" s="99">
        <f t="shared" si="378"/>
        <v>1.155</v>
      </c>
      <c r="X1335" s="8">
        <v>20</v>
      </c>
      <c r="Y1335" s="8">
        <v>550</v>
      </c>
      <c r="Z1335" s="8">
        <v>240</v>
      </c>
      <c r="AA1335"/>
      <c r="AB1335"/>
      <c r="AC1335"/>
      <c r="AD1335"/>
      <c r="AE1335"/>
      <c r="AF1335"/>
      <c r="AG1335"/>
      <c r="AH1335"/>
      <c r="AI1335"/>
      <c r="AJ1335"/>
      <c r="AK1335"/>
      <c r="AL1335"/>
      <c r="AM1335"/>
      <c r="AN1335"/>
      <c r="AO1335"/>
      <c r="AP1335"/>
      <c r="AQ1335"/>
      <c r="AR1335"/>
      <c r="AS1335"/>
      <c r="AT1335"/>
      <c r="AU1335"/>
      <c r="AV1335"/>
      <c r="AW1335"/>
      <c r="AX1335" s="412" t="s">
        <v>1329</v>
      </c>
      <c r="AY1335" s="32"/>
      <c r="AZ1335" t="s">
        <v>4280</v>
      </c>
      <c r="BA1335" s="278" t="s">
        <v>4267</v>
      </c>
      <c r="BB1335" s="280" t="s">
        <v>4268</v>
      </c>
      <c r="BC1335"/>
    </row>
    <row r="1336" spans="1:55" s="3" customFormat="1" ht="15.75">
      <c r="A1336" s="23" t="s">
        <v>1178</v>
      </c>
      <c r="B1336" s="24" t="s">
        <v>1179</v>
      </c>
      <c r="C1336" s="24"/>
      <c r="D1336" s="3" t="s">
        <v>1988</v>
      </c>
      <c r="E1336" s="24" t="s">
        <v>1331</v>
      </c>
      <c r="F1336" s="24" t="s">
        <v>2159</v>
      </c>
      <c r="G1336" s="24"/>
      <c r="H1336" s="24" t="s">
        <v>291</v>
      </c>
      <c r="I1336" s="33">
        <v>83025000</v>
      </c>
      <c r="J1336" s="1" t="s">
        <v>1804</v>
      </c>
      <c r="K1336" s="1" t="s">
        <v>1804</v>
      </c>
      <c r="L1336"/>
      <c r="M1336" s="23" t="s">
        <v>317</v>
      </c>
      <c r="N1336" s="23"/>
      <c r="O1336" s="22" t="s">
        <v>1791</v>
      </c>
      <c r="P1336" s="22">
        <v>108</v>
      </c>
      <c r="Q1336" s="37">
        <f t="shared" ref="Q1336" si="414">R1336*0.8</f>
        <v>199.20000000000002</v>
      </c>
      <c r="R1336" s="166">
        <v>249</v>
      </c>
      <c r="S1336" s="33" t="s">
        <v>1332</v>
      </c>
      <c r="T1336" s="33"/>
      <c r="U1336" s="99">
        <v>1.145</v>
      </c>
      <c r="V1336" s="99">
        <v>0.01</v>
      </c>
      <c r="W1336" s="99">
        <f t="shared" si="378"/>
        <v>1.155</v>
      </c>
      <c r="X1336" s="8">
        <v>20</v>
      </c>
      <c r="Y1336" s="8">
        <v>550</v>
      </c>
      <c r="Z1336" s="8">
        <v>240</v>
      </c>
      <c r="AA1336"/>
      <c r="AB1336"/>
      <c r="AC1336"/>
      <c r="AD1336"/>
      <c r="AE1336"/>
      <c r="AF1336"/>
      <c r="AG1336"/>
      <c r="AH1336"/>
      <c r="AI1336"/>
      <c r="AJ1336"/>
      <c r="AK1336"/>
      <c r="AL1336"/>
      <c r="AM1336"/>
      <c r="AN1336"/>
      <c r="AO1336"/>
      <c r="AP1336"/>
      <c r="AQ1336"/>
      <c r="AR1336"/>
      <c r="AS1336"/>
      <c r="AT1336"/>
      <c r="AU1336"/>
      <c r="AV1336"/>
      <c r="AW1336"/>
      <c r="AX1336" s="412" t="s">
        <v>1329</v>
      </c>
      <c r="AY1336" s="32"/>
      <c r="AZ1336" t="s">
        <v>4280</v>
      </c>
      <c r="BA1336" s="278" t="s">
        <v>4267</v>
      </c>
      <c r="BB1336" s="280" t="s">
        <v>4268</v>
      </c>
      <c r="BC1336"/>
    </row>
    <row r="1337" spans="1:55" s="32" customFormat="1" ht="15.75">
      <c r="A1337" s="23" t="s">
        <v>1178</v>
      </c>
      <c r="B1337" s="24" t="s">
        <v>1179</v>
      </c>
      <c r="C1337" s="24"/>
      <c r="D1337" s="3" t="s">
        <v>1988</v>
      </c>
      <c r="E1337" s="24" t="s">
        <v>1333</v>
      </c>
      <c r="F1337" s="24" t="s">
        <v>2159</v>
      </c>
      <c r="G1337" s="24"/>
      <c r="H1337" s="24" t="s">
        <v>300</v>
      </c>
      <c r="I1337" s="33">
        <v>83025000</v>
      </c>
      <c r="J1337" s="1" t="s">
        <v>1804</v>
      </c>
      <c r="K1337" s="1" t="s">
        <v>1804</v>
      </c>
      <c r="L1337"/>
      <c r="M1337" s="23" t="s">
        <v>317</v>
      </c>
      <c r="N1337" s="23"/>
      <c r="O1337" s="22" t="s">
        <v>1791</v>
      </c>
      <c r="P1337" s="22">
        <v>108</v>
      </c>
      <c r="Q1337" s="37">
        <f t="shared" ref="Q1337" si="415">R1337*0.8</f>
        <v>199.20000000000002</v>
      </c>
      <c r="R1337" s="166">
        <v>249</v>
      </c>
      <c r="S1337" s="33" t="s">
        <v>1334</v>
      </c>
      <c r="T1337" s="33"/>
      <c r="U1337" s="99">
        <v>1.145</v>
      </c>
      <c r="V1337" s="99">
        <v>0.01</v>
      </c>
      <c r="W1337" s="99">
        <f t="shared" si="378"/>
        <v>1.155</v>
      </c>
      <c r="X1337" s="8">
        <v>20</v>
      </c>
      <c r="Y1337" s="8">
        <v>550</v>
      </c>
      <c r="Z1337" s="8">
        <v>240</v>
      </c>
      <c r="AA1337"/>
      <c r="AB1337"/>
      <c r="AC1337"/>
      <c r="AD1337"/>
      <c r="AE1337"/>
      <c r="AF1337"/>
      <c r="AG1337"/>
      <c r="AH1337"/>
      <c r="AI1337"/>
      <c r="AJ1337"/>
      <c r="AK1337"/>
      <c r="AL1337"/>
      <c r="AM1337"/>
      <c r="AN1337"/>
      <c r="AO1337"/>
      <c r="AP1337"/>
      <c r="AQ1337"/>
      <c r="AR1337"/>
      <c r="AS1337"/>
      <c r="AT1337"/>
      <c r="AU1337"/>
      <c r="AV1337"/>
      <c r="AW1337"/>
      <c r="AX1337" s="412" t="s">
        <v>1329</v>
      </c>
      <c r="AZ1337" t="s">
        <v>4280</v>
      </c>
      <c r="BA1337" s="278" t="s">
        <v>4267</v>
      </c>
      <c r="BB1337" s="280" t="s">
        <v>4268</v>
      </c>
      <c r="BC1337"/>
    </row>
    <row r="1338" spans="1:55" ht="15.75">
      <c r="A1338" s="23" t="s">
        <v>1178</v>
      </c>
      <c r="B1338" s="24" t="s">
        <v>1179</v>
      </c>
      <c r="C1338" s="24"/>
      <c r="D1338" s="3" t="s">
        <v>3207</v>
      </c>
      <c r="E1338" s="24" t="s">
        <v>3206</v>
      </c>
      <c r="F1338" s="24" t="s">
        <v>3208</v>
      </c>
      <c r="G1338" s="24"/>
      <c r="H1338" s="24" t="s">
        <v>1462</v>
      </c>
      <c r="I1338" s="33">
        <v>40169997</v>
      </c>
      <c r="J1338" s="1" t="s">
        <v>1804</v>
      </c>
      <c r="K1338" s="1" t="s">
        <v>1804</v>
      </c>
      <c r="M1338" s="23" t="s">
        <v>3209</v>
      </c>
      <c r="N1338" s="23"/>
      <c r="O1338" s="22" t="s">
        <v>1791</v>
      </c>
      <c r="P1338" s="22">
        <v>98</v>
      </c>
      <c r="Q1338" s="37">
        <f t="shared" ref="Q1338" si="416">R1338*0.8</f>
        <v>180</v>
      </c>
      <c r="R1338" s="166">
        <v>225</v>
      </c>
      <c r="S1338" s="33">
        <v>5051771734545</v>
      </c>
      <c r="T1338" s="33"/>
      <c r="U1338" s="99">
        <v>2.2080000000000002</v>
      </c>
      <c r="V1338" s="99">
        <v>0</v>
      </c>
      <c r="W1338" s="99">
        <v>2.2080000000000002</v>
      </c>
      <c r="X1338" s="8">
        <v>150</v>
      </c>
      <c r="Y1338" s="8">
        <v>410</v>
      </c>
      <c r="Z1338" s="8">
        <v>480</v>
      </c>
      <c r="AX1338" s="412" t="s">
        <v>3210</v>
      </c>
      <c r="AY1338" s="32"/>
      <c r="AZ1338" t="s">
        <v>4282</v>
      </c>
      <c r="BA1338" s="278" t="s">
        <v>4267</v>
      </c>
      <c r="BB1338" s="280" t="s">
        <v>4268</v>
      </c>
    </row>
    <row r="1339" spans="1:55" ht="15.75">
      <c r="A1339" s="23" t="s">
        <v>1178</v>
      </c>
      <c r="B1339" s="24" t="s">
        <v>1179</v>
      </c>
      <c r="C1339" s="24"/>
      <c r="D1339" s="3" t="s">
        <v>5193</v>
      </c>
      <c r="E1339" s="24" t="s">
        <v>5190</v>
      </c>
      <c r="F1339" s="24" t="s">
        <v>5188</v>
      </c>
      <c r="G1339" s="24"/>
      <c r="H1339" s="24" t="s">
        <v>1462</v>
      </c>
      <c r="I1339" s="33">
        <v>39269097</v>
      </c>
      <c r="J1339" s="1" t="s">
        <v>1804</v>
      </c>
      <c r="K1339" s="1" t="s">
        <v>1804</v>
      </c>
      <c r="M1339" s="23" t="s">
        <v>734</v>
      </c>
      <c r="N1339" s="23"/>
      <c r="O1339" s="22" t="s">
        <v>1791</v>
      </c>
      <c r="P1339" s="22">
        <v>32.5</v>
      </c>
      <c r="Q1339" s="37">
        <f t="shared" ref="Q1339" si="417">R1339*0.8</f>
        <v>60</v>
      </c>
      <c r="R1339" s="166">
        <v>75</v>
      </c>
      <c r="S1339" s="33">
        <v>5051771343846</v>
      </c>
      <c r="T1339" s="33"/>
      <c r="U1339" s="99"/>
      <c r="AX1339" s="420" t="s">
        <v>5189</v>
      </c>
      <c r="AY1339" s="32"/>
      <c r="AZ1339" t="s">
        <v>4280</v>
      </c>
      <c r="BA1339" s="278" t="s">
        <v>4267</v>
      </c>
      <c r="BB1339" s="280" t="s">
        <v>4268</v>
      </c>
    </row>
    <row r="1340" spans="1:55" ht="15.75">
      <c r="A1340" s="23" t="s">
        <v>1178</v>
      </c>
      <c r="B1340" s="24" t="s">
        <v>1179</v>
      </c>
      <c r="C1340" s="24"/>
      <c r="D1340" s="3" t="s">
        <v>5193</v>
      </c>
      <c r="E1340" s="24" t="s">
        <v>5191</v>
      </c>
      <c r="F1340" s="24" t="s">
        <v>5188</v>
      </c>
      <c r="G1340" s="24"/>
      <c r="H1340" s="24" t="s">
        <v>386</v>
      </c>
      <c r="I1340" s="33">
        <v>39269097</v>
      </c>
      <c r="J1340" s="1" t="s">
        <v>1804</v>
      </c>
      <c r="K1340" s="1" t="s">
        <v>1804</v>
      </c>
      <c r="M1340" s="23" t="s">
        <v>734</v>
      </c>
      <c r="N1340" s="23"/>
      <c r="O1340" s="22" t="s">
        <v>1791</v>
      </c>
      <c r="P1340" s="22">
        <v>32.5</v>
      </c>
      <c r="Q1340" s="37">
        <f t="shared" ref="Q1340" si="418">R1340*0.8</f>
        <v>60</v>
      </c>
      <c r="R1340" s="166">
        <v>75</v>
      </c>
      <c r="S1340" s="33">
        <v>5051771343860</v>
      </c>
      <c r="T1340" s="33"/>
      <c r="U1340" s="99"/>
      <c r="AX1340" s="420" t="s">
        <v>5189</v>
      </c>
      <c r="AY1340" s="32"/>
      <c r="AZ1340" t="s">
        <v>4280</v>
      </c>
      <c r="BA1340" s="278" t="s">
        <v>4267</v>
      </c>
      <c r="BB1340" s="280" t="s">
        <v>4268</v>
      </c>
    </row>
    <row r="1341" spans="1:55" ht="17.25" customHeight="1">
      <c r="A1341" s="23" t="s">
        <v>1178</v>
      </c>
      <c r="B1341" s="24" t="s">
        <v>1179</v>
      </c>
      <c r="C1341" s="24"/>
      <c r="D1341" s="3" t="s">
        <v>5193</v>
      </c>
      <c r="E1341" s="24" t="s">
        <v>5192</v>
      </c>
      <c r="F1341" s="24" t="s">
        <v>5188</v>
      </c>
      <c r="G1341" s="24"/>
      <c r="H1341" s="24" t="s">
        <v>300</v>
      </c>
      <c r="I1341" s="33">
        <v>39269097</v>
      </c>
      <c r="J1341" s="1" t="s">
        <v>1804</v>
      </c>
      <c r="K1341" s="1" t="s">
        <v>1804</v>
      </c>
      <c r="M1341" s="23" t="s">
        <v>734</v>
      </c>
      <c r="N1341" s="23"/>
      <c r="O1341" s="22" t="s">
        <v>1791</v>
      </c>
      <c r="P1341" s="22">
        <v>32.5</v>
      </c>
      <c r="Q1341" s="37">
        <f t="shared" ref="Q1341" si="419">R1341*0.8</f>
        <v>60</v>
      </c>
      <c r="R1341" s="166">
        <v>75</v>
      </c>
      <c r="S1341" s="33">
        <v>5051771343877</v>
      </c>
      <c r="T1341" s="33"/>
      <c r="U1341" s="99"/>
      <c r="AX1341" s="420" t="s">
        <v>5189</v>
      </c>
      <c r="AY1341" s="32"/>
      <c r="AZ1341" t="s">
        <v>4280</v>
      </c>
      <c r="BA1341" s="278" t="s">
        <v>4267</v>
      </c>
      <c r="BB1341" s="280" t="s">
        <v>4268</v>
      </c>
    </row>
    <row r="1342" spans="1:55" ht="15.75">
      <c r="A1342" s="23" t="s">
        <v>1178</v>
      </c>
      <c r="B1342" s="24" t="s">
        <v>1179</v>
      </c>
      <c r="C1342" s="24"/>
      <c r="D1342" s="3" t="s">
        <v>5194</v>
      </c>
      <c r="E1342" s="24" t="s">
        <v>5195</v>
      </c>
      <c r="F1342" s="24" t="s">
        <v>5196</v>
      </c>
      <c r="G1342" s="24"/>
      <c r="H1342" s="24" t="s">
        <v>279</v>
      </c>
      <c r="I1342" s="33">
        <v>39269097</v>
      </c>
      <c r="J1342" s="1" t="s">
        <v>1804</v>
      </c>
      <c r="K1342" s="1" t="s">
        <v>1804</v>
      </c>
      <c r="M1342" s="23" t="s">
        <v>734</v>
      </c>
      <c r="N1342" s="23"/>
      <c r="O1342" s="22" t="s">
        <v>1791</v>
      </c>
      <c r="P1342" s="22">
        <v>88</v>
      </c>
      <c r="Q1342" s="37">
        <f t="shared" ref="Q1342" si="420">R1342*0.8</f>
        <v>159.20000000000002</v>
      </c>
      <c r="R1342" s="166">
        <v>199</v>
      </c>
      <c r="S1342" s="33">
        <v>5038083369184</v>
      </c>
      <c r="T1342" s="33"/>
      <c r="U1342" s="99"/>
      <c r="AX1342" s="420" t="s">
        <v>5197</v>
      </c>
      <c r="AY1342" s="32"/>
      <c r="AZ1342" t="s">
        <v>4280</v>
      </c>
      <c r="BA1342" s="278" t="s">
        <v>4267</v>
      </c>
      <c r="BB1342" s="280" t="s">
        <v>4268</v>
      </c>
    </row>
    <row r="1343" spans="1:55" ht="15.75">
      <c r="A1343" s="23" t="s">
        <v>1178</v>
      </c>
      <c r="B1343" s="24" t="s">
        <v>1179</v>
      </c>
      <c r="C1343" s="24"/>
      <c r="D1343" s="3" t="s">
        <v>5194</v>
      </c>
      <c r="E1343" s="24" t="s">
        <v>5198</v>
      </c>
      <c r="F1343" s="24" t="s">
        <v>5196</v>
      </c>
      <c r="G1343" s="24"/>
      <c r="H1343" s="24" t="s">
        <v>291</v>
      </c>
      <c r="I1343" s="33">
        <v>39269097</v>
      </c>
      <c r="J1343" s="1" t="s">
        <v>1804</v>
      </c>
      <c r="K1343" s="1" t="s">
        <v>1804</v>
      </c>
      <c r="M1343" s="23" t="s">
        <v>734</v>
      </c>
      <c r="N1343" s="23"/>
      <c r="O1343" s="22" t="s">
        <v>1791</v>
      </c>
      <c r="P1343" s="22">
        <v>88</v>
      </c>
      <c r="Q1343" s="37">
        <f t="shared" ref="Q1343" si="421">R1343*0.8</f>
        <v>159.20000000000002</v>
      </c>
      <c r="R1343" s="166">
        <v>199</v>
      </c>
      <c r="S1343" s="33">
        <v>5038083369191</v>
      </c>
      <c r="T1343" s="33"/>
      <c r="U1343" s="99"/>
      <c r="AX1343" s="420" t="s">
        <v>5197</v>
      </c>
      <c r="AY1343" s="32"/>
      <c r="AZ1343" t="s">
        <v>4280</v>
      </c>
      <c r="BA1343" s="278" t="s">
        <v>4267</v>
      </c>
      <c r="BB1343" s="280" t="s">
        <v>4268</v>
      </c>
    </row>
    <row r="1344" spans="1:55" ht="15.75">
      <c r="A1344" s="23" t="s">
        <v>1178</v>
      </c>
      <c r="B1344" s="24" t="s">
        <v>1179</v>
      </c>
      <c r="C1344" s="24"/>
      <c r="D1344" s="3" t="s">
        <v>5194</v>
      </c>
      <c r="E1344" s="24" t="s">
        <v>5199</v>
      </c>
      <c r="F1344" s="24" t="s">
        <v>5196</v>
      </c>
      <c r="G1344" s="24"/>
      <c r="H1344" s="24" t="s">
        <v>386</v>
      </c>
      <c r="I1344" s="33">
        <v>39269097</v>
      </c>
      <c r="J1344" s="1" t="s">
        <v>1804</v>
      </c>
      <c r="K1344" s="1" t="s">
        <v>1804</v>
      </c>
      <c r="M1344" s="23" t="s">
        <v>734</v>
      </c>
      <c r="N1344" s="23"/>
      <c r="O1344" s="22" t="s">
        <v>1791</v>
      </c>
      <c r="P1344" s="22">
        <v>88</v>
      </c>
      <c r="Q1344" s="37">
        <f t="shared" ref="Q1344" si="422">R1344*0.8</f>
        <v>159.20000000000002</v>
      </c>
      <c r="R1344" s="166">
        <v>199</v>
      </c>
      <c r="S1344" s="33">
        <v>5051771334783</v>
      </c>
      <c r="T1344" s="33"/>
      <c r="U1344" s="99"/>
      <c r="AX1344" s="420" t="s">
        <v>5197</v>
      </c>
      <c r="AY1344" s="32"/>
      <c r="AZ1344" t="s">
        <v>4280</v>
      </c>
      <c r="BA1344" s="278" t="s">
        <v>4267</v>
      </c>
      <c r="BB1344" s="280" t="s">
        <v>4268</v>
      </c>
    </row>
    <row r="1345" spans="1:55" ht="15.75">
      <c r="A1345" s="23" t="s">
        <v>1178</v>
      </c>
      <c r="B1345" s="24" t="s">
        <v>1179</v>
      </c>
      <c r="C1345" s="24"/>
      <c r="D1345" s="3" t="s">
        <v>5194</v>
      </c>
      <c r="E1345" s="24" t="s">
        <v>5200</v>
      </c>
      <c r="F1345" s="24" t="s">
        <v>5196</v>
      </c>
      <c r="G1345" s="24"/>
      <c r="H1345" s="24" t="s">
        <v>300</v>
      </c>
      <c r="I1345" s="33">
        <v>39269097</v>
      </c>
      <c r="J1345" s="1" t="s">
        <v>1804</v>
      </c>
      <c r="K1345" s="1" t="s">
        <v>1804</v>
      </c>
      <c r="M1345" s="23" t="s">
        <v>734</v>
      </c>
      <c r="N1345" s="23"/>
      <c r="O1345" s="22" t="s">
        <v>1791</v>
      </c>
      <c r="P1345" s="22">
        <v>88</v>
      </c>
      <c r="Q1345" s="37">
        <f t="shared" ref="Q1345" si="423">R1345*0.8</f>
        <v>159.20000000000002</v>
      </c>
      <c r="R1345" s="166">
        <v>199</v>
      </c>
      <c r="S1345" s="33">
        <v>5038083853089</v>
      </c>
      <c r="T1345" s="33"/>
      <c r="U1345" s="99"/>
      <c r="AX1345" s="420" t="s">
        <v>5197</v>
      </c>
      <c r="AY1345" s="32"/>
      <c r="AZ1345" t="s">
        <v>4280</v>
      </c>
      <c r="BA1345" s="278" t="s">
        <v>4267</v>
      </c>
      <c r="BB1345" s="280" t="s">
        <v>4268</v>
      </c>
    </row>
    <row r="1346" spans="1:55" ht="15.75">
      <c r="A1346" s="23" t="s">
        <v>1178</v>
      </c>
      <c r="B1346" s="24" t="s">
        <v>1179</v>
      </c>
      <c r="C1346" s="24"/>
      <c r="D1346" s="3" t="s">
        <v>5201</v>
      </c>
      <c r="E1346" s="24" t="s">
        <v>5202</v>
      </c>
      <c r="F1346" s="24" t="s">
        <v>5203</v>
      </c>
      <c r="G1346" s="24"/>
      <c r="H1346" s="24" t="s">
        <v>279</v>
      </c>
      <c r="I1346" s="33">
        <v>39269097</v>
      </c>
      <c r="J1346" s="1" t="s">
        <v>1804</v>
      </c>
      <c r="K1346" s="1" t="s">
        <v>1804</v>
      </c>
      <c r="M1346" s="23" t="s">
        <v>734</v>
      </c>
      <c r="N1346" s="23"/>
      <c r="O1346" s="22" t="s">
        <v>1791</v>
      </c>
      <c r="P1346" s="22">
        <v>21</v>
      </c>
      <c r="Q1346" s="37">
        <f t="shared" ref="Q1346" si="424">R1346*0.8</f>
        <v>39.200000000000003</v>
      </c>
      <c r="R1346" s="166">
        <v>49</v>
      </c>
      <c r="S1346" s="33">
        <v>5051771437361</v>
      </c>
      <c r="T1346" s="33"/>
      <c r="U1346" s="99"/>
      <c r="AX1346" s="420" t="s">
        <v>5207</v>
      </c>
      <c r="AY1346" s="32"/>
      <c r="AZ1346" t="s">
        <v>4280</v>
      </c>
      <c r="BA1346" s="278" t="s">
        <v>4267</v>
      </c>
      <c r="BB1346" s="280" t="s">
        <v>4268</v>
      </c>
    </row>
    <row r="1347" spans="1:55" ht="15.75">
      <c r="A1347" s="23" t="s">
        <v>1178</v>
      </c>
      <c r="B1347" s="24" t="s">
        <v>1179</v>
      </c>
      <c r="C1347" s="24"/>
      <c r="D1347" s="3" t="s">
        <v>5201</v>
      </c>
      <c r="E1347" s="3" t="s">
        <v>5204</v>
      </c>
      <c r="F1347" s="24" t="s">
        <v>5203</v>
      </c>
      <c r="G1347" s="24"/>
      <c r="H1347" s="24" t="s">
        <v>291</v>
      </c>
      <c r="I1347" s="33">
        <v>39269097</v>
      </c>
      <c r="J1347" s="1" t="s">
        <v>1804</v>
      </c>
      <c r="K1347" s="1" t="s">
        <v>1804</v>
      </c>
      <c r="M1347" s="23" t="s">
        <v>734</v>
      </c>
      <c r="N1347" s="23"/>
      <c r="O1347" s="22" t="s">
        <v>1791</v>
      </c>
      <c r="P1347" s="22">
        <v>21</v>
      </c>
      <c r="Q1347" s="37">
        <f t="shared" ref="Q1347" si="425">R1347*0.8</f>
        <v>39.200000000000003</v>
      </c>
      <c r="R1347" s="166">
        <v>49</v>
      </c>
      <c r="S1347" s="33">
        <v>5051771441306</v>
      </c>
      <c r="T1347" s="33"/>
      <c r="U1347" s="99"/>
      <c r="AX1347" s="420" t="s">
        <v>5207</v>
      </c>
      <c r="AY1347" s="32"/>
      <c r="AZ1347" t="s">
        <v>4280</v>
      </c>
      <c r="BA1347" s="278" t="s">
        <v>4267</v>
      </c>
      <c r="BB1347" s="280" t="s">
        <v>4268</v>
      </c>
    </row>
    <row r="1348" spans="1:55" ht="15.75">
      <c r="A1348" s="23" t="s">
        <v>1178</v>
      </c>
      <c r="B1348" s="24" t="s">
        <v>1179</v>
      </c>
      <c r="C1348" s="24"/>
      <c r="D1348" s="3" t="s">
        <v>5201</v>
      </c>
      <c r="E1348" s="3" t="s">
        <v>5205</v>
      </c>
      <c r="F1348" s="24" t="s">
        <v>5203</v>
      </c>
      <c r="G1348" s="24"/>
      <c r="H1348" s="24" t="s">
        <v>386</v>
      </c>
      <c r="I1348" s="33">
        <v>39269097</v>
      </c>
      <c r="J1348" s="1" t="s">
        <v>1804</v>
      </c>
      <c r="K1348" s="1" t="s">
        <v>1804</v>
      </c>
      <c r="M1348" s="23" t="s">
        <v>734</v>
      </c>
      <c r="N1348" s="23"/>
      <c r="O1348" s="22" t="s">
        <v>1791</v>
      </c>
      <c r="P1348" s="22">
        <v>21</v>
      </c>
      <c r="Q1348" s="37">
        <f t="shared" ref="Q1348" si="426">R1348*0.8</f>
        <v>39.200000000000003</v>
      </c>
      <c r="R1348" s="166">
        <v>49</v>
      </c>
      <c r="S1348" s="33">
        <v>5051771437385</v>
      </c>
      <c r="T1348" s="33"/>
      <c r="U1348" s="99"/>
      <c r="AX1348" s="420" t="s">
        <v>5207</v>
      </c>
      <c r="AY1348" s="32"/>
      <c r="AZ1348" t="s">
        <v>4280</v>
      </c>
      <c r="BA1348" s="278" t="s">
        <v>4267</v>
      </c>
      <c r="BB1348" s="280" t="s">
        <v>4268</v>
      </c>
    </row>
    <row r="1349" spans="1:55" ht="15.75">
      <c r="A1349" s="23" t="s">
        <v>1178</v>
      </c>
      <c r="B1349" s="24" t="s">
        <v>1179</v>
      </c>
      <c r="C1349" s="24"/>
      <c r="D1349" s="3" t="s">
        <v>5201</v>
      </c>
      <c r="E1349" s="3" t="s">
        <v>5206</v>
      </c>
      <c r="F1349" s="24" t="s">
        <v>5203</v>
      </c>
      <c r="G1349" s="24"/>
      <c r="H1349" s="24" t="s">
        <v>300</v>
      </c>
      <c r="I1349" s="33">
        <v>39269097</v>
      </c>
      <c r="J1349" s="1" t="s">
        <v>1804</v>
      </c>
      <c r="K1349" s="1" t="s">
        <v>1804</v>
      </c>
      <c r="M1349" s="23" t="s">
        <v>734</v>
      </c>
      <c r="N1349" s="23"/>
      <c r="O1349" s="22" t="s">
        <v>1791</v>
      </c>
      <c r="P1349" s="22">
        <v>21</v>
      </c>
      <c r="Q1349" s="37">
        <f t="shared" ref="Q1349" si="427">R1349*0.8</f>
        <v>39.200000000000003</v>
      </c>
      <c r="R1349" s="166">
        <v>49</v>
      </c>
      <c r="S1349" s="33">
        <v>5051771437378</v>
      </c>
      <c r="T1349" s="33"/>
      <c r="U1349" s="99"/>
      <c r="AX1349" s="420" t="s">
        <v>5207</v>
      </c>
      <c r="AY1349" s="32"/>
      <c r="AZ1349" t="s">
        <v>4280</v>
      </c>
      <c r="BA1349" s="278" t="s">
        <v>4267</v>
      </c>
      <c r="BB1349" s="280" t="s">
        <v>4268</v>
      </c>
    </row>
    <row r="1350" spans="1:55" ht="15.75">
      <c r="A1350" s="3" t="s">
        <v>428</v>
      </c>
      <c r="B1350" s="3" t="s">
        <v>2807</v>
      </c>
      <c r="C1350" s="3"/>
      <c r="D1350" s="3" t="s">
        <v>1521</v>
      </c>
      <c r="E1350" s="3" t="s">
        <v>1521</v>
      </c>
      <c r="F1350" s="3" t="s">
        <v>2274</v>
      </c>
      <c r="G1350" s="24"/>
      <c r="H1350" s="3" t="s">
        <v>697</v>
      </c>
      <c r="I1350" s="33">
        <v>90178010</v>
      </c>
      <c r="J1350" s="1" t="s">
        <v>1804</v>
      </c>
      <c r="K1350" s="1" t="s">
        <v>1804</v>
      </c>
      <c r="M1350" s="35" t="s">
        <v>321</v>
      </c>
      <c r="N1350" s="35"/>
      <c r="O1350" s="22" t="s">
        <v>1791</v>
      </c>
      <c r="P1350" s="22">
        <v>43</v>
      </c>
      <c r="Q1350" s="37">
        <f t="shared" ref="Q1350" si="428">R1350*0.8</f>
        <v>79.2</v>
      </c>
      <c r="R1350" s="166">
        <v>99</v>
      </c>
      <c r="S1350" s="33" t="s">
        <v>1602</v>
      </c>
      <c r="T1350" s="33"/>
      <c r="U1350" s="99">
        <v>0.05</v>
      </c>
      <c r="V1350" s="99">
        <v>5.0000000000000001E-3</v>
      </c>
      <c r="W1350" s="99">
        <f>U1350+V1350</f>
        <v>5.5E-2</v>
      </c>
      <c r="X1350" s="8">
        <v>175</v>
      </c>
      <c r="Y1350" s="8">
        <v>5</v>
      </c>
      <c r="Z1350" s="8">
        <v>70</v>
      </c>
      <c r="AX1350" s="289" t="s">
        <v>1615</v>
      </c>
      <c r="AY1350" s="32"/>
      <c r="AZ1350" t="s">
        <v>4280</v>
      </c>
      <c r="BA1350" s="278" t="s">
        <v>4267</v>
      </c>
      <c r="BB1350" s="280" t="s">
        <v>4268</v>
      </c>
      <c r="BC1350" s="32"/>
    </row>
    <row r="1351" spans="1:55" ht="15.75">
      <c r="A1351" s="23" t="s">
        <v>277</v>
      </c>
      <c r="B1351" s="3" t="s">
        <v>2974</v>
      </c>
      <c r="C1351" s="3"/>
      <c r="D1351" s="3" t="s">
        <v>2975</v>
      </c>
      <c r="E1351" s="3" t="s">
        <v>2975</v>
      </c>
      <c r="F1351" s="3" t="s">
        <v>3497</v>
      </c>
      <c r="G1351" s="348" t="s">
        <v>5687</v>
      </c>
      <c r="H1351" s="3" t="s">
        <v>3015</v>
      </c>
      <c r="I1351" s="33">
        <v>42010000</v>
      </c>
      <c r="J1351" s="1" t="s">
        <v>1804</v>
      </c>
      <c r="K1351" s="1" t="s">
        <v>1804</v>
      </c>
      <c r="L1351" s="3"/>
      <c r="M1351" s="23" t="s">
        <v>2810</v>
      </c>
      <c r="N1351" s="23"/>
      <c r="O1351" s="22" t="s">
        <v>1791</v>
      </c>
      <c r="P1351" s="22">
        <v>25.5</v>
      </c>
      <c r="Q1351" s="37">
        <f t="shared" ref="Q1351" si="429">R1351*0.8</f>
        <v>47.2</v>
      </c>
      <c r="R1351" s="166">
        <v>59</v>
      </c>
      <c r="S1351" s="33">
        <v>5051771813912</v>
      </c>
      <c r="T1351" s="33"/>
      <c r="U1351" s="3">
        <v>0.33</v>
      </c>
      <c r="V1351" s="3">
        <v>0</v>
      </c>
      <c r="W1351" s="3">
        <v>0.33</v>
      </c>
      <c r="X1351" s="3">
        <v>30</v>
      </c>
      <c r="Y1351" s="3">
        <v>180</v>
      </c>
      <c r="Z1351" s="3">
        <v>50</v>
      </c>
      <c r="AA1351" s="3"/>
      <c r="AB1351" s="3"/>
      <c r="AC1351" s="3"/>
      <c r="AD1351" s="3"/>
      <c r="AE1351" s="3"/>
      <c r="AF1351" s="3"/>
      <c r="AG1351" s="3"/>
      <c r="AH1351" s="3"/>
      <c r="AI1351" s="3"/>
      <c r="AJ1351" s="3"/>
      <c r="AK1351" s="3"/>
      <c r="AL1351" s="3"/>
      <c r="AM1351" s="3"/>
      <c r="AN1351" s="3"/>
      <c r="AO1351" s="3"/>
      <c r="AP1351" s="3"/>
      <c r="AQ1351" s="3"/>
      <c r="AR1351" s="3"/>
      <c r="AS1351" s="3"/>
      <c r="AT1351" s="3"/>
      <c r="AU1351" s="3"/>
      <c r="AV1351" s="3"/>
      <c r="AW1351" s="3"/>
      <c r="AX1351" s="289" t="s">
        <v>2976</v>
      </c>
      <c r="AY1351" s="3"/>
      <c r="AZ1351" t="s">
        <v>4282</v>
      </c>
      <c r="BA1351" s="278" t="s">
        <v>4267</v>
      </c>
      <c r="BB1351" s="280" t="s">
        <v>4268</v>
      </c>
      <c r="BC1351" s="3"/>
    </row>
    <row r="1352" spans="1:55" ht="15.75">
      <c r="A1352" s="23" t="s">
        <v>277</v>
      </c>
      <c r="B1352" s="3" t="s">
        <v>2974</v>
      </c>
      <c r="C1352" s="3"/>
      <c r="D1352" s="3" t="s">
        <v>2977</v>
      </c>
      <c r="E1352" s="3" t="s">
        <v>2977</v>
      </c>
      <c r="F1352" s="3" t="s">
        <v>3498</v>
      </c>
      <c r="G1352" s="348" t="s">
        <v>5687</v>
      </c>
      <c r="H1352" s="3" t="s">
        <v>3015</v>
      </c>
      <c r="I1352" s="33">
        <v>42010000</v>
      </c>
      <c r="J1352" s="1" t="s">
        <v>1804</v>
      </c>
      <c r="K1352" s="1" t="s">
        <v>1804</v>
      </c>
      <c r="L1352" s="3"/>
      <c r="M1352" s="23" t="s">
        <v>2810</v>
      </c>
      <c r="N1352" s="23"/>
      <c r="O1352" s="22" t="s">
        <v>1791</v>
      </c>
      <c r="P1352" s="22">
        <v>46</v>
      </c>
      <c r="Q1352" s="37">
        <f t="shared" ref="Q1352" si="430">R1352*0.8</f>
        <v>84</v>
      </c>
      <c r="R1352" s="166">
        <v>105</v>
      </c>
      <c r="S1352" s="33">
        <v>5051771813929</v>
      </c>
      <c r="T1352" s="33"/>
      <c r="U1352" s="3">
        <v>0.71</v>
      </c>
      <c r="V1352" s="3">
        <v>0</v>
      </c>
      <c r="W1352" s="3">
        <v>0.71</v>
      </c>
      <c r="X1352" s="3">
        <v>20</v>
      </c>
      <c r="Y1352" s="3">
        <v>300</v>
      </c>
      <c r="Z1352" s="3">
        <v>190</v>
      </c>
      <c r="AA1352" s="3"/>
      <c r="AB1352" s="3"/>
      <c r="AC1352" s="3"/>
      <c r="AD1352" s="3"/>
      <c r="AE1352" s="3"/>
      <c r="AF1352" s="3"/>
      <c r="AG1352" s="3"/>
      <c r="AH1352" s="3"/>
      <c r="AI1352" s="3"/>
      <c r="AJ1352" s="3"/>
      <c r="AK1352" s="3"/>
      <c r="AL1352" s="3"/>
      <c r="AM1352" s="3"/>
      <c r="AN1352" s="3"/>
      <c r="AO1352" s="3"/>
      <c r="AP1352" s="3"/>
      <c r="AQ1352" s="3"/>
      <c r="AR1352" s="3"/>
      <c r="AS1352" s="3"/>
      <c r="AT1352" s="3"/>
      <c r="AU1352" s="3"/>
      <c r="AV1352" s="3"/>
      <c r="AW1352" s="3"/>
      <c r="AX1352" s="289" t="s">
        <v>2976</v>
      </c>
      <c r="AY1352" s="3"/>
      <c r="AZ1352" t="s">
        <v>4282</v>
      </c>
      <c r="BA1352" s="278" t="s">
        <v>4267</v>
      </c>
      <c r="BB1352" s="280" t="s">
        <v>4268</v>
      </c>
      <c r="BC1352" s="3"/>
    </row>
    <row r="1353" spans="1:55" ht="15.75">
      <c r="A1353" s="23" t="s">
        <v>277</v>
      </c>
      <c r="B1353" s="3" t="s">
        <v>2974</v>
      </c>
      <c r="C1353" s="3"/>
      <c r="D1353" s="3" t="s">
        <v>2978</v>
      </c>
      <c r="E1353" s="3" t="s">
        <v>2978</v>
      </c>
      <c r="F1353" s="3" t="s">
        <v>3499</v>
      </c>
      <c r="G1353" s="348" t="s">
        <v>5687</v>
      </c>
      <c r="H1353" s="3" t="s">
        <v>3015</v>
      </c>
      <c r="I1353" s="33">
        <v>42010000</v>
      </c>
      <c r="J1353" s="1" t="s">
        <v>1804</v>
      </c>
      <c r="K1353" s="1" t="s">
        <v>1804</v>
      </c>
      <c r="L1353" s="3"/>
      <c r="M1353" s="23" t="s">
        <v>2810</v>
      </c>
      <c r="N1353" s="23"/>
      <c r="O1353" s="22" t="s">
        <v>1791</v>
      </c>
      <c r="P1353" s="22">
        <v>47</v>
      </c>
      <c r="Q1353" s="37">
        <f t="shared" ref="Q1353" si="431">R1353*0.8</f>
        <v>87.2</v>
      </c>
      <c r="R1353" s="166">
        <v>109</v>
      </c>
      <c r="S1353" s="33">
        <v>5051771813936</v>
      </c>
      <c r="T1353" s="33"/>
      <c r="U1353" s="3">
        <v>0.87</v>
      </c>
      <c r="V1353" s="3">
        <v>0</v>
      </c>
      <c r="W1353" s="3">
        <v>0.87</v>
      </c>
      <c r="X1353" s="3">
        <v>50</v>
      </c>
      <c r="Y1353" s="3">
        <v>520</v>
      </c>
      <c r="Z1353" s="3">
        <v>110</v>
      </c>
      <c r="AA1353" s="3"/>
      <c r="AB1353" s="3"/>
      <c r="AC1353" s="3"/>
      <c r="AD1353" s="3"/>
      <c r="AE1353" s="3"/>
      <c r="AF1353" s="3"/>
      <c r="AG1353" s="3"/>
      <c r="AH1353" s="3"/>
      <c r="AI1353" s="3"/>
      <c r="AJ1353" s="3"/>
      <c r="AK1353" s="3"/>
      <c r="AL1353" s="3"/>
      <c r="AM1353" s="3"/>
      <c r="AN1353" s="3"/>
      <c r="AO1353" s="3"/>
      <c r="AP1353" s="3"/>
      <c r="AQ1353" s="3"/>
      <c r="AR1353" s="3"/>
      <c r="AS1353" s="3"/>
      <c r="AT1353" s="3"/>
      <c r="AU1353" s="3"/>
      <c r="AV1353" s="3"/>
      <c r="AW1353" s="3"/>
      <c r="AX1353" s="289" t="s">
        <v>2976</v>
      </c>
      <c r="AY1353" s="3"/>
      <c r="AZ1353" t="s">
        <v>4282</v>
      </c>
      <c r="BA1353" s="278" t="s">
        <v>4267</v>
      </c>
      <c r="BB1353" s="280" t="s">
        <v>4268</v>
      </c>
      <c r="BC1353" s="3"/>
    </row>
    <row r="1354" spans="1:55" s="3" customFormat="1" ht="15.75">
      <c r="A1354" s="23" t="s">
        <v>277</v>
      </c>
      <c r="B1354" s="3" t="s">
        <v>2974</v>
      </c>
      <c r="D1354" s="3" t="s">
        <v>2979</v>
      </c>
      <c r="E1354" s="3" t="s">
        <v>2979</v>
      </c>
      <c r="F1354" s="3" t="s">
        <v>3500</v>
      </c>
      <c r="G1354" s="348" t="s">
        <v>5687</v>
      </c>
      <c r="H1354" s="3" t="s">
        <v>3015</v>
      </c>
      <c r="I1354" s="33">
        <v>42010000</v>
      </c>
      <c r="J1354" s="1" t="s">
        <v>1804</v>
      </c>
      <c r="K1354" s="1" t="s">
        <v>1804</v>
      </c>
      <c r="M1354" s="23" t="s">
        <v>2810</v>
      </c>
      <c r="N1354" s="23"/>
      <c r="O1354" s="22" t="s">
        <v>1791</v>
      </c>
      <c r="P1354" s="22">
        <v>47</v>
      </c>
      <c r="Q1354" s="37">
        <f t="shared" ref="Q1354" si="432">R1354*0.8</f>
        <v>87.2</v>
      </c>
      <c r="R1354" s="166">
        <v>109</v>
      </c>
      <c r="S1354" s="33">
        <v>5051771813943</v>
      </c>
      <c r="T1354" s="33"/>
      <c r="U1354" s="3">
        <v>0.6</v>
      </c>
      <c r="V1354" s="3">
        <v>0</v>
      </c>
      <c r="W1354" s="3">
        <v>0.6</v>
      </c>
      <c r="X1354" s="3">
        <v>20</v>
      </c>
      <c r="Y1354" s="3">
        <v>220</v>
      </c>
      <c r="Z1354" s="3">
        <v>160</v>
      </c>
      <c r="AX1354" s="289" t="s">
        <v>2976</v>
      </c>
      <c r="AZ1354" t="s">
        <v>4282</v>
      </c>
      <c r="BA1354" s="278" t="s">
        <v>4267</v>
      </c>
      <c r="BB1354" s="280" t="s">
        <v>4268</v>
      </c>
    </row>
    <row r="1355" spans="1:55" s="3" customFormat="1" ht="15.75">
      <c r="A1355" s="23" t="s">
        <v>277</v>
      </c>
      <c r="B1355" s="3" t="s">
        <v>2974</v>
      </c>
      <c r="D1355" s="3" t="s">
        <v>2980</v>
      </c>
      <c r="E1355" s="3" t="s">
        <v>2980</v>
      </c>
      <c r="F1355" s="3" t="s">
        <v>3501</v>
      </c>
      <c r="G1355" s="348" t="s">
        <v>5687</v>
      </c>
      <c r="H1355" s="3" t="s">
        <v>3015</v>
      </c>
      <c r="I1355" s="33">
        <v>42010000</v>
      </c>
      <c r="J1355" s="1" t="s">
        <v>1804</v>
      </c>
      <c r="K1355" s="1" t="s">
        <v>1804</v>
      </c>
      <c r="M1355" s="23" t="s">
        <v>2810</v>
      </c>
      <c r="N1355" s="23"/>
      <c r="O1355" s="22" t="s">
        <v>1791</v>
      </c>
      <c r="P1355" s="22">
        <v>39</v>
      </c>
      <c r="Q1355" s="37">
        <f t="shared" ref="Q1355" si="433">R1355*0.8</f>
        <v>71.2</v>
      </c>
      <c r="R1355" s="166">
        <v>89</v>
      </c>
      <c r="S1355" s="33">
        <v>5051771813967</v>
      </c>
      <c r="T1355" s="33"/>
      <c r="U1355" s="3">
        <v>0.65</v>
      </c>
      <c r="V1355" s="3">
        <v>0</v>
      </c>
      <c r="W1355" s="3">
        <v>0.65</v>
      </c>
      <c r="X1355" s="3">
        <v>40</v>
      </c>
      <c r="Y1355" s="3">
        <v>330</v>
      </c>
      <c r="Z1355" s="3">
        <v>110</v>
      </c>
      <c r="AX1355" s="289" t="s">
        <v>2976</v>
      </c>
      <c r="AZ1355" t="s">
        <v>4282</v>
      </c>
      <c r="BA1355" s="278" t="s">
        <v>4267</v>
      </c>
      <c r="BB1355" s="280" t="s">
        <v>4268</v>
      </c>
    </row>
    <row r="1356" spans="1:55" s="3" customFormat="1" ht="15.75">
      <c r="A1356" s="23" t="s">
        <v>277</v>
      </c>
      <c r="B1356" s="3" t="s">
        <v>2974</v>
      </c>
      <c r="D1356" s="3" t="s">
        <v>2981</v>
      </c>
      <c r="E1356" s="3" t="s">
        <v>2981</v>
      </c>
      <c r="F1356" s="3" t="s">
        <v>3502</v>
      </c>
      <c r="G1356" s="348" t="s">
        <v>5687</v>
      </c>
      <c r="H1356" s="3" t="s">
        <v>3015</v>
      </c>
      <c r="I1356" s="33">
        <v>42010000</v>
      </c>
      <c r="J1356" s="1" t="s">
        <v>1804</v>
      </c>
      <c r="K1356" s="1" t="s">
        <v>1804</v>
      </c>
      <c r="M1356" s="23" t="s">
        <v>2810</v>
      </c>
      <c r="N1356" s="23"/>
      <c r="O1356" s="22" t="s">
        <v>1791</v>
      </c>
      <c r="P1356" s="22">
        <v>47</v>
      </c>
      <c r="Q1356" s="37">
        <f t="shared" ref="Q1356" si="434">R1356*0.8</f>
        <v>87.2</v>
      </c>
      <c r="R1356" s="166">
        <v>109</v>
      </c>
      <c r="S1356" s="33">
        <v>5051771813905</v>
      </c>
      <c r="T1356" s="33"/>
      <c r="U1356" s="3">
        <v>0.48</v>
      </c>
      <c r="V1356" s="3">
        <v>0</v>
      </c>
      <c r="W1356" s="3">
        <v>0.48</v>
      </c>
      <c r="X1356" s="3">
        <v>10</v>
      </c>
      <c r="Y1356" s="3">
        <v>480</v>
      </c>
      <c r="Z1356" s="3">
        <v>140</v>
      </c>
      <c r="AX1356" s="289" t="s">
        <v>2976</v>
      </c>
      <c r="AZ1356" t="s">
        <v>4282</v>
      </c>
      <c r="BA1356" s="278" t="s">
        <v>4267</v>
      </c>
      <c r="BB1356" s="280" t="s">
        <v>4268</v>
      </c>
    </row>
    <row r="1357" spans="1:55" s="3" customFormat="1" ht="15.75">
      <c r="A1357" s="23" t="s">
        <v>277</v>
      </c>
      <c r="B1357" s="3" t="s">
        <v>2974</v>
      </c>
      <c r="D1357" s="3" t="s">
        <v>2982</v>
      </c>
      <c r="E1357" s="3" t="s">
        <v>2982</v>
      </c>
      <c r="F1357" s="3" t="s">
        <v>3503</v>
      </c>
      <c r="G1357" s="348" t="s">
        <v>5687</v>
      </c>
      <c r="H1357" s="3" t="s">
        <v>3015</v>
      </c>
      <c r="I1357" s="33">
        <v>42010000</v>
      </c>
      <c r="J1357" s="1" t="s">
        <v>1804</v>
      </c>
      <c r="K1357" s="1" t="s">
        <v>1804</v>
      </c>
      <c r="M1357" s="23" t="s">
        <v>2810</v>
      </c>
      <c r="N1357" s="23"/>
      <c r="O1357" s="22" t="s">
        <v>1791</v>
      </c>
      <c r="P1357" s="22">
        <v>39</v>
      </c>
      <c r="Q1357" s="37">
        <f t="shared" ref="Q1357" si="435">R1357*0.8</f>
        <v>71.2</v>
      </c>
      <c r="R1357" s="166">
        <v>89</v>
      </c>
      <c r="S1357" s="33">
        <v>5051771813950</v>
      </c>
      <c r="T1357" s="33"/>
      <c r="U1357" s="3">
        <v>0.44</v>
      </c>
      <c r="V1357" s="3">
        <v>0</v>
      </c>
      <c r="W1357" s="3">
        <v>0.44</v>
      </c>
      <c r="X1357" s="3">
        <v>20</v>
      </c>
      <c r="Y1357" s="3">
        <v>270</v>
      </c>
      <c r="Z1357" s="3">
        <v>200</v>
      </c>
      <c r="AX1357" s="289" t="s">
        <v>2976</v>
      </c>
      <c r="AZ1357" t="s">
        <v>4282</v>
      </c>
      <c r="BA1357" s="278" t="s">
        <v>4267</v>
      </c>
      <c r="BB1357" s="345" t="s">
        <v>4268</v>
      </c>
    </row>
    <row r="1358" spans="1:55" s="3" customFormat="1" ht="15.75">
      <c r="A1358" s="3" t="s">
        <v>277</v>
      </c>
      <c r="B1358" s="24" t="s">
        <v>1335</v>
      </c>
      <c r="D1358" s="3" t="s">
        <v>1954</v>
      </c>
      <c r="E1358" s="24" t="s">
        <v>2199</v>
      </c>
      <c r="F1358" s="24" t="s">
        <v>3504</v>
      </c>
      <c r="H1358" s="24" t="s">
        <v>1338</v>
      </c>
      <c r="I1358" s="33">
        <v>42010000</v>
      </c>
      <c r="J1358" s="1" t="s">
        <v>1804</v>
      </c>
      <c r="K1358" s="1" t="s">
        <v>1804</v>
      </c>
      <c r="L1358"/>
      <c r="M1358" s="35" t="s">
        <v>282</v>
      </c>
      <c r="N1358" s="35"/>
      <c r="O1358" s="22" t="s">
        <v>1791</v>
      </c>
      <c r="P1358" s="22">
        <v>151</v>
      </c>
      <c r="Q1358" s="37">
        <f t="shared" ref="Q1358" si="436">R1358*0.8</f>
        <v>279.2</v>
      </c>
      <c r="R1358" s="166">
        <v>349</v>
      </c>
      <c r="S1358" s="33">
        <v>5051771715469</v>
      </c>
      <c r="T1358" s="33"/>
      <c r="U1358" s="99">
        <v>0.14000000000000001</v>
      </c>
      <c r="V1358" s="99">
        <v>5.0000000000000001E-3</v>
      </c>
      <c r="W1358" s="99">
        <f t="shared" ref="W1358:W1389" si="437">U1358+V1358</f>
        <v>0.14500000000000002</v>
      </c>
      <c r="X1358" s="8">
        <v>255</v>
      </c>
      <c r="Y1358" s="8">
        <v>20</v>
      </c>
      <c r="Z1358" s="8">
        <v>190</v>
      </c>
      <c r="AA1358"/>
      <c r="AB1358"/>
      <c r="AC1358"/>
      <c r="AD1358"/>
      <c r="AE1358"/>
      <c r="AF1358"/>
      <c r="AG1358"/>
      <c r="AH1358"/>
      <c r="AI1358"/>
      <c r="AJ1358"/>
      <c r="AK1358"/>
      <c r="AL1358"/>
      <c r="AM1358"/>
      <c r="AN1358"/>
      <c r="AO1358"/>
      <c r="AP1358"/>
      <c r="AQ1358"/>
      <c r="AR1358"/>
      <c r="AS1358"/>
      <c r="AT1358"/>
      <c r="AU1358"/>
      <c r="AV1358"/>
      <c r="AW1358"/>
      <c r="AX1358" s="412" t="s">
        <v>1337</v>
      </c>
      <c r="AY1358" s="32"/>
      <c r="AZ1358" t="s">
        <v>4282</v>
      </c>
      <c r="BA1358" s="278" t="s">
        <v>4267</v>
      </c>
      <c r="BB1358" s="280" t="s">
        <v>4268</v>
      </c>
      <c r="BC1358" s="32"/>
    </row>
    <row r="1359" spans="1:55" s="3" customFormat="1" ht="15.75">
      <c r="A1359" s="3" t="s">
        <v>277</v>
      </c>
      <c r="B1359" s="24" t="s">
        <v>1335</v>
      </c>
      <c r="C1359" s="24"/>
      <c r="D1359" s="3" t="s">
        <v>1954</v>
      </c>
      <c r="E1359" s="24" t="s">
        <v>1336</v>
      </c>
      <c r="F1359" s="24" t="s">
        <v>3504</v>
      </c>
      <c r="H1359" s="24" t="s">
        <v>1338</v>
      </c>
      <c r="I1359" s="33">
        <v>42010000</v>
      </c>
      <c r="J1359" s="1" t="s">
        <v>1804</v>
      </c>
      <c r="K1359" s="1" t="s">
        <v>1804</v>
      </c>
      <c r="L1359"/>
      <c r="M1359" s="23" t="s">
        <v>286</v>
      </c>
      <c r="N1359" s="23"/>
      <c r="O1359" s="22" t="s">
        <v>1791</v>
      </c>
      <c r="P1359" s="22">
        <v>137</v>
      </c>
      <c r="Q1359" s="37">
        <f t="shared" ref="Q1359" si="438">R1359*0.8</f>
        <v>248</v>
      </c>
      <c r="R1359" s="166">
        <v>310</v>
      </c>
      <c r="S1359" s="33" t="s">
        <v>1339</v>
      </c>
      <c r="T1359" s="33"/>
      <c r="U1359" s="99">
        <v>0.13</v>
      </c>
      <c r="V1359" s="99">
        <v>5.0000000000000001E-3</v>
      </c>
      <c r="W1359" s="99">
        <f t="shared" si="437"/>
        <v>0.13500000000000001</v>
      </c>
      <c r="X1359" s="8">
        <v>250</v>
      </c>
      <c r="Y1359" s="8">
        <v>20</v>
      </c>
      <c r="Z1359" s="8">
        <v>185</v>
      </c>
      <c r="AA1359"/>
      <c r="AB1359"/>
      <c r="AC1359"/>
      <c r="AD1359"/>
      <c r="AE1359"/>
      <c r="AF1359"/>
      <c r="AG1359"/>
      <c r="AH1359"/>
      <c r="AI1359"/>
      <c r="AJ1359"/>
      <c r="AK1359"/>
      <c r="AL1359"/>
      <c r="AM1359"/>
      <c r="AN1359"/>
      <c r="AO1359"/>
      <c r="AP1359"/>
      <c r="AQ1359"/>
      <c r="AR1359"/>
      <c r="AS1359"/>
      <c r="AT1359"/>
      <c r="AU1359"/>
      <c r="AV1359"/>
      <c r="AW1359"/>
      <c r="AX1359" s="412" t="s">
        <v>1337</v>
      </c>
      <c r="AY1359" s="32"/>
      <c r="AZ1359" t="s">
        <v>4282</v>
      </c>
      <c r="BA1359" s="278" t="s">
        <v>4267</v>
      </c>
      <c r="BB1359" s="280" t="s">
        <v>4268</v>
      </c>
      <c r="BC1359"/>
    </row>
    <row r="1360" spans="1:55" s="3" customFormat="1" ht="15.75">
      <c r="A1360" s="23" t="s">
        <v>277</v>
      </c>
      <c r="B1360" s="24" t="s">
        <v>1335</v>
      </c>
      <c r="C1360" s="24"/>
      <c r="D1360" s="3" t="s">
        <v>1954</v>
      </c>
      <c r="E1360" s="24" t="s">
        <v>1340</v>
      </c>
      <c r="F1360" s="24" t="s">
        <v>3504</v>
      </c>
      <c r="H1360" s="24" t="s">
        <v>1338</v>
      </c>
      <c r="I1360" s="33">
        <v>42010000</v>
      </c>
      <c r="J1360" s="1" t="s">
        <v>1804</v>
      </c>
      <c r="K1360" s="1" t="s">
        <v>1804</v>
      </c>
      <c r="L1360"/>
      <c r="M1360" s="23" t="s">
        <v>288</v>
      </c>
      <c r="N1360" s="23"/>
      <c r="O1360" s="22" t="s">
        <v>1791</v>
      </c>
      <c r="P1360" s="22">
        <v>109</v>
      </c>
      <c r="Q1360" s="37">
        <f t="shared" ref="Q1360" si="439">R1360*0.8</f>
        <v>199.20000000000002</v>
      </c>
      <c r="R1360" s="166">
        <v>249</v>
      </c>
      <c r="S1360" s="33" t="s">
        <v>1341</v>
      </c>
      <c r="T1360" s="33"/>
      <c r="U1360" s="99">
        <v>0.09</v>
      </c>
      <c r="V1360" s="99">
        <v>5.0000000000000001E-3</v>
      </c>
      <c r="W1360" s="99">
        <f t="shared" si="437"/>
        <v>9.5000000000000001E-2</v>
      </c>
      <c r="X1360" s="8">
        <v>230</v>
      </c>
      <c r="Y1360" s="8">
        <v>20</v>
      </c>
      <c r="Z1360" s="8">
        <v>185</v>
      </c>
      <c r="AA1360"/>
      <c r="AB1360"/>
      <c r="AC1360"/>
      <c r="AD1360"/>
      <c r="AE1360"/>
      <c r="AF1360"/>
      <c r="AG1360"/>
      <c r="AH1360"/>
      <c r="AI1360"/>
      <c r="AJ1360"/>
      <c r="AK1360"/>
      <c r="AL1360"/>
      <c r="AM1360"/>
      <c r="AN1360"/>
      <c r="AO1360"/>
      <c r="AP1360"/>
      <c r="AQ1360"/>
      <c r="AR1360"/>
      <c r="AS1360"/>
      <c r="AT1360"/>
      <c r="AU1360"/>
      <c r="AV1360"/>
      <c r="AW1360"/>
      <c r="AX1360" s="412" t="s">
        <v>1337</v>
      </c>
      <c r="AY1360" s="32"/>
      <c r="AZ1360" t="s">
        <v>4282</v>
      </c>
      <c r="BA1360" s="278" t="s">
        <v>4267</v>
      </c>
      <c r="BB1360" s="280" t="s">
        <v>4268</v>
      </c>
      <c r="BC1360"/>
    </row>
    <row r="1361" spans="1:55" s="3" customFormat="1" ht="15.75">
      <c r="A1361" s="23" t="s">
        <v>277</v>
      </c>
      <c r="B1361" s="24" t="s">
        <v>1335</v>
      </c>
      <c r="C1361" s="24"/>
      <c r="D1361" s="3" t="s">
        <v>1954</v>
      </c>
      <c r="E1361" s="24" t="s">
        <v>1342</v>
      </c>
      <c r="F1361" s="24" t="s">
        <v>3504</v>
      </c>
      <c r="H1361" s="24" t="s">
        <v>1338</v>
      </c>
      <c r="I1361" s="33">
        <v>42010000</v>
      </c>
      <c r="J1361" s="1" t="s">
        <v>1804</v>
      </c>
      <c r="K1361" s="1" t="s">
        <v>1804</v>
      </c>
      <c r="L1361"/>
      <c r="M1361" s="23" t="s">
        <v>290</v>
      </c>
      <c r="N1361" s="23"/>
      <c r="O1361" s="22" t="s">
        <v>1791</v>
      </c>
      <c r="P1361" s="22">
        <v>99.5</v>
      </c>
      <c r="Q1361" s="37">
        <f t="shared" ref="Q1361" si="440">R1361*0.8</f>
        <v>180</v>
      </c>
      <c r="R1361" s="166">
        <v>225</v>
      </c>
      <c r="S1361" s="33" t="s">
        <v>1343</v>
      </c>
      <c r="T1361" s="33"/>
      <c r="U1361" s="99">
        <v>7.4999999999999997E-2</v>
      </c>
      <c r="V1361" s="99">
        <v>5.0000000000000001E-3</v>
      </c>
      <c r="W1361" s="99">
        <f t="shared" si="437"/>
        <v>0.08</v>
      </c>
      <c r="X1361" s="8">
        <v>215</v>
      </c>
      <c r="Y1361" s="8">
        <v>20</v>
      </c>
      <c r="Z1361" s="8">
        <v>170</v>
      </c>
      <c r="AA1361"/>
      <c r="AB1361"/>
      <c r="AC1361"/>
      <c r="AD1361"/>
      <c r="AE1361"/>
      <c r="AF1361"/>
      <c r="AG1361"/>
      <c r="AH1361"/>
      <c r="AI1361"/>
      <c r="AJ1361"/>
      <c r="AK1361"/>
      <c r="AL1361"/>
      <c r="AM1361"/>
      <c r="AN1361"/>
      <c r="AO1361"/>
      <c r="AP1361"/>
      <c r="AQ1361"/>
      <c r="AR1361"/>
      <c r="AS1361"/>
      <c r="AT1361"/>
      <c r="AU1361"/>
      <c r="AV1361"/>
      <c r="AW1361"/>
      <c r="AX1361" s="412" t="s">
        <v>1337</v>
      </c>
      <c r="AY1361" s="32"/>
      <c r="AZ1361" t="s">
        <v>4282</v>
      </c>
      <c r="BA1361" s="278" t="s">
        <v>4267</v>
      </c>
      <c r="BB1361" s="280" t="s">
        <v>4268</v>
      </c>
      <c r="BC1361"/>
    </row>
    <row r="1362" spans="1:55" s="3" customFormat="1" ht="15.75">
      <c r="A1362" s="23" t="s">
        <v>277</v>
      </c>
      <c r="B1362" s="24" t="s">
        <v>1335</v>
      </c>
      <c r="C1362" s="24"/>
      <c r="D1362" s="3" t="s">
        <v>1954</v>
      </c>
      <c r="E1362" s="24" t="s">
        <v>1344</v>
      </c>
      <c r="F1362" s="24" t="s">
        <v>3504</v>
      </c>
      <c r="H1362" s="24" t="s">
        <v>1338</v>
      </c>
      <c r="I1362" s="33">
        <v>42010000</v>
      </c>
      <c r="J1362" s="1" t="s">
        <v>1804</v>
      </c>
      <c r="K1362" s="1" t="s">
        <v>1804</v>
      </c>
      <c r="L1362"/>
      <c r="M1362" s="23" t="s">
        <v>284</v>
      </c>
      <c r="N1362" s="23"/>
      <c r="O1362" s="22" t="s">
        <v>1791</v>
      </c>
      <c r="P1362" s="22">
        <v>94</v>
      </c>
      <c r="Q1362" s="37">
        <f t="shared" ref="Q1362" si="441">R1362*0.8</f>
        <v>172</v>
      </c>
      <c r="R1362" s="166">
        <v>215</v>
      </c>
      <c r="S1362" s="33" t="s">
        <v>1345</v>
      </c>
      <c r="T1362" s="33"/>
      <c r="U1362" s="99">
        <v>0.06</v>
      </c>
      <c r="V1362" s="99">
        <v>5.0000000000000001E-3</v>
      </c>
      <c r="W1362" s="99">
        <f t="shared" si="437"/>
        <v>6.5000000000000002E-2</v>
      </c>
      <c r="X1362" s="8">
        <v>205</v>
      </c>
      <c r="Y1362" s="8">
        <v>20</v>
      </c>
      <c r="Z1362" s="8">
        <v>160</v>
      </c>
      <c r="AA1362"/>
      <c r="AB1362"/>
      <c r="AC1362"/>
      <c r="AD1362"/>
      <c r="AE1362"/>
      <c r="AF1362"/>
      <c r="AG1362"/>
      <c r="AH1362"/>
      <c r="AI1362"/>
      <c r="AJ1362"/>
      <c r="AK1362"/>
      <c r="AL1362"/>
      <c r="AM1362"/>
      <c r="AN1362"/>
      <c r="AO1362"/>
      <c r="AP1362"/>
      <c r="AQ1362"/>
      <c r="AR1362"/>
      <c r="AS1362"/>
      <c r="AT1362"/>
      <c r="AU1362"/>
      <c r="AV1362"/>
      <c r="AW1362"/>
      <c r="AX1362" s="412" t="s">
        <v>1337</v>
      </c>
      <c r="AY1362" s="32"/>
      <c r="AZ1362" t="s">
        <v>4282</v>
      </c>
      <c r="BA1362" s="278" t="s">
        <v>4267</v>
      </c>
      <c r="BB1362" s="280" t="s">
        <v>4268</v>
      </c>
      <c r="BC1362"/>
    </row>
    <row r="1363" spans="1:55" s="3" customFormat="1" ht="15.75">
      <c r="A1363" s="23" t="s">
        <v>277</v>
      </c>
      <c r="B1363" s="24" t="s">
        <v>1335</v>
      </c>
      <c r="C1363" s="24"/>
      <c r="D1363" s="3" t="s">
        <v>1954</v>
      </c>
      <c r="E1363" s="24" t="s">
        <v>1346</v>
      </c>
      <c r="F1363" s="24" t="s">
        <v>3504</v>
      </c>
      <c r="H1363" s="24" t="s">
        <v>1338</v>
      </c>
      <c r="I1363" s="33">
        <v>42010000</v>
      </c>
      <c r="J1363" s="1" t="s">
        <v>1804</v>
      </c>
      <c r="K1363" s="1" t="s">
        <v>1804</v>
      </c>
      <c r="L1363"/>
      <c r="M1363" s="23" t="s">
        <v>280</v>
      </c>
      <c r="N1363" s="23"/>
      <c r="O1363" s="22" t="s">
        <v>1791</v>
      </c>
      <c r="P1363" s="22">
        <v>89</v>
      </c>
      <c r="Q1363" s="37">
        <f t="shared" ref="Q1363" si="442">R1363*0.8</f>
        <v>164</v>
      </c>
      <c r="R1363" s="166">
        <v>205</v>
      </c>
      <c r="S1363" s="33" t="s">
        <v>1347</v>
      </c>
      <c r="T1363" s="33"/>
      <c r="U1363" s="99">
        <v>0.05</v>
      </c>
      <c r="V1363" s="99">
        <v>5.0000000000000001E-3</v>
      </c>
      <c r="W1363" s="99">
        <f t="shared" si="437"/>
        <v>5.5E-2</v>
      </c>
      <c r="X1363" s="8">
        <v>200</v>
      </c>
      <c r="Y1363" s="8">
        <v>20</v>
      </c>
      <c r="Z1363" s="8">
        <v>150</v>
      </c>
      <c r="AA1363"/>
      <c r="AB1363"/>
      <c r="AC1363"/>
      <c r="AD1363"/>
      <c r="AE1363"/>
      <c r="AF1363"/>
      <c r="AG1363"/>
      <c r="AH1363"/>
      <c r="AI1363"/>
      <c r="AJ1363"/>
      <c r="AK1363"/>
      <c r="AL1363"/>
      <c r="AM1363"/>
      <c r="AN1363"/>
      <c r="AO1363"/>
      <c r="AP1363"/>
      <c r="AQ1363"/>
      <c r="AR1363"/>
      <c r="AS1363"/>
      <c r="AT1363"/>
      <c r="AU1363"/>
      <c r="AV1363"/>
      <c r="AW1363"/>
      <c r="AX1363" s="412" t="s">
        <v>1337</v>
      </c>
      <c r="AY1363" s="32"/>
      <c r="AZ1363" t="s">
        <v>4282</v>
      </c>
      <c r="BA1363" s="278" t="s">
        <v>4267</v>
      </c>
      <c r="BB1363" s="280" t="s">
        <v>4268</v>
      </c>
      <c r="BC1363"/>
    </row>
    <row r="1364" spans="1:55" s="3" customFormat="1" ht="15.75">
      <c r="A1364" s="3" t="s">
        <v>277</v>
      </c>
      <c r="B1364" s="24" t="s">
        <v>1335</v>
      </c>
      <c r="D1364" s="3" t="s">
        <v>1954</v>
      </c>
      <c r="E1364" s="24" t="s">
        <v>2983</v>
      </c>
      <c r="F1364" s="24" t="s">
        <v>3504</v>
      </c>
      <c r="G1364" s="348" t="s">
        <v>5687</v>
      </c>
      <c r="H1364" s="24" t="s">
        <v>2984</v>
      </c>
      <c r="I1364" s="33">
        <v>42010000</v>
      </c>
      <c r="J1364" s="1" t="s">
        <v>1804</v>
      </c>
      <c r="K1364" s="1" t="s">
        <v>1804</v>
      </c>
      <c r="M1364" s="35" t="s">
        <v>282</v>
      </c>
      <c r="N1364" s="35"/>
      <c r="O1364" s="22" t="s">
        <v>1791</v>
      </c>
      <c r="P1364" s="22">
        <v>151</v>
      </c>
      <c r="Q1364" s="37">
        <f t="shared" ref="Q1364" si="443">R1364*0.8</f>
        <v>279.2</v>
      </c>
      <c r="R1364" s="166">
        <v>349</v>
      </c>
      <c r="S1364" s="200" t="s">
        <v>3058</v>
      </c>
      <c r="T1364" s="204"/>
      <c r="U1364" s="103">
        <v>0.14000000000000001</v>
      </c>
      <c r="V1364" s="103">
        <v>5.0000000000000001E-3</v>
      </c>
      <c r="W1364" s="103">
        <f t="shared" si="437"/>
        <v>0.14500000000000002</v>
      </c>
      <c r="X1364" s="132">
        <v>255</v>
      </c>
      <c r="Y1364" s="132">
        <v>20</v>
      </c>
      <c r="Z1364" s="132">
        <v>190</v>
      </c>
      <c r="AX1364" s="412" t="s">
        <v>1337</v>
      </c>
      <c r="AY1364" s="24"/>
      <c r="AZ1364" t="s">
        <v>4282</v>
      </c>
      <c r="BA1364" s="278" t="s">
        <v>4267</v>
      </c>
      <c r="BB1364" s="280" t="s">
        <v>4268</v>
      </c>
    </row>
    <row r="1365" spans="1:55" s="3" customFormat="1" ht="15.75">
      <c r="A1365" s="3" t="s">
        <v>277</v>
      </c>
      <c r="B1365" s="24" t="s">
        <v>1335</v>
      </c>
      <c r="C1365" s="24"/>
      <c r="D1365" s="3" t="s">
        <v>1954</v>
      </c>
      <c r="E1365" s="24" t="s">
        <v>2985</v>
      </c>
      <c r="F1365" s="24" t="s">
        <v>3504</v>
      </c>
      <c r="G1365" s="348" t="s">
        <v>5687</v>
      </c>
      <c r="H1365" s="24" t="s">
        <v>2984</v>
      </c>
      <c r="I1365" s="33">
        <v>42010000</v>
      </c>
      <c r="J1365" s="1" t="s">
        <v>1804</v>
      </c>
      <c r="K1365" s="1" t="s">
        <v>1804</v>
      </c>
      <c r="M1365" s="23" t="s">
        <v>286</v>
      </c>
      <c r="N1365" s="23"/>
      <c r="O1365" s="22" t="s">
        <v>1791</v>
      </c>
      <c r="P1365" s="22">
        <v>137</v>
      </c>
      <c r="Q1365" s="37">
        <f t="shared" ref="Q1365" si="444">R1365*0.8</f>
        <v>248</v>
      </c>
      <c r="R1365" s="166">
        <v>310</v>
      </c>
      <c r="S1365" s="200" t="s">
        <v>3059</v>
      </c>
      <c r="T1365" s="204"/>
      <c r="U1365" s="103">
        <v>0.13</v>
      </c>
      <c r="V1365" s="103">
        <v>5.0000000000000001E-3</v>
      </c>
      <c r="W1365" s="103">
        <f t="shared" si="437"/>
        <v>0.13500000000000001</v>
      </c>
      <c r="X1365" s="132">
        <v>250</v>
      </c>
      <c r="Y1365" s="132">
        <v>20</v>
      </c>
      <c r="Z1365" s="132">
        <v>185</v>
      </c>
      <c r="AX1365" s="412" t="s">
        <v>1337</v>
      </c>
      <c r="AY1365" s="24"/>
      <c r="AZ1365" t="s">
        <v>4282</v>
      </c>
      <c r="BA1365" s="278" t="s">
        <v>4267</v>
      </c>
      <c r="BB1365" s="280" t="s">
        <v>4268</v>
      </c>
    </row>
    <row r="1366" spans="1:55" s="3" customFormat="1" ht="15.75">
      <c r="A1366" s="23" t="s">
        <v>277</v>
      </c>
      <c r="B1366" s="24" t="s">
        <v>1335</v>
      </c>
      <c r="C1366" s="24"/>
      <c r="D1366" s="3" t="s">
        <v>1954</v>
      </c>
      <c r="E1366" s="24" t="s">
        <v>2986</v>
      </c>
      <c r="F1366" s="24" t="s">
        <v>3504</v>
      </c>
      <c r="G1366" s="348" t="s">
        <v>5687</v>
      </c>
      <c r="H1366" s="24" t="s">
        <v>2984</v>
      </c>
      <c r="I1366" s="33">
        <v>42010000</v>
      </c>
      <c r="J1366" s="1" t="s">
        <v>1804</v>
      </c>
      <c r="K1366" s="1" t="s">
        <v>1804</v>
      </c>
      <c r="M1366" s="23" t="s">
        <v>288</v>
      </c>
      <c r="N1366" s="23"/>
      <c r="O1366" s="22" t="s">
        <v>1791</v>
      </c>
      <c r="P1366" s="22">
        <v>109</v>
      </c>
      <c r="Q1366" s="37">
        <f t="shared" ref="Q1366" si="445">R1366*0.8</f>
        <v>199.20000000000002</v>
      </c>
      <c r="R1366" s="166">
        <v>249</v>
      </c>
      <c r="S1366" s="200" t="s">
        <v>3060</v>
      </c>
      <c r="T1366" s="204"/>
      <c r="U1366" s="103">
        <v>0.09</v>
      </c>
      <c r="V1366" s="103">
        <v>5.0000000000000001E-3</v>
      </c>
      <c r="W1366" s="103">
        <f t="shared" si="437"/>
        <v>9.5000000000000001E-2</v>
      </c>
      <c r="X1366" s="132">
        <v>230</v>
      </c>
      <c r="Y1366" s="132">
        <v>20</v>
      </c>
      <c r="Z1366" s="132">
        <v>185</v>
      </c>
      <c r="AX1366" s="412" t="s">
        <v>1337</v>
      </c>
      <c r="AY1366" s="24"/>
      <c r="AZ1366" t="s">
        <v>4282</v>
      </c>
      <c r="BA1366" s="278" t="s">
        <v>4267</v>
      </c>
      <c r="BB1366" s="280" t="s">
        <v>4268</v>
      </c>
    </row>
    <row r="1367" spans="1:55" s="3" customFormat="1" ht="15.75">
      <c r="A1367" s="23" t="s">
        <v>277</v>
      </c>
      <c r="B1367" s="24" t="s">
        <v>1335</v>
      </c>
      <c r="C1367" s="24"/>
      <c r="D1367" s="3" t="s">
        <v>1954</v>
      </c>
      <c r="E1367" s="24" t="s">
        <v>2987</v>
      </c>
      <c r="F1367" s="24" t="s">
        <v>3504</v>
      </c>
      <c r="G1367" s="348" t="s">
        <v>5687</v>
      </c>
      <c r="H1367" s="24" t="s">
        <v>2984</v>
      </c>
      <c r="I1367" s="33">
        <v>42010000</v>
      </c>
      <c r="J1367" s="1" t="s">
        <v>1804</v>
      </c>
      <c r="K1367" s="1" t="s">
        <v>1804</v>
      </c>
      <c r="M1367" s="23" t="s">
        <v>290</v>
      </c>
      <c r="N1367" s="23"/>
      <c r="O1367" s="22" t="s">
        <v>1791</v>
      </c>
      <c r="P1367" s="22">
        <v>99.5</v>
      </c>
      <c r="Q1367" s="37">
        <f t="shared" ref="Q1367" si="446">R1367*0.8</f>
        <v>180</v>
      </c>
      <c r="R1367" s="166">
        <v>225</v>
      </c>
      <c r="S1367" s="200" t="s">
        <v>3061</v>
      </c>
      <c r="T1367" s="204"/>
      <c r="U1367" s="103">
        <v>7.4999999999999997E-2</v>
      </c>
      <c r="V1367" s="103">
        <v>5.0000000000000001E-3</v>
      </c>
      <c r="W1367" s="103">
        <f t="shared" si="437"/>
        <v>0.08</v>
      </c>
      <c r="X1367" s="132">
        <v>215</v>
      </c>
      <c r="Y1367" s="132">
        <v>20</v>
      </c>
      <c r="Z1367" s="132">
        <v>170</v>
      </c>
      <c r="AX1367" s="412" t="s">
        <v>1337</v>
      </c>
      <c r="AY1367" s="24"/>
      <c r="AZ1367" t="s">
        <v>4282</v>
      </c>
      <c r="BA1367" s="278" t="s">
        <v>4267</v>
      </c>
      <c r="BB1367" s="280" t="s">
        <v>4268</v>
      </c>
    </row>
    <row r="1368" spans="1:55" s="3" customFormat="1" ht="15.75">
      <c r="A1368" s="23" t="s">
        <v>277</v>
      </c>
      <c r="B1368" s="24" t="s">
        <v>1335</v>
      </c>
      <c r="C1368" s="24"/>
      <c r="D1368" s="3" t="s">
        <v>1954</v>
      </c>
      <c r="E1368" s="24" t="s">
        <v>2988</v>
      </c>
      <c r="F1368" s="24" t="s">
        <v>3504</v>
      </c>
      <c r="G1368" s="348" t="s">
        <v>5687</v>
      </c>
      <c r="H1368" s="24" t="s">
        <v>2984</v>
      </c>
      <c r="I1368" s="33">
        <v>42010000</v>
      </c>
      <c r="J1368" s="1" t="s">
        <v>1804</v>
      </c>
      <c r="K1368" s="1" t="s">
        <v>1804</v>
      </c>
      <c r="M1368" s="23" t="s">
        <v>284</v>
      </c>
      <c r="N1368" s="23"/>
      <c r="O1368" s="22" t="s">
        <v>1791</v>
      </c>
      <c r="P1368" s="22">
        <v>94</v>
      </c>
      <c r="Q1368" s="37">
        <f t="shared" ref="Q1368" si="447">R1368*0.8</f>
        <v>172</v>
      </c>
      <c r="R1368" s="166">
        <v>215</v>
      </c>
      <c r="S1368" s="200" t="s">
        <v>3062</v>
      </c>
      <c r="T1368" s="204"/>
      <c r="U1368" s="103">
        <v>0.06</v>
      </c>
      <c r="V1368" s="103">
        <v>5.0000000000000001E-3</v>
      </c>
      <c r="W1368" s="103">
        <f t="shared" si="437"/>
        <v>6.5000000000000002E-2</v>
      </c>
      <c r="X1368" s="132">
        <v>205</v>
      </c>
      <c r="Y1368" s="132">
        <v>20</v>
      </c>
      <c r="Z1368" s="132">
        <v>160</v>
      </c>
      <c r="AX1368" s="412" t="s">
        <v>1337</v>
      </c>
      <c r="AY1368" s="24"/>
      <c r="AZ1368" t="s">
        <v>4282</v>
      </c>
      <c r="BA1368" s="278" t="s">
        <v>4267</v>
      </c>
      <c r="BB1368" s="280" t="s">
        <v>4268</v>
      </c>
    </row>
    <row r="1369" spans="1:55" s="3" customFormat="1" ht="15.75">
      <c r="A1369" s="23" t="s">
        <v>277</v>
      </c>
      <c r="B1369" s="24" t="s">
        <v>1335</v>
      </c>
      <c r="C1369" s="24"/>
      <c r="D1369" s="3" t="s">
        <v>1954</v>
      </c>
      <c r="E1369" s="24" t="s">
        <v>2989</v>
      </c>
      <c r="F1369" s="24" t="s">
        <v>3504</v>
      </c>
      <c r="G1369" s="348" t="s">
        <v>5687</v>
      </c>
      <c r="H1369" s="24" t="s">
        <v>2984</v>
      </c>
      <c r="I1369" s="33">
        <v>42010000</v>
      </c>
      <c r="J1369" s="1" t="s">
        <v>1804</v>
      </c>
      <c r="K1369" s="1" t="s">
        <v>1804</v>
      </c>
      <c r="M1369" s="23" t="s">
        <v>280</v>
      </c>
      <c r="N1369" s="23"/>
      <c r="O1369" s="22" t="s">
        <v>1791</v>
      </c>
      <c r="P1369" s="22">
        <v>89</v>
      </c>
      <c r="Q1369" s="37">
        <f t="shared" ref="Q1369" si="448">R1369*0.8</f>
        <v>164</v>
      </c>
      <c r="R1369" s="166">
        <v>205</v>
      </c>
      <c r="S1369" s="200" t="s">
        <v>3057</v>
      </c>
      <c r="T1369" s="204"/>
      <c r="U1369" s="103">
        <v>0.05</v>
      </c>
      <c r="V1369" s="103">
        <v>5.0000000000000001E-3</v>
      </c>
      <c r="W1369" s="103">
        <f t="shared" si="437"/>
        <v>5.5E-2</v>
      </c>
      <c r="X1369" s="132">
        <v>200</v>
      </c>
      <c r="Y1369" s="132">
        <v>20</v>
      </c>
      <c r="Z1369" s="132">
        <v>150</v>
      </c>
      <c r="AX1369" s="412" t="s">
        <v>1337</v>
      </c>
      <c r="AY1369" s="24"/>
      <c r="AZ1369" t="s">
        <v>4282</v>
      </c>
      <c r="BA1369" s="278" t="s">
        <v>4267</v>
      </c>
      <c r="BB1369" s="280" t="s">
        <v>4268</v>
      </c>
    </row>
    <row r="1370" spans="1:55" s="3" customFormat="1" ht="15.75">
      <c r="A1370" s="23" t="s">
        <v>277</v>
      </c>
      <c r="B1370" s="24" t="s">
        <v>1348</v>
      </c>
      <c r="C1370" s="24"/>
      <c r="D1370" s="3" t="s">
        <v>1955</v>
      </c>
      <c r="E1370" s="24" t="s">
        <v>1349</v>
      </c>
      <c r="F1370" s="24" t="s">
        <v>3505</v>
      </c>
      <c r="G1370" s="24"/>
      <c r="H1370" s="24" t="s">
        <v>1338</v>
      </c>
      <c r="I1370" s="33">
        <v>42010000</v>
      </c>
      <c r="J1370" s="1" t="s">
        <v>1804</v>
      </c>
      <c r="K1370" s="1" t="s">
        <v>1804</v>
      </c>
      <c r="M1370" s="23" t="s">
        <v>1350</v>
      </c>
      <c r="N1370" s="23"/>
      <c r="O1370" s="22" t="s">
        <v>1791</v>
      </c>
      <c r="P1370" s="22">
        <v>204</v>
      </c>
      <c r="Q1370" s="37">
        <f t="shared" ref="Q1370" si="449">R1370*0.8</f>
        <v>375.20000000000005</v>
      </c>
      <c r="R1370" s="166">
        <v>469</v>
      </c>
      <c r="S1370" s="33" t="s">
        <v>1351</v>
      </c>
      <c r="T1370" s="33"/>
      <c r="U1370" s="103">
        <v>0.17</v>
      </c>
      <c r="V1370" s="103">
        <v>5.0000000000000001E-3</v>
      </c>
      <c r="W1370" s="103">
        <f t="shared" si="437"/>
        <v>0.17500000000000002</v>
      </c>
      <c r="X1370" s="132">
        <v>395</v>
      </c>
      <c r="Y1370" s="132">
        <v>20</v>
      </c>
      <c r="Z1370" s="132">
        <v>130</v>
      </c>
      <c r="AX1370" s="412" t="s">
        <v>3240</v>
      </c>
      <c r="AZ1370" t="s">
        <v>4282</v>
      </c>
      <c r="BA1370" s="278" t="s">
        <v>4267</v>
      </c>
      <c r="BB1370" s="280" t="s">
        <v>4268</v>
      </c>
    </row>
    <row r="1371" spans="1:55" s="3" customFormat="1" ht="15.75">
      <c r="A1371" s="23" t="s">
        <v>277</v>
      </c>
      <c r="B1371" s="24" t="s">
        <v>1348</v>
      </c>
      <c r="C1371" s="24"/>
      <c r="D1371" s="3" t="s">
        <v>1955</v>
      </c>
      <c r="E1371" s="24" t="s">
        <v>3892</v>
      </c>
      <c r="F1371" s="24" t="s">
        <v>3505</v>
      </c>
      <c r="G1371" s="348" t="s">
        <v>5687</v>
      </c>
      <c r="H1371" s="24" t="s">
        <v>2984</v>
      </c>
      <c r="I1371" s="33">
        <v>42010000</v>
      </c>
      <c r="J1371" s="1" t="s">
        <v>1804</v>
      </c>
      <c r="K1371" s="1" t="s">
        <v>1804</v>
      </c>
      <c r="M1371" s="23" t="s">
        <v>1350</v>
      </c>
      <c r="N1371" s="23"/>
      <c r="O1371" s="22" t="s">
        <v>1791</v>
      </c>
      <c r="P1371" s="22">
        <v>204</v>
      </c>
      <c r="Q1371" s="37">
        <f t="shared" ref="Q1371" si="450">R1371*0.8</f>
        <v>375.20000000000005</v>
      </c>
      <c r="R1371" s="166">
        <v>469</v>
      </c>
      <c r="S1371" s="33">
        <v>5051771840055</v>
      </c>
      <c r="T1371" s="33"/>
      <c r="U1371" s="103">
        <v>0.17</v>
      </c>
      <c r="V1371" s="103">
        <v>5.0000000000000001E-3</v>
      </c>
      <c r="W1371" s="103">
        <f t="shared" si="437"/>
        <v>0.17500000000000002</v>
      </c>
      <c r="X1371" s="132">
        <v>395</v>
      </c>
      <c r="Y1371" s="132">
        <v>20</v>
      </c>
      <c r="Z1371" s="132">
        <v>130</v>
      </c>
      <c r="AX1371" s="412" t="s">
        <v>3239</v>
      </c>
      <c r="AZ1371" t="s">
        <v>4282</v>
      </c>
      <c r="BA1371" s="278" t="s">
        <v>4267</v>
      </c>
      <c r="BB1371" s="280" t="s">
        <v>4268</v>
      </c>
    </row>
    <row r="1372" spans="1:55" s="3" customFormat="1" ht="15.75">
      <c r="A1372" s="23" t="s">
        <v>277</v>
      </c>
      <c r="B1372" s="24" t="s">
        <v>1352</v>
      </c>
      <c r="C1372" s="24"/>
      <c r="D1372" s="3" t="s">
        <v>1956</v>
      </c>
      <c r="E1372" s="24" t="s">
        <v>3241</v>
      </c>
      <c r="F1372" s="24" t="s">
        <v>3506</v>
      </c>
      <c r="G1372" s="24"/>
      <c r="H1372" s="24" t="s">
        <v>1338</v>
      </c>
      <c r="I1372" s="33">
        <v>42010000</v>
      </c>
      <c r="J1372" s="1" t="s">
        <v>1804</v>
      </c>
      <c r="K1372" s="1" t="s">
        <v>1804</v>
      </c>
      <c r="M1372" s="23" t="s">
        <v>282</v>
      </c>
      <c r="N1372" s="23"/>
      <c r="O1372" s="22" t="s">
        <v>1791</v>
      </c>
      <c r="P1372" s="22">
        <v>402</v>
      </c>
      <c r="Q1372" s="37">
        <f t="shared" ref="Q1372" si="451">R1372*0.8</f>
        <v>740</v>
      </c>
      <c r="R1372" s="166">
        <v>925</v>
      </c>
      <c r="S1372" s="33">
        <v>5051771630717</v>
      </c>
      <c r="T1372" s="33"/>
      <c r="U1372" s="103">
        <v>0.5</v>
      </c>
      <c r="V1372" s="103">
        <v>5.0000000000000001E-3</v>
      </c>
      <c r="W1372" s="103">
        <f t="shared" si="437"/>
        <v>0.505</v>
      </c>
      <c r="X1372" s="132">
        <v>500</v>
      </c>
      <c r="Y1372" s="132">
        <v>10</v>
      </c>
      <c r="Z1372" s="132">
        <v>390</v>
      </c>
      <c r="AX1372" s="412" t="s">
        <v>2497</v>
      </c>
      <c r="AZ1372" t="s">
        <v>4280</v>
      </c>
      <c r="BA1372" s="278" t="s">
        <v>4267</v>
      </c>
      <c r="BB1372" s="280" t="s">
        <v>4268</v>
      </c>
    </row>
    <row r="1373" spans="1:55" s="3" customFormat="1" ht="15.75">
      <c r="A1373" s="23" t="s">
        <v>277</v>
      </c>
      <c r="B1373" s="24" t="s">
        <v>1352</v>
      </c>
      <c r="C1373" s="24"/>
      <c r="D1373" s="3" t="s">
        <v>1956</v>
      </c>
      <c r="E1373" s="24" t="s">
        <v>1353</v>
      </c>
      <c r="F1373" s="24" t="s">
        <v>3506</v>
      </c>
      <c r="G1373" s="24"/>
      <c r="H1373" s="24" t="s">
        <v>1338</v>
      </c>
      <c r="I1373" s="33">
        <v>42010000</v>
      </c>
      <c r="J1373" s="1" t="s">
        <v>1804</v>
      </c>
      <c r="K1373" s="1" t="s">
        <v>1804</v>
      </c>
      <c r="M1373" s="23" t="s">
        <v>286</v>
      </c>
      <c r="N1373" s="23"/>
      <c r="O1373" s="22" t="s">
        <v>1791</v>
      </c>
      <c r="P1373" s="22">
        <v>402</v>
      </c>
      <c r="Q1373" s="37">
        <f t="shared" ref="Q1373" si="452">R1373*0.8</f>
        <v>740</v>
      </c>
      <c r="R1373" s="166">
        <v>925</v>
      </c>
      <c r="S1373" s="33" t="s">
        <v>1354</v>
      </c>
      <c r="T1373" s="33"/>
      <c r="U1373" s="103">
        <v>0.5</v>
      </c>
      <c r="V1373" s="103">
        <v>5.0000000000000001E-3</v>
      </c>
      <c r="W1373" s="103">
        <f t="shared" si="437"/>
        <v>0.505</v>
      </c>
      <c r="X1373" s="132">
        <v>500</v>
      </c>
      <c r="Y1373" s="132">
        <v>10</v>
      </c>
      <c r="Z1373" s="132">
        <v>390</v>
      </c>
      <c r="AX1373" s="412" t="s">
        <v>2497</v>
      </c>
      <c r="AZ1373" t="s">
        <v>4280</v>
      </c>
      <c r="BA1373" s="278" t="s">
        <v>4267</v>
      </c>
      <c r="BB1373" s="280" t="s">
        <v>4268</v>
      </c>
    </row>
    <row r="1374" spans="1:55" s="3" customFormat="1" ht="15.75">
      <c r="A1374" s="23" t="s">
        <v>277</v>
      </c>
      <c r="B1374" s="24" t="s">
        <v>1352</v>
      </c>
      <c r="C1374" s="24"/>
      <c r="D1374" s="3" t="s">
        <v>1956</v>
      </c>
      <c r="E1374" s="24" t="s">
        <v>1355</v>
      </c>
      <c r="F1374" s="24" t="s">
        <v>3506</v>
      </c>
      <c r="G1374" s="24"/>
      <c r="H1374" s="24" t="s">
        <v>1338</v>
      </c>
      <c r="I1374" s="33">
        <v>42010000</v>
      </c>
      <c r="J1374" s="1" t="s">
        <v>1804</v>
      </c>
      <c r="K1374" s="1" t="s">
        <v>1804</v>
      </c>
      <c r="M1374" s="23" t="s">
        <v>288</v>
      </c>
      <c r="N1374" s="23"/>
      <c r="O1374" s="22" t="s">
        <v>1791</v>
      </c>
      <c r="P1374" s="22">
        <v>252</v>
      </c>
      <c r="Q1374" s="37">
        <f t="shared" ref="Q1374" si="453">R1374*0.8</f>
        <v>463.20000000000005</v>
      </c>
      <c r="R1374" s="166">
        <v>579</v>
      </c>
      <c r="S1374" s="33" t="s">
        <v>1356</v>
      </c>
      <c r="T1374" s="33"/>
      <c r="U1374" s="103">
        <v>0.4</v>
      </c>
      <c r="V1374" s="103">
        <v>5.0000000000000001E-3</v>
      </c>
      <c r="W1374" s="103">
        <f t="shared" si="437"/>
        <v>0.40500000000000003</v>
      </c>
      <c r="X1374" s="132">
        <v>500</v>
      </c>
      <c r="Y1374" s="132">
        <v>10</v>
      </c>
      <c r="Z1374" s="132">
        <v>390</v>
      </c>
      <c r="AX1374" s="412" t="s">
        <v>2497</v>
      </c>
      <c r="AZ1374" t="s">
        <v>4280</v>
      </c>
      <c r="BA1374" s="278" t="s">
        <v>4267</v>
      </c>
      <c r="BB1374" s="280" t="s">
        <v>4268</v>
      </c>
    </row>
    <row r="1375" spans="1:55" s="3" customFormat="1" ht="15.75">
      <c r="A1375" s="23" t="s">
        <v>277</v>
      </c>
      <c r="B1375" s="24" t="s">
        <v>1352</v>
      </c>
      <c r="C1375" s="24"/>
      <c r="D1375" s="3" t="s">
        <v>1956</v>
      </c>
      <c r="E1375" s="24" t="s">
        <v>1357</v>
      </c>
      <c r="F1375" s="24" t="s">
        <v>3506</v>
      </c>
      <c r="G1375" s="24"/>
      <c r="H1375" s="24" t="s">
        <v>1338</v>
      </c>
      <c r="I1375" s="33">
        <v>42010000</v>
      </c>
      <c r="J1375" s="1" t="s">
        <v>1804</v>
      </c>
      <c r="K1375" s="1" t="s">
        <v>1804</v>
      </c>
      <c r="M1375" s="23" t="s">
        <v>290</v>
      </c>
      <c r="N1375" s="23"/>
      <c r="O1375" s="22" t="s">
        <v>1791</v>
      </c>
      <c r="P1375" s="22">
        <v>213</v>
      </c>
      <c r="Q1375" s="37">
        <f t="shared" ref="Q1375" si="454">R1375*0.8</f>
        <v>391.20000000000005</v>
      </c>
      <c r="R1375" s="166">
        <v>489</v>
      </c>
      <c r="S1375" s="33" t="s">
        <v>1358</v>
      </c>
      <c r="T1375" s="33"/>
      <c r="U1375" s="103">
        <v>0.35</v>
      </c>
      <c r="V1375" s="103">
        <v>5.0000000000000001E-3</v>
      </c>
      <c r="W1375" s="103">
        <f t="shared" si="437"/>
        <v>0.35499999999999998</v>
      </c>
      <c r="X1375" s="132">
        <v>500</v>
      </c>
      <c r="Y1375" s="132">
        <v>10</v>
      </c>
      <c r="Z1375" s="132">
        <v>360</v>
      </c>
      <c r="AX1375" s="412" t="s">
        <v>2497</v>
      </c>
      <c r="AZ1375" t="s">
        <v>4280</v>
      </c>
      <c r="BA1375" s="278" t="s">
        <v>4267</v>
      </c>
      <c r="BB1375" s="280" t="s">
        <v>4268</v>
      </c>
    </row>
    <row r="1376" spans="1:55" s="3" customFormat="1" ht="15.75">
      <c r="A1376" s="23" t="s">
        <v>277</v>
      </c>
      <c r="B1376" s="24" t="s">
        <v>1352</v>
      </c>
      <c r="C1376" s="24"/>
      <c r="D1376" s="3" t="s">
        <v>1956</v>
      </c>
      <c r="E1376" s="24" t="s">
        <v>1359</v>
      </c>
      <c r="F1376" s="24" t="s">
        <v>3506</v>
      </c>
      <c r="G1376" s="24"/>
      <c r="H1376" s="24" t="s">
        <v>1338</v>
      </c>
      <c r="I1376" s="33">
        <v>42010000</v>
      </c>
      <c r="J1376" s="1" t="s">
        <v>1804</v>
      </c>
      <c r="K1376" s="1" t="s">
        <v>1804</v>
      </c>
      <c r="M1376" s="23" t="s">
        <v>284</v>
      </c>
      <c r="N1376" s="23"/>
      <c r="O1376" s="22" t="s">
        <v>1791</v>
      </c>
      <c r="P1376" s="22">
        <v>213</v>
      </c>
      <c r="Q1376" s="37">
        <f t="shared" ref="Q1376" si="455">R1376*0.8</f>
        <v>391.20000000000005</v>
      </c>
      <c r="R1376" s="166">
        <v>489</v>
      </c>
      <c r="S1376" s="33" t="s">
        <v>1360</v>
      </c>
      <c r="T1376" s="33"/>
      <c r="U1376" s="103">
        <v>0.3</v>
      </c>
      <c r="V1376" s="103">
        <v>5.0000000000000001E-3</v>
      </c>
      <c r="W1376" s="103">
        <f t="shared" si="437"/>
        <v>0.30499999999999999</v>
      </c>
      <c r="X1376" s="132">
        <v>450</v>
      </c>
      <c r="Y1376" s="132">
        <v>10</v>
      </c>
      <c r="Z1376" s="132">
        <v>360</v>
      </c>
      <c r="AX1376" s="412" t="s">
        <v>2497</v>
      </c>
      <c r="AZ1376" t="s">
        <v>4280</v>
      </c>
      <c r="BA1376" s="278" t="s">
        <v>4267</v>
      </c>
      <c r="BB1376" s="280" t="s">
        <v>4268</v>
      </c>
    </row>
    <row r="1377" spans="1:55" ht="15.75">
      <c r="A1377" s="23" t="s">
        <v>277</v>
      </c>
      <c r="B1377" s="24" t="s">
        <v>1352</v>
      </c>
      <c r="C1377" s="24"/>
      <c r="D1377" s="3" t="s">
        <v>1956</v>
      </c>
      <c r="E1377" s="24" t="s">
        <v>1361</v>
      </c>
      <c r="F1377" s="24" t="s">
        <v>3506</v>
      </c>
      <c r="G1377" s="24"/>
      <c r="H1377" s="24" t="s">
        <v>1338</v>
      </c>
      <c r="I1377" s="33">
        <v>42010000</v>
      </c>
      <c r="J1377" s="1" t="s">
        <v>1804</v>
      </c>
      <c r="K1377" s="1" t="s">
        <v>1804</v>
      </c>
      <c r="L1377" s="3"/>
      <c r="M1377" s="23" t="s">
        <v>280</v>
      </c>
      <c r="N1377" s="23"/>
      <c r="O1377" s="22" t="s">
        <v>1791</v>
      </c>
      <c r="P1377" s="22">
        <v>213</v>
      </c>
      <c r="Q1377" s="37">
        <f t="shared" ref="Q1377" si="456">R1377*0.8</f>
        <v>391.20000000000005</v>
      </c>
      <c r="R1377" s="166">
        <v>489</v>
      </c>
      <c r="S1377" s="33" t="s">
        <v>1362</v>
      </c>
      <c r="T1377" s="33"/>
      <c r="U1377" s="103">
        <v>0.25</v>
      </c>
      <c r="V1377" s="103">
        <v>5.0000000000000001E-3</v>
      </c>
      <c r="W1377" s="103">
        <f t="shared" si="437"/>
        <v>0.255</v>
      </c>
      <c r="X1377" s="132">
        <v>450</v>
      </c>
      <c r="Y1377" s="132">
        <v>10</v>
      </c>
      <c r="Z1377" s="132">
        <v>300</v>
      </c>
      <c r="AA1377" s="3"/>
      <c r="AB1377" s="3"/>
      <c r="AC1377" s="3"/>
      <c r="AD1377" s="3"/>
      <c r="AE1377" s="3"/>
      <c r="AF1377" s="3"/>
      <c r="AG1377" s="3"/>
      <c r="AH1377" s="3"/>
      <c r="AI1377" s="3"/>
      <c r="AJ1377" s="3"/>
      <c r="AK1377" s="3"/>
      <c r="AL1377" s="3"/>
      <c r="AM1377" s="3"/>
      <c r="AN1377" s="3"/>
      <c r="AO1377" s="3"/>
      <c r="AP1377" s="3"/>
      <c r="AQ1377" s="3"/>
      <c r="AR1377" s="3"/>
      <c r="AS1377" s="3"/>
      <c r="AT1377" s="3"/>
      <c r="AU1377" s="3"/>
      <c r="AV1377" s="3"/>
      <c r="AW1377" s="3"/>
      <c r="AX1377" s="412" t="s">
        <v>2497</v>
      </c>
      <c r="AY1377" s="3"/>
      <c r="AZ1377" t="s">
        <v>4280</v>
      </c>
      <c r="BA1377" s="278" t="s">
        <v>4267</v>
      </c>
      <c r="BB1377" s="280" t="s">
        <v>4268</v>
      </c>
      <c r="BC1377" s="3"/>
    </row>
    <row r="1378" spans="1:55" ht="15.75">
      <c r="A1378" s="23" t="s">
        <v>277</v>
      </c>
      <c r="B1378" s="24" t="s">
        <v>1352</v>
      </c>
      <c r="C1378" s="24"/>
      <c r="D1378" s="3" t="s">
        <v>1956</v>
      </c>
      <c r="E1378" s="24" t="s">
        <v>1363</v>
      </c>
      <c r="F1378" s="24" t="s">
        <v>3506</v>
      </c>
      <c r="G1378" s="24"/>
      <c r="H1378" s="24" t="s">
        <v>1338</v>
      </c>
      <c r="I1378" s="33">
        <v>42010000</v>
      </c>
      <c r="J1378" s="1" t="s">
        <v>1804</v>
      </c>
      <c r="K1378" s="1" t="s">
        <v>1804</v>
      </c>
      <c r="L1378" s="3"/>
      <c r="M1378" s="23" t="s">
        <v>1364</v>
      </c>
      <c r="N1378" s="23"/>
      <c r="O1378" s="22" t="s">
        <v>1791</v>
      </c>
      <c r="P1378" s="22">
        <v>213</v>
      </c>
      <c r="Q1378" s="37">
        <f t="shared" ref="Q1378" si="457">R1378*0.8</f>
        <v>391.20000000000005</v>
      </c>
      <c r="R1378" s="166">
        <v>489</v>
      </c>
      <c r="S1378" s="33" t="s">
        <v>1365</v>
      </c>
      <c r="T1378" s="33"/>
      <c r="U1378" s="103">
        <v>0.22</v>
      </c>
      <c r="V1378" s="103">
        <v>5.0000000000000001E-3</v>
      </c>
      <c r="W1378" s="103">
        <f t="shared" si="437"/>
        <v>0.22500000000000001</v>
      </c>
      <c r="X1378" s="132">
        <v>450</v>
      </c>
      <c r="Y1378" s="132">
        <v>10</v>
      </c>
      <c r="Z1378" s="132">
        <v>300</v>
      </c>
      <c r="AA1378" s="3"/>
      <c r="AB1378" s="3"/>
      <c r="AC1378" s="3"/>
      <c r="AD1378" s="3"/>
      <c r="AE1378" s="3"/>
      <c r="AF1378" s="3"/>
      <c r="AG1378" s="3"/>
      <c r="AH1378" s="3"/>
      <c r="AI1378" s="3"/>
      <c r="AJ1378" s="3"/>
      <c r="AK1378" s="3"/>
      <c r="AL1378" s="3"/>
      <c r="AM1378" s="3"/>
      <c r="AN1378" s="3"/>
      <c r="AO1378" s="3"/>
      <c r="AP1378" s="3"/>
      <c r="AQ1378" s="3"/>
      <c r="AR1378" s="3"/>
      <c r="AS1378" s="3"/>
      <c r="AT1378" s="3"/>
      <c r="AU1378" s="3"/>
      <c r="AV1378" s="3"/>
      <c r="AW1378" s="3"/>
      <c r="AX1378" s="412" t="s">
        <v>2497</v>
      </c>
      <c r="AY1378" s="3"/>
      <c r="AZ1378" t="s">
        <v>4280</v>
      </c>
      <c r="BA1378" s="278" t="s">
        <v>4267</v>
      </c>
      <c r="BB1378" s="280" t="s">
        <v>4268</v>
      </c>
      <c r="BC1378" s="3"/>
    </row>
    <row r="1379" spans="1:55" ht="15.75">
      <c r="A1379" s="23" t="s">
        <v>277</v>
      </c>
      <c r="B1379" s="24" t="s">
        <v>1352</v>
      </c>
      <c r="C1379" s="24"/>
      <c r="D1379" s="3" t="s">
        <v>1956</v>
      </c>
      <c r="E1379" s="24" t="s">
        <v>2990</v>
      </c>
      <c r="F1379" s="24" t="s">
        <v>3506</v>
      </c>
      <c r="G1379" s="24"/>
      <c r="H1379" s="24" t="s">
        <v>2984</v>
      </c>
      <c r="I1379" s="33">
        <v>42010000</v>
      </c>
      <c r="J1379" s="1" t="s">
        <v>1804</v>
      </c>
      <c r="K1379" s="1" t="s">
        <v>1804</v>
      </c>
      <c r="L1379" s="3"/>
      <c r="M1379" s="23" t="s">
        <v>286</v>
      </c>
      <c r="N1379" s="23"/>
      <c r="O1379" s="22" t="s">
        <v>1791</v>
      </c>
      <c r="P1379" s="22">
        <v>402</v>
      </c>
      <c r="Q1379" s="37">
        <f t="shared" ref="Q1379" si="458">R1379*0.8</f>
        <v>740</v>
      </c>
      <c r="R1379" s="166">
        <v>925</v>
      </c>
      <c r="S1379" s="200" t="s">
        <v>3063</v>
      </c>
      <c r="T1379" s="204"/>
      <c r="U1379" s="103">
        <v>0.5</v>
      </c>
      <c r="V1379" s="103">
        <v>5.0000000000000001E-3</v>
      </c>
      <c r="W1379" s="103">
        <f t="shared" si="437"/>
        <v>0.505</v>
      </c>
      <c r="X1379" s="132">
        <v>500</v>
      </c>
      <c r="Y1379" s="132">
        <v>10</v>
      </c>
      <c r="Z1379" s="132">
        <v>390</v>
      </c>
      <c r="AA1379" s="3"/>
      <c r="AB1379" s="3"/>
      <c r="AC1379" s="3"/>
      <c r="AD1379" s="3"/>
      <c r="AE1379" s="3"/>
      <c r="AF1379" s="3"/>
      <c r="AG1379" s="3"/>
      <c r="AH1379" s="3"/>
      <c r="AI1379" s="3"/>
      <c r="AJ1379" s="3"/>
      <c r="AK1379" s="3"/>
      <c r="AL1379" s="3"/>
      <c r="AM1379" s="3"/>
      <c r="AN1379" s="3"/>
      <c r="AO1379" s="3"/>
      <c r="AP1379" s="3"/>
      <c r="AQ1379" s="3"/>
      <c r="AR1379" s="3"/>
      <c r="AS1379" s="3"/>
      <c r="AT1379" s="3"/>
      <c r="AU1379" s="3"/>
      <c r="AV1379" s="3"/>
      <c r="AW1379" s="3"/>
      <c r="AX1379" s="412" t="s">
        <v>2991</v>
      </c>
      <c r="AY1379" s="3"/>
      <c r="AZ1379" t="s">
        <v>4280</v>
      </c>
      <c r="BA1379" s="278" t="s">
        <v>4267</v>
      </c>
      <c r="BB1379" s="280" t="s">
        <v>4268</v>
      </c>
      <c r="BC1379" s="3"/>
    </row>
    <row r="1380" spans="1:55" ht="15.75">
      <c r="A1380" s="23" t="s">
        <v>277</v>
      </c>
      <c r="B1380" s="24" t="s">
        <v>1352</v>
      </c>
      <c r="C1380" s="24"/>
      <c r="D1380" s="3" t="s">
        <v>1956</v>
      </c>
      <c r="E1380" s="24" t="s">
        <v>2992</v>
      </c>
      <c r="F1380" s="24" t="s">
        <v>3506</v>
      </c>
      <c r="G1380" s="24"/>
      <c r="H1380" s="24" t="s">
        <v>2984</v>
      </c>
      <c r="I1380" s="33">
        <v>42010000</v>
      </c>
      <c r="J1380" s="1" t="s">
        <v>1804</v>
      </c>
      <c r="K1380" s="1" t="s">
        <v>1804</v>
      </c>
      <c r="L1380" s="3"/>
      <c r="M1380" s="23" t="s">
        <v>288</v>
      </c>
      <c r="N1380" s="23"/>
      <c r="O1380" s="22" t="s">
        <v>1791</v>
      </c>
      <c r="P1380" s="22">
        <v>252</v>
      </c>
      <c r="Q1380" s="37">
        <f t="shared" ref="Q1380" si="459">R1380*0.8</f>
        <v>463.20000000000005</v>
      </c>
      <c r="R1380" s="166">
        <v>579</v>
      </c>
      <c r="S1380" s="200" t="s">
        <v>3064</v>
      </c>
      <c r="T1380" s="204"/>
      <c r="U1380" s="103">
        <v>0.4</v>
      </c>
      <c r="V1380" s="103">
        <v>5.0000000000000001E-3</v>
      </c>
      <c r="W1380" s="103">
        <f t="shared" si="437"/>
        <v>0.40500000000000003</v>
      </c>
      <c r="X1380" s="132">
        <v>500</v>
      </c>
      <c r="Y1380" s="132">
        <v>10</v>
      </c>
      <c r="Z1380" s="132">
        <v>390</v>
      </c>
      <c r="AA1380" s="3"/>
      <c r="AB1380" s="3"/>
      <c r="AC1380" s="3"/>
      <c r="AD1380" s="3"/>
      <c r="AE1380" s="3"/>
      <c r="AF1380" s="3"/>
      <c r="AG1380" s="3"/>
      <c r="AH1380" s="3"/>
      <c r="AI1380" s="3"/>
      <c r="AJ1380" s="3"/>
      <c r="AK1380" s="3"/>
      <c r="AL1380" s="3"/>
      <c r="AM1380" s="3"/>
      <c r="AN1380" s="3"/>
      <c r="AO1380" s="3"/>
      <c r="AP1380" s="3"/>
      <c r="AQ1380" s="3"/>
      <c r="AR1380" s="3"/>
      <c r="AS1380" s="3"/>
      <c r="AT1380" s="3"/>
      <c r="AU1380" s="3"/>
      <c r="AV1380" s="3"/>
      <c r="AW1380" s="3"/>
      <c r="AX1380" s="412" t="s">
        <v>2991</v>
      </c>
      <c r="AY1380" s="3"/>
      <c r="AZ1380" t="s">
        <v>4280</v>
      </c>
      <c r="BA1380" s="278" t="s">
        <v>4267</v>
      </c>
      <c r="BB1380" s="280" t="s">
        <v>4268</v>
      </c>
      <c r="BC1380" s="3"/>
    </row>
    <row r="1381" spans="1:55" ht="15.75">
      <c r="A1381" s="23" t="s">
        <v>277</v>
      </c>
      <c r="B1381" s="24" t="s">
        <v>1352</v>
      </c>
      <c r="C1381" s="24"/>
      <c r="D1381" s="3" t="s">
        <v>1956</v>
      </c>
      <c r="E1381" s="24" t="s">
        <v>2993</v>
      </c>
      <c r="F1381" s="24" t="s">
        <v>3506</v>
      </c>
      <c r="G1381" s="24"/>
      <c r="H1381" s="24" t="s">
        <v>2984</v>
      </c>
      <c r="I1381" s="33">
        <v>42010000</v>
      </c>
      <c r="J1381" s="1" t="s">
        <v>1804</v>
      </c>
      <c r="K1381" s="1" t="s">
        <v>1804</v>
      </c>
      <c r="L1381" s="3"/>
      <c r="M1381" s="23" t="s">
        <v>290</v>
      </c>
      <c r="N1381" s="23"/>
      <c r="O1381" s="22" t="s">
        <v>1791</v>
      </c>
      <c r="P1381" s="22">
        <v>213</v>
      </c>
      <c r="Q1381" s="37">
        <f t="shared" ref="Q1381" si="460">R1381*0.8</f>
        <v>391.20000000000005</v>
      </c>
      <c r="R1381" s="166">
        <v>489</v>
      </c>
      <c r="S1381" s="200" t="s">
        <v>3065</v>
      </c>
      <c r="T1381" s="204"/>
      <c r="U1381" s="103">
        <v>0.35</v>
      </c>
      <c r="V1381" s="103">
        <v>5.0000000000000001E-3</v>
      </c>
      <c r="W1381" s="103">
        <f t="shared" si="437"/>
        <v>0.35499999999999998</v>
      </c>
      <c r="X1381" s="132">
        <v>500</v>
      </c>
      <c r="Y1381" s="132">
        <v>10</v>
      </c>
      <c r="Z1381" s="132">
        <v>360</v>
      </c>
      <c r="AA1381" s="3"/>
      <c r="AB1381" s="3"/>
      <c r="AC1381" s="3"/>
      <c r="AD1381" s="3"/>
      <c r="AE1381" s="3"/>
      <c r="AF1381" s="3"/>
      <c r="AG1381" s="3"/>
      <c r="AH1381" s="3"/>
      <c r="AI1381" s="3"/>
      <c r="AJ1381" s="3"/>
      <c r="AK1381" s="3"/>
      <c r="AL1381" s="3"/>
      <c r="AM1381" s="3"/>
      <c r="AN1381" s="3"/>
      <c r="AO1381" s="3"/>
      <c r="AP1381" s="3"/>
      <c r="AQ1381" s="3"/>
      <c r="AR1381" s="3"/>
      <c r="AS1381" s="3"/>
      <c r="AT1381" s="3"/>
      <c r="AU1381" s="3"/>
      <c r="AV1381" s="3"/>
      <c r="AW1381" s="3"/>
      <c r="AX1381" s="412" t="s">
        <v>2991</v>
      </c>
      <c r="AY1381" s="3"/>
      <c r="AZ1381" t="s">
        <v>4280</v>
      </c>
      <c r="BA1381" s="278" t="s">
        <v>4267</v>
      </c>
      <c r="BB1381" s="280" t="s">
        <v>4268</v>
      </c>
      <c r="BC1381" s="3"/>
    </row>
    <row r="1382" spans="1:55" s="12" customFormat="1" ht="15.75">
      <c r="A1382" s="23" t="s">
        <v>277</v>
      </c>
      <c r="B1382" s="24" t="s">
        <v>1352</v>
      </c>
      <c r="C1382" s="24"/>
      <c r="D1382" s="3" t="s">
        <v>1956</v>
      </c>
      <c r="E1382" s="24" t="s">
        <v>2994</v>
      </c>
      <c r="F1382" s="24" t="s">
        <v>3506</v>
      </c>
      <c r="G1382" s="24"/>
      <c r="H1382" s="24" t="s">
        <v>2984</v>
      </c>
      <c r="I1382" s="33">
        <v>42010000</v>
      </c>
      <c r="J1382" s="1" t="s">
        <v>1804</v>
      </c>
      <c r="K1382" s="1" t="s">
        <v>1804</v>
      </c>
      <c r="L1382" s="3"/>
      <c r="M1382" s="23" t="s">
        <v>284</v>
      </c>
      <c r="N1382" s="23"/>
      <c r="O1382" s="22" t="s">
        <v>1791</v>
      </c>
      <c r="P1382" s="22">
        <v>213</v>
      </c>
      <c r="Q1382" s="37">
        <f t="shared" ref="Q1382" si="461">R1382*0.8</f>
        <v>391.20000000000005</v>
      </c>
      <c r="R1382" s="166">
        <v>489</v>
      </c>
      <c r="S1382" s="200" t="s">
        <v>3066</v>
      </c>
      <c r="T1382" s="204"/>
      <c r="U1382" s="103">
        <v>0.3</v>
      </c>
      <c r="V1382" s="103">
        <v>5.0000000000000001E-3</v>
      </c>
      <c r="W1382" s="103">
        <f t="shared" si="437"/>
        <v>0.30499999999999999</v>
      </c>
      <c r="X1382" s="132">
        <v>450</v>
      </c>
      <c r="Y1382" s="132">
        <v>10</v>
      </c>
      <c r="Z1382" s="132">
        <v>360</v>
      </c>
      <c r="AA1382" s="3"/>
      <c r="AB1382" s="3"/>
      <c r="AC1382" s="3"/>
      <c r="AD1382" s="3"/>
      <c r="AE1382" s="3"/>
      <c r="AF1382" s="3"/>
      <c r="AG1382" s="3"/>
      <c r="AH1382" s="3"/>
      <c r="AI1382" s="3"/>
      <c r="AJ1382" s="3"/>
      <c r="AK1382" s="3"/>
      <c r="AL1382" s="3"/>
      <c r="AM1382" s="3"/>
      <c r="AN1382" s="3"/>
      <c r="AO1382" s="3"/>
      <c r="AP1382" s="3"/>
      <c r="AQ1382" s="3"/>
      <c r="AR1382" s="3"/>
      <c r="AS1382" s="3"/>
      <c r="AT1382" s="3"/>
      <c r="AU1382" s="3"/>
      <c r="AV1382" s="3"/>
      <c r="AW1382" s="3"/>
      <c r="AX1382" s="412" t="s">
        <v>2991</v>
      </c>
      <c r="AY1382" s="3"/>
      <c r="AZ1382" t="s">
        <v>4280</v>
      </c>
      <c r="BA1382" s="278" t="s">
        <v>4267</v>
      </c>
      <c r="BB1382" s="280" t="s">
        <v>4268</v>
      </c>
      <c r="BC1382" s="3"/>
    </row>
    <row r="1383" spans="1:55" s="12" customFormat="1" ht="15.75">
      <c r="A1383" s="23" t="s">
        <v>277</v>
      </c>
      <c r="B1383" s="24" t="s">
        <v>1352</v>
      </c>
      <c r="C1383" s="24"/>
      <c r="D1383" s="3" t="s">
        <v>1956</v>
      </c>
      <c r="E1383" s="24" t="s">
        <v>2995</v>
      </c>
      <c r="F1383" s="24" t="s">
        <v>3506</v>
      </c>
      <c r="G1383" s="24"/>
      <c r="H1383" s="24" t="s">
        <v>2984</v>
      </c>
      <c r="I1383" s="33">
        <v>42010000</v>
      </c>
      <c r="J1383" s="1" t="s">
        <v>1804</v>
      </c>
      <c r="K1383" s="1" t="s">
        <v>1804</v>
      </c>
      <c r="L1383" s="3"/>
      <c r="M1383" s="23" t="s">
        <v>280</v>
      </c>
      <c r="N1383" s="23"/>
      <c r="O1383" s="22" t="s">
        <v>1791</v>
      </c>
      <c r="P1383" s="22">
        <v>213</v>
      </c>
      <c r="Q1383" s="37">
        <f t="shared" ref="Q1383" si="462">R1383*0.8</f>
        <v>391.20000000000005</v>
      </c>
      <c r="R1383" s="166">
        <v>489</v>
      </c>
      <c r="S1383" s="200" t="s">
        <v>3067</v>
      </c>
      <c r="T1383" s="204"/>
      <c r="U1383" s="103">
        <v>0.25</v>
      </c>
      <c r="V1383" s="103">
        <v>5.0000000000000001E-3</v>
      </c>
      <c r="W1383" s="103">
        <f t="shared" si="437"/>
        <v>0.255</v>
      </c>
      <c r="X1383" s="132">
        <v>450</v>
      </c>
      <c r="Y1383" s="132">
        <v>10</v>
      </c>
      <c r="Z1383" s="132">
        <v>300</v>
      </c>
      <c r="AA1383" s="3"/>
      <c r="AB1383" s="3"/>
      <c r="AC1383" s="3"/>
      <c r="AD1383" s="3"/>
      <c r="AE1383" s="3"/>
      <c r="AF1383" s="3"/>
      <c r="AG1383" s="3"/>
      <c r="AH1383" s="3"/>
      <c r="AI1383" s="3"/>
      <c r="AJ1383" s="3"/>
      <c r="AK1383" s="3"/>
      <c r="AL1383" s="3"/>
      <c r="AM1383" s="3"/>
      <c r="AN1383" s="3"/>
      <c r="AO1383" s="3"/>
      <c r="AP1383" s="3"/>
      <c r="AQ1383" s="3"/>
      <c r="AR1383" s="3"/>
      <c r="AS1383" s="3"/>
      <c r="AT1383" s="3"/>
      <c r="AU1383" s="3"/>
      <c r="AV1383" s="3"/>
      <c r="AW1383" s="3"/>
      <c r="AX1383" s="412" t="s">
        <v>2991</v>
      </c>
      <c r="AY1383" s="3"/>
      <c r="AZ1383" t="s">
        <v>4280</v>
      </c>
      <c r="BA1383" s="278" t="s">
        <v>4267</v>
      </c>
      <c r="BB1383" s="280" t="s">
        <v>4268</v>
      </c>
      <c r="BC1383" s="3"/>
    </row>
    <row r="1384" spans="1:55" s="12" customFormat="1" ht="15.75">
      <c r="A1384" s="23" t="s">
        <v>277</v>
      </c>
      <c r="B1384" s="24" t="s">
        <v>1352</v>
      </c>
      <c r="C1384" s="24"/>
      <c r="D1384" s="3" t="s">
        <v>1956</v>
      </c>
      <c r="E1384" s="24" t="s">
        <v>2996</v>
      </c>
      <c r="F1384" s="24" t="s">
        <v>3506</v>
      </c>
      <c r="G1384" s="24"/>
      <c r="H1384" s="24" t="s">
        <v>2984</v>
      </c>
      <c r="I1384" s="33">
        <v>42010000</v>
      </c>
      <c r="J1384" s="1" t="s">
        <v>1804</v>
      </c>
      <c r="K1384" s="1" t="s">
        <v>1804</v>
      </c>
      <c r="L1384" s="3"/>
      <c r="M1384" s="23" t="s">
        <v>1364</v>
      </c>
      <c r="N1384" s="23"/>
      <c r="O1384" s="22" t="s">
        <v>1791</v>
      </c>
      <c r="P1384" s="22">
        <v>213</v>
      </c>
      <c r="Q1384" s="37">
        <f t="shared" ref="Q1384" si="463">R1384*0.8</f>
        <v>391.20000000000005</v>
      </c>
      <c r="R1384" s="166">
        <v>489</v>
      </c>
      <c r="S1384" s="200" t="s">
        <v>3068</v>
      </c>
      <c r="T1384" s="204"/>
      <c r="U1384" s="103">
        <v>0.22</v>
      </c>
      <c r="V1384" s="103">
        <v>5.0000000000000001E-3</v>
      </c>
      <c r="W1384" s="103">
        <f t="shared" si="437"/>
        <v>0.22500000000000001</v>
      </c>
      <c r="X1384" s="132">
        <v>450</v>
      </c>
      <c r="Y1384" s="132">
        <v>10</v>
      </c>
      <c r="Z1384" s="132">
        <v>300</v>
      </c>
      <c r="AA1384" s="3"/>
      <c r="AB1384" s="3"/>
      <c r="AC1384" s="3"/>
      <c r="AD1384" s="3"/>
      <c r="AE1384" s="3"/>
      <c r="AF1384" s="3"/>
      <c r="AG1384" s="3"/>
      <c r="AH1384" s="3"/>
      <c r="AI1384" s="3"/>
      <c r="AJ1384" s="3"/>
      <c r="AK1384" s="3"/>
      <c r="AL1384" s="3"/>
      <c r="AM1384" s="3"/>
      <c r="AN1384" s="3"/>
      <c r="AO1384" s="3"/>
      <c r="AP1384" s="3"/>
      <c r="AQ1384" s="3"/>
      <c r="AR1384" s="3"/>
      <c r="AS1384" s="3"/>
      <c r="AT1384" s="3"/>
      <c r="AU1384" s="3"/>
      <c r="AV1384" s="3"/>
      <c r="AW1384" s="3"/>
      <c r="AX1384" s="412" t="s">
        <v>2991</v>
      </c>
      <c r="AY1384" s="3"/>
      <c r="AZ1384" t="s">
        <v>4280</v>
      </c>
      <c r="BA1384" s="278" t="s">
        <v>4267</v>
      </c>
      <c r="BB1384" s="280" t="s">
        <v>4268</v>
      </c>
      <c r="BC1384" s="3"/>
    </row>
    <row r="1385" spans="1:55" s="12" customFormat="1" ht="15.75">
      <c r="A1385" s="23" t="s">
        <v>277</v>
      </c>
      <c r="B1385" s="24" t="s">
        <v>1352</v>
      </c>
      <c r="C1385" s="24"/>
      <c r="D1385" s="3" t="s">
        <v>2168</v>
      </c>
      <c r="E1385" s="24" t="s">
        <v>3242</v>
      </c>
      <c r="F1385" s="24" t="s">
        <v>3507</v>
      </c>
      <c r="G1385" s="24"/>
      <c r="H1385" s="24" t="s">
        <v>1500</v>
      </c>
      <c r="I1385" s="33">
        <v>42010000</v>
      </c>
      <c r="J1385" s="1" t="s">
        <v>1804</v>
      </c>
      <c r="K1385" s="1" t="s">
        <v>1804</v>
      </c>
      <c r="L1385" s="3"/>
      <c r="M1385" s="23" t="s">
        <v>282</v>
      </c>
      <c r="N1385" s="23"/>
      <c r="O1385" s="22" t="s">
        <v>1791</v>
      </c>
      <c r="P1385" s="22">
        <v>221</v>
      </c>
      <c r="Q1385" s="37">
        <f t="shared" ref="Q1385" si="464">R1385*0.8</f>
        <v>407.20000000000005</v>
      </c>
      <c r="R1385" s="166">
        <v>509</v>
      </c>
      <c r="S1385" s="33">
        <v>5051771714554</v>
      </c>
      <c r="T1385" s="33"/>
      <c r="U1385" s="103">
        <v>0.375</v>
      </c>
      <c r="V1385" s="103">
        <v>5.0000000000000001E-3</v>
      </c>
      <c r="W1385" s="103">
        <f t="shared" si="437"/>
        <v>0.38</v>
      </c>
      <c r="X1385" s="132">
        <v>500</v>
      </c>
      <c r="Y1385" s="132">
        <v>10</v>
      </c>
      <c r="Z1385" s="132">
        <v>390</v>
      </c>
      <c r="AA1385" s="3"/>
      <c r="AB1385" s="3"/>
      <c r="AC1385" s="3"/>
      <c r="AD1385" s="3"/>
      <c r="AE1385" s="3"/>
      <c r="AF1385" s="3"/>
      <c r="AG1385" s="3"/>
      <c r="AH1385" s="3"/>
      <c r="AI1385" s="3"/>
      <c r="AJ1385" s="3"/>
      <c r="AK1385" s="3"/>
      <c r="AL1385" s="3"/>
      <c r="AM1385" s="3"/>
      <c r="AN1385" s="3"/>
      <c r="AO1385" s="3"/>
      <c r="AP1385" s="3"/>
      <c r="AQ1385" s="3"/>
      <c r="AR1385" s="3"/>
      <c r="AS1385" s="3"/>
      <c r="AT1385" s="3"/>
      <c r="AU1385" s="3"/>
      <c r="AV1385" s="3"/>
      <c r="AW1385" s="3"/>
      <c r="AX1385" s="412" t="s">
        <v>3163</v>
      </c>
      <c r="AY1385" s="3"/>
      <c r="AZ1385" t="s">
        <v>4280</v>
      </c>
      <c r="BA1385" s="278" t="s">
        <v>4267</v>
      </c>
      <c r="BB1385" s="280" t="s">
        <v>4268</v>
      </c>
      <c r="BC1385" s="3"/>
    </row>
    <row r="1386" spans="1:55" ht="15.75">
      <c r="A1386" s="23" t="s">
        <v>277</v>
      </c>
      <c r="B1386" s="24" t="s">
        <v>1352</v>
      </c>
      <c r="C1386" s="24"/>
      <c r="D1386" s="3" t="s">
        <v>2168</v>
      </c>
      <c r="E1386" s="24" t="s">
        <v>2185</v>
      </c>
      <c r="F1386" s="24" t="s">
        <v>3507</v>
      </c>
      <c r="G1386" s="24"/>
      <c r="H1386" s="24" t="s">
        <v>1500</v>
      </c>
      <c r="I1386" s="33">
        <v>42010000</v>
      </c>
      <c r="J1386" s="1" t="s">
        <v>1804</v>
      </c>
      <c r="K1386" s="1" t="s">
        <v>1804</v>
      </c>
      <c r="L1386" s="3"/>
      <c r="M1386" s="23" t="s">
        <v>286</v>
      </c>
      <c r="N1386" s="23"/>
      <c r="O1386" s="22" t="s">
        <v>1791</v>
      </c>
      <c r="P1386" s="22">
        <v>221</v>
      </c>
      <c r="Q1386" s="37">
        <f t="shared" ref="Q1386" si="465">R1386*0.8</f>
        <v>407.20000000000005</v>
      </c>
      <c r="R1386" s="166">
        <v>509</v>
      </c>
      <c r="S1386" s="33" t="s">
        <v>2231</v>
      </c>
      <c r="T1386" s="33"/>
      <c r="U1386" s="103">
        <v>0.375</v>
      </c>
      <c r="V1386" s="103">
        <v>5.0000000000000001E-3</v>
      </c>
      <c r="W1386" s="103">
        <f t="shared" si="437"/>
        <v>0.38</v>
      </c>
      <c r="X1386" s="132">
        <v>500</v>
      </c>
      <c r="Y1386" s="132">
        <v>10</v>
      </c>
      <c r="Z1386" s="132">
        <v>390</v>
      </c>
      <c r="AA1386" s="3"/>
      <c r="AB1386" s="3"/>
      <c r="AC1386" s="3"/>
      <c r="AD1386" s="3"/>
      <c r="AE1386" s="3"/>
      <c r="AF1386" s="3"/>
      <c r="AG1386" s="3"/>
      <c r="AH1386" s="3"/>
      <c r="AI1386" s="3"/>
      <c r="AJ1386" s="3"/>
      <c r="AK1386" s="3"/>
      <c r="AL1386" s="3"/>
      <c r="AM1386" s="3"/>
      <c r="AN1386" s="3"/>
      <c r="AO1386" s="3"/>
      <c r="AP1386" s="3"/>
      <c r="AQ1386" s="3"/>
      <c r="AR1386" s="3"/>
      <c r="AS1386" s="3"/>
      <c r="AT1386" s="3"/>
      <c r="AU1386" s="3"/>
      <c r="AV1386" s="3"/>
      <c r="AW1386" s="3"/>
      <c r="AX1386" s="412" t="s">
        <v>3163</v>
      </c>
      <c r="AY1386" s="3"/>
      <c r="AZ1386" t="s">
        <v>4280</v>
      </c>
      <c r="BA1386" s="278" t="s">
        <v>4267</v>
      </c>
      <c r="BB1386" s="280" t="s">
        <v>4268</v>
      </c>
      <c r="BC1386" s="3"/>
    </row>
    <row r="1387" spans="1:55" ht="15.75">
      <c r="A1387" s="23" t="s">
        <v>277</v>
      </c>
      <c r="B1387" s="24" t="s">
        <v>1352</v>
      </c>
      <c r="C1387" s="24"/>
      <c r="D1387" s="3" t="s">
        <v>2168</v>
      </c>
      <c r="E1387" s="24" t="s">
        <v>2186</v>
      </c>
      <c r="F1387" s="24" t="s">
        <v>3507</v>
      </c>
      <c r="G1387" s="24"/>
      <c r="H1387" s="24" t="s">
        <v>1500</v>
      </c>
      <c r="I1387" s="33">
        <v>42010000</v>
      </c>
      <c r="J1387" s="1" t="s">
        <v>1804</v>
      </c>
      <c r="K1387" s="1" t="s">
        <v>1804</v>
      </c>
      <c r="M1387" s="23" t="s">
        <v>288</v>
      </c>
      <c r="N1387" s="23"/>
      <c r="O1387" s="22" t="s">
        <v>1791</v>
      </c>
      <c r="P1387" s="22">
        <v>211</v>
      </c>
      <c r="Q1387" s="37">
        <f t="shared" ref="Q1387" si="466">R1387*0.8</f>
        <v>388</v>
      </c>
      <c r="R1387" s="166">
        <v>485</v>
      </c>
      <c r="S1387" s="33" t="s">
        <v>2232</v>
      </c>
      <c r="T1387" s="33"/>
      <c r="U1387" s="99">
        <v>0.375</v>
      </c>
      <c r="V1387" s="99">
        <v>5.0000000000000001E-3</v>
      </c>
      <c r="W1387" s="99">
        <f t="shared" si="437"/>
        <v>0.38</v>
      </c>
      <c r="X1387" s="8">
        <v>500</v>
      </c>
      <c r="Y1387" s="8">
        <v>10</v>
      </c>
      <c r="Z1387" s="8">
        <v>390</v>
      </c>
      <c r="AX1387" s="412" t="s">
        <v>3163</v>
      </c>
      <c r="AY1387" s="12"/>
      <c r="AZ1387" t="s">
        <v>4280</v>
      </c>
      <c r="BA1387" s="278" t="s">
        <v>4267</v>
      </c>
      <c r="BB1387" s="280" t="s">
        <v>4268</v>
      </c>
    </row>
    <row r="1388" spans="1:55" ht="15.75">
      <c r="A1388" s="23" t="s">
        <v>277</v>
      </c>
      <c r="B1388" s="24" t="s">
        <v>1352</v>
      </c>
      <c r="C1388" s="24"/>
      <c r="D1388" s="3" t="s">
        <v>2168</v>
      </c>
      <c r="E1388" s="24" t="s">
        <v>2187</v>
      </c>
      <c r="F1388" s="24" t="s">
        <v>3507</v>
      </c>
      <c r="G1388" s="24"/>
      <c r="H1388" s="24" t="s">
        <v>1500</v>
      </c>
      <c r="I1388" s="33">
        <v>42010000</v>
      </c>
      <c r="J1388" s="1" t="s">
        <v>1804</v>
      </c>
      <c r="K1388" s="1" t="s">
        <v>1804</v>
      </c>
      <c r="M1388" s="23" t="s">
        <v>290</v>
      </c>
      <c r="N1388" s="23"/>
      <c r="O1388" s="22" t="s">
        <v>1791</v>
      </c>
      <c r="P1388" s="22">
        <v>211</v>
      </c>
      <c r="Q1388" s="37">
        <f t="shared" ref="Q1388" si="467">R1388*0.8</f>
        <v>388</v>
      </c>
      <c r="R1388" s="166">
        <v>485</v>
      </c>
      <c r="S1388" s="33" t="s">
        <v>2233</v>
      </c>
      <c r="T1388" s="33"/>
      <c r="U1388" s="99">
        <v>0.375</v>
      </c>
      <c r="V1388" s="99">
        <v>5.0000000000000001E-3</v>
      </c>
      <c r="W1388" s="99">
        <f t="shared" si="437"/>
        <v>0.38</v>
      </c>
      <c r="X1388" s="8">
        <v>500</v>
      </c>
      <c r="Y1388" s="8">
        <v>10</v>
      </c>
      <c r="Z1388" s="8">
        <v>360</v>
      </c>
      <c r="AX1388" s="412" t="s">
        <v>3163</v>
      </c>
      <c r="AY1388" s="12"/>
      <c r="AZ1388" t="s">
        <v>4280</v>
      </c>
      <c r="BA1388" s="278" t="s">
        <v>4267</v>
      </c>
      <c r="BB1388" s="280" t="s">
        <v>4268</v>
      </c>
    </row>
    <row r="1389" spans="1:55" ht="15.75">
      <c r="A1389" s="23" t="s">
        <v>277</v>
      </c>
      <c r="B1389" s="24" t="s">
        <v>1352</v>
      </c>
      <c r="C1389" s="24"/>
      <c r="D1389" s="3" t="s">
        <v>2168</v>
      </c>
      <c r="E1389" s="24" t="s">
        <v>2188</v>
      </c>
      <c r="F1389" s="24" t="s">
        <v>3507</v>
      </c>
      <c r="G1389" s="24"/>
      <c r="H1389" s="24" t="s">
        <v>1500</v>
      </c>
      <c r="I1389" s="33">
        <v>42010000</v>
      </c>
      <c r="J1389" s="1" t="s">
        <v>1804</v>
      </c>
      <c r="K1389" s="1" t="s">
        <v>1804</v>
      </c>
      <c r="M1389" s="23" t="s">
        <v>284</v>
      </c>
      <c r="N1389" s="23"/>
      <c r="O1389" s="22" t="s">
        <v>1791</v>
      </c>
      <c r="P1389" s="22">
        <v>211</v>
      </c>
      <c r="Q1389" s="37">
        <f t="shared" ref="Q1389" si="468">R1389*0.8</f>
        <v>388</v>
      </c>
      <c r="R1389" s="166">
        <v>485</v>
      </c>
      <c r="S1389" s="33" t="s">
        <v>2234</v>
      </c>
      <c r="T1389" s="33"/>
      <c r="U1389" s="99">
        <v>0.375</v>
      </c>
      <c r="V1389" s="99">
        <v>5.0000000000000001E-3</v>
      </c>
      <c r="W1389" s="99">
        <f t="shared" si="437"/>
        <v>0.38</v>
      </c>
      <c r="X1389" s="8">
        <v>450</v>
      </c>
      <c r="Y1389" s="8">
        <v>10</v>
      </c>
      <c r="Z1389" s="8">
        <v>360</v>
      </c>
      <c r="AX1389" s="412" t="s">
        <v>3163</v>
      </c>
      <c r="AY1389" s="12"/>
      <c r="AZ1389" t="s">
        <v>4280</v>
      </c>
      <c r="BA1389" s="278" t="s">
        <v>4267</v>
      </c>
      <c r="BB1389" s="280" t="s">
        <v>4268</v>
      </c>
    </row>
    <row r="1390" spans="1:55" ht="15.75">
      <c r="A1390" s="23" t="s">
        <v>277</v>
      </c>
      <c r="B1390" s="24" t="s">
        <v>1352</v>
      </c>
      <c r="C1390" s="24"/>
      <c r="D1390" s="3" t="s">
        <v>2168</v>
      </c>
      <c r="E1390" s="24" t="s">
        <v>2189</v>
      </c>
      <c r="F1390" s="24" t="s">
        <v>3507</v>
      </c>
      <c r="G1390" s="24"/>
      <c r="H1390" s="24" t="s">
        <v>1500</v>
      </c>
      <c r="I1390" s="33">
        <v>42010000</v>
      </c>
      <c r="J1390" s="1" t="s">
        <v>1804</v>
      </c>
      <c r="K1390" s="1" t="s">
        <v>1804</v>
      </c>
      <c r="M1390" s="23" t="s">
        <v>280</v>
      </c>
      <c r="N1390" s="23"/>
      <c r="O1390" s="22" t="s">
        <v>1791</v>
      </c>
      <c r="P1390" s="22">
        <v>200</v>
      </c>
      <c r="Q1390" s="37">
        <f t="shared" ref="Q1390" si="469">R1390*0.8</f>
        <v>367.20000000000005</v>
      </c>
      <c r="R1390" s="166">
        <v>459</v>
      </c>
      <c r="S1390" s="33" t="s">
        <v>2235</v>
      </c>
      <c r="T1390" s="33"/>
      <c r="U1390" s="99">
        <v>0.375</v>
      </c>
      <c r="V1390" s="99">
        <v>5.0000000000000001E-3</v>
      </c>
      <c r="W1390" s="99">
        <f t="shared" ref="W1390:W1421" si="470">U1390+V1390</f>
        <v>0.38</v>
      </c>
      <c r="X1390" s="8">
        <v>450</v>
      </c>
      <c r="Y1390" s="8">
        <v>10</v>
      </c>
      <c r="Z1390" s="8">
        <v>300</v>
      </c>
      <c r="AX1390" s="412" t="s">
        <v>3163</v>
      </c>
      <c r="AY1390" s="12"/>
      <c r="AZ1390" t="s">
        <v>4280</v>
      </c>
      <c r="BA1390" s="278" t="s">
        <v>4267</v>
      </c>
      <c r="BB1390" s="280" t="s">
        <v>4268</v>
      </c>
    </row>
    <row r="1391" spans="1:55" ht="15.75">
      <c r="A1391" s="23" t="s">
        <v>277</v>
      </c>
      <c r="B1391" s="24" t="s">
        <v>1352</v>
      </c>
      <c r="C1391" s="24"/>
      <c r="D1391" s="3" t="s">
        <v>2168</v>
      </c>
      <c r="E1391" s="24" t="s">
        <v>2190</v>
      </c>
      <c r="F1391" s="24" t="s">
        <v>3507</v>
      </c>
      <c r="G1391" s="24"/>
      <c r="H1391" s="24" t="s">
        <v>1500</v>
      </c>
      <c r="I1391" s="33">
        <v>42010000</v>
      </c>
      <c r="J1391" s="1" t="s">
        <v>1804</v>
      </c>
      <c r="K1391" s="1" t="s">
        <v>1804</v>
      </c>
      <c r="L1391" s="3"/>
      <c r="M1391" s="23" t="s">
        <v>1364</v>
      </c>
      <c r="N1391" s="23"/>
      <c r="O1391" s="22" t="s">
        <v>1791</v>
      </c>
      <c r="P1391" s="22">
        <v>200</v>
      </c>
      <c r="Q1391" s="37">
        <f t="shared" ref="Q1391" si="471">R1391*0.8</f>
        <v>367.20000000000005</v>
      </c>
      <c r="R1391" s="166">
        <v>459</v>
      </c>
      <c r="S1391" s="33" t="s">
        <v>2236</v>
      </c>
      <c r="T1391" s="33"/>
      <c r="U1391" s="103">
        <v>0.2</v>
      </c>
      <c r="V1391" s="103">
        <v>5.0000000000000001E-3</v>
      </c>
      <c r="W1391" s="103">
        <f t="shared" si="470"/>
        <v>0.20500000000000002</v>
      </c>
      <c r="X1391" s="132">
        <v>450</v>
      </c>
      <c r="Y1391" s="132">
        <v>10</v>
      </c>
      <c r="Z1391" s="132">
        <v>300</v>
      </c>
      <c r="AA1391" s="3"/>
      <c r="AB1391" s="3"/>
      <c r="AC1391" s="3"/>
      <c r="AD1391" s="3"/>
      <c r="AE1391" s="3"/>
      <c r="AF1391" s="3"/>
      <c r="AG1391" s="3"/>
      <c r="AH1391" s="3"/>
      <c r="AI1391" s="3"/>
      <c r="AJ1391" s="3"/>
      <c r="AK1391" s="3"/>
      <c r="AL1391" s="3"/>
      <c r="AM1391" s="3"/>
      <c r="AN1391" s="3"/>
      <c r="AO1391" s="3"/>
      <c r="AP1391" s="3"/>
      <c r="AQ1391" s="3"/>
      <c r="AR1391" s="3"/>
      <c r="AS1391" s="3"/>
      <c r="AT1391" s="3"/>
      <c r="AU1391" s="3"/>
      <c r="AV1391" s="3"/>
      <c r="AW1391" s="3"/>
      <c r="AX1391" s="412" t="s">
        <v>3163</v>
      </c>
      <c r="AY1391" s="3"/>
      <c r="AZ1391" t="s">
        <v>4280</v>
      </c>
      <c r="BA1391" s="278" t="s">
        <v>4267</v>
      </c>
      <c r="BB1391" s="280" t="s">
        <v>4268</v>
      </c>
    </row>
    <row r="1392" spans="1:55" ht="15.75">
      <c r="A1392" s="23" t="s">
        <v>277</v>
      </c>
      <c r="B1392" s="24" t="s">
        <v>1335</v>
      </c>
      <c r="C1392" s="174"/>
      <c r="D1392" s="3" t="s">
        <v>1957</v>
      </c>
      <c r="E1392" s="24" t="s">
        <v>1366</v>
      </c>
      <c r="F1392" s="24" t="s">
        <v>3508</v>
      </c>
      <c r="G1392" s="3"/>
      <c r="H1392" s="24" t="s">
        <v>279</v>
      </c>
      <c r="I1392" s="33">
        <v>42010000</v>
      </c>
      <c r="J1392" s="1" t="s">
        <v>1804</v>
      </c>
      <c r="K1392" s="1" t="s">
        <v>1804</v>
      </c>
      <c r="L1392" s="3"/>
      <c r="M1392" s="23" t="s">
        <v>288</v>
      </c>
      <c r="N1392" s="23"/>
      <c r="O1392" s="22" t="s">
        <v>1791</v>
      </c>
      <c r="P1392" s="22">
        <v>163</v>
      </c>
      <c r="Q1392" s="37">
        <f t="shared" ref="Q1392" si="472">R1392*0.8</f>
        <v>299.2</v>
      </c>
      <c r="R1392" s="166">
        <v>374</v>
      </c>
      <c r="S1392" s="33" t="s">
        <v>1368</v>
      </c>
      <c r="T1392" s="33"/>
      <c r="U1392" s="103">
        <v>0.06</v>
      </c>
      <c r="V1392" s="103">
        <v>5.0000000000000001E-3</v>
      </c>
      <c r="W1392" s="103">
        <f t="shared" si="470"/>
        <v>6.5000000000000002E-2</v>
      </c>
      <c r="X1392" s="132">
        <v>220</v>
      </c>
      <c r="Y1392" s="132">
        <v>15</v>
      </c>
      <c r="Z1392" s="132">
        <v>150</v>
      </c>
      <c r="AA1392" s="3"/>
      <c r="AB1392" s="3"/>
      <c r="AC1392" s="3"/>
      <c r="AD1392" s="3"/>
      <c r="AE1392" s="3"/>
      <c r="AF1392" s="3"/>
      <c r="AG1392" s="3"/>
      <c r="AH1392" s="3"/>
      <c r="AI1392" s="3"/>
      <c r="AJ1392" s="3"/>
      <c r="AK1392" s="3"/>
      <c r="AL1392" s="3"/>
      <c r="AM1392" s="3"/>
      <c r="AN1392" s="3"/>
      <c r="AO1392" s="3"/>
      <c r="AP1392" s="3"/>
      <c r="AQ1392" s="3"/>
      <c r="AR1392" s="3"/>
      <c r="AS1392" s="3"/>
      <c r="AT1392" s="3"/>
      <c r="AU1392" s="3"/>
      <c r="AV1392" s="3"/>
      <c r="AW1392" s="3"/>
      <c r="AX1392" s="412" t="s">
        <v>1367</v>
      </c>
      <c r="AY1392" s="3"/>
      <c r="AZ1392" t="s">
        <v>4282</v>
      </c>
      <c r="BA1392" s="278" t="s">
        <v>4267</v>
      </c>
      <c r="BB1392" s="280" t="s">
        <v>4268</v>
      </c>
      <c r="BC1392" s="12"/>
    </row>
    <row r="1393" spans="1:55" ht="15.75">
      <c r="A1393" s="23" t="s">
        <v>277</v>
      </c>
      <c r="B1393" s="24" t="s">
        <v>1335</v>
      </c>
      <c r="C1393" s="174"/>
      <c r="D1393" s="3" t="s">
        <v>1957</v>
      </c>
      <c r="E1393" s="24" t="s">
        <v>1369</v>
      </c>
      <c r="F1393" s="24" t="s">
        <v>3508</v>
      </c>
      <c r="G1393" s="3"/>
      <c r="H1393" s="24" t="s">
        <v>279</v>
      </c>
      <c r="I1393" s="33">
        <v>42010000</v>
      </c>
      <c r="J1393" s="1" t="s">
        <v>1804</v>
      </c>
      <c r="K1393" s="1" t="s">
        <v>1804</v>
      </c>
      <c r="L1393" s="3"/>
      <c r="M1393" s="23" t="s">
        <v>290</v>
      </c>
      <c r="N1393" s="23"/>
      <c r="O1393" s="22" t="s">
        <v>1791</v>
      </c>
      <c r="P1393" s="22">
        <v>152</v>
      </c>
      <c r="Q1393" s="37">
        <f t="shared" ref="Q1393" si="473">R1393*0.8</f>
        <v>279.2</v>
      </c>
      <c r="R1393" s="166">
        <v>349</v>
      </c>
      <c r="S1393" s="33" t="s">
        <v>1370</v>
      </c>
      <c r="T1393" s="33"/>
      <c r="U1393" s="103">
        <v>5.5E-2</v>
      </c>
      <c r="V1393" s="103">
        <v>5.0000000000000001E-3</v>
      </c>
      <c r="W1393" s="103">
        <f t="shared" si="470"/>
        <v>0.06</v>
      </c>
      <c r="X1393" s="132">
        <v>215</v>
      </c>
      <c r="Y1393" s="132">
        <v>15</v>
      </c>
      <c r="Z1393" s="132">
        <v>145</v>
      </c>
      <c r="AA1393" s="3"/>
      <c r="AB1393" s="3"/>
      <c r="AC1393" s="3"/>
      <c r="AD1393" s="3"/>
      <c r="AE1393" s="3"/>
      <c r="AF1393" s="3"/>
      <c r="AG1393" s="3"/>
      <c r="AH1393" s="3"/>
      <c r="AI1393" s="3"/>
      <c r="AJ1393" s="3"/>
      <c r="AK1393" s="3"/>
      <c r="AL1393" s="3"/>
      <c r="AM1393" s="3"/>
      <c r="AN1393" s="3"/>
      <c r="AO1393" s="3"/>
      <c r="AP1393" s="3"/>
      <c r="AQ1393" s="3"/>
      <c r="AR1393" s="3"/>
      <c r="AS1393" s="3"/>
      <c r="AT1393" s="3"/>
      <c r="AU1393" s="3"/>
      <c r="AV1393" s="3"/>
      <c r="AW1393" s="3"/>
      <c r="AX1393" s="412" t="s">
        <v>1367</v>
      </c>
      <c r="AY1393" s="3"/>
      <c r="AZ1393" t="s">
        <v>4282</v>
      </c>
      <c r="BA1393" s="278" t="s">
        <v>4267</v>
      </c>
      <c r="BB1393" s="280" t="s">
        <v>4268</v>
      </c>
      <c r="BC1393" s="12"/>
    </row>
    <row r="1394" spans="1:55" ht="15.75">
      <c r="A1394" s="23" t="s">
        <v>277</v>
      </c>
      <c r="B1394" s="24" t="s">
        <v>1335</v>
      </c>
      <c r="C1394" s="174"/>
      <c r="D1394" s="3" t="s">
        <v>1957</v>
      </c>
      <c r="E1394" s="24" t="s">
        <v>1371</v>
      </c>
      <c r="F1394" s="24" t="s">
        <v>3508</v>
      </c>
      <c r="G1394" s="3"/>
      <c r="H1394" s="24" t="s">
        <v>279</v>
      </c>
      <c r="I1394" s="33">
        <v>42010000</v>
      </c>
      <c r="J1394" s="1" t="s">
        <v>1804</v>
      </c>
      <c r="K1394" s="1" t="s">
        <v>1804</v>
      </c>
      <c r="L1394" s="3"/>
      <c r="M1394" s="23" t="s">
        <v>284</v>
      </c>
      <c r="N1394" s="23"/>
      <c r="O1394" s="22" t="s">
        <v>1791</v>
      </c>
      <c r="P1394" s="22">
        <v>143</v>
      </c>
      <c r="Q1394" s="37">
        <f t="shared" ref="Q1394" si="474">R1394*0.8</f>
        <v>263.2</v>
      </c>
      <c r="R1394" s="166">
        <v>329</v>
      </c>
      <c r="S1394" s="33" t="s">
        <v>1372</v>
      </c>
      <c r="T1394" s="33"/>
      <c r="U1394" s="103">
        <v>0.05</v>
      </c>
      <c r="V1394" s="103">
        <v>5.0000000000000001E-3</v>
      </c>
      <c r="W1394" s="103">
        <f t="shared" si="470"/>
        <v>5.5E-2</v>
      </c>
      <c r="X1394" s="132">
        <v>210</v>
      </c>
      <c r="Y1394" s="132">
        <v>15</v>
      </c>
      <c r="Z1394" s="132">
        <v>140</v>
      </c>
      <c r="AA1394" s="3"/>
      <c r="AB1394" s="3"/>
      <c r="AC1394" s="3"/>
      <c r="AD1394" s="3"/>
      <c r="AE1394" s="3"/>
      <c r="AF1394" s="3"/>
      <c r="AG1394" s="3"/>
      <c r="AH1394" s="3"/>
      <c r="AI1394" s="3"/>
      <c r="AJ1394" s="3"/>
      <c r="AK1394" s="3"/>
      <c r="AL1394" s="3"/>
      <c r="AM1394" s="3"/>
      <c r="AN1394" s="3"/>
      <c r="AO1394" s="3"/>
      <c r="AP1394" s="3"/>
      <c r="AQ1394" s="3"/>
      <c r="AR1394" s="3"/>
      <c r="AS1394" s="3"/>
      <c r="AT1394" s="3"/>
      <c r="AU1394" s="3"/>
      <c r="AV1394" s="3"/>
      <c r="AW1394" s="3"/>
      <c r="AX1394" s="412" t="s">
        <v>1367</v>
      </c>
      <c r="AY1394" s="3"/>
      <c r="AZ1394" t="s">
        <v>4282</v>
      </c>
      <c r="BA1394" s="278" t="s">
        <v>4267</v>
      </c>
      <c r="BB1394" s="280" t="s">
        <v>4268</v>
      </c>
      <c r="BC1394" s="12"/>
    </row>
    <row r="1395" spans="1:55" ht="15.75">
      <c r="A1395" s="23" t="s">
        <v>277</v>
      </c>
      <c r="B1395" s="24" t="s">
        <v>1335</v>
      </c>
      <c r="C1395" s="174"/>
      <c r="D1395" s="3" t="s">
        <v>1957</v>
      </c>
      <c r="E1395" s="24" t="s">
        <v>1373</v>
      </c>
      <c r="F1395" s="24" t="s">
        <v>3508</v>
      </c>
      <c r="G1395" s="3"/>
      <c r="H1395" s="24" t="s">
        <v>279</v>
      </c>
      <c r="I1395" s="33">
        <v>42010000</v>
      </c>
      <c r="J1395" s="1" t="s">
        <v>1804</v>
      </c>
      <c r="K1395" s="1" t="s">
        <v>1804</v>
      </c>
      <c r="L1395" s="3"/>
      <c r="M1395" s="23" t="s">
        <v>280</v>
      </c>
      <c r="N1395" s="23"/>
      <c r="O1395" s="22" t="s">
        <v>1791</v>
      </c>
      <c r="P1395" s="22">
        <v>141</v>
      </c>
      <c r="Q1395" s="37">
        <f t="shared" ref="Q1395" si="475">R1395*0.8</f>
        <v>260</v>
      </c>
      <c r="R1395" s="166">
        <v>325</v>
      </c>
      <c r="S1395" s="33" t="s">
        <v>1374</v>
      </c>
      <c r="T1395" s="33"/>
      <c r="U1395" s="103">
        <v>4.4999999999999998E-2</v>
      </c>
      <c r="V1395" s="103">
        <v>5.0000000000000001E-3</v>
      </c>
      <c r="W1395" s="103">
        <f t="shared" si="470"/>
        <v>4.9999999999999996E-2</v>
      </c>
      <c r="X1395" s="132">
        <v>205</v>
      </c>
      <c r="Y1395" s="132">
        <v>15</v>
      </c>
      <c r="Z1395" s="132">
        <v>135</v>
      </c>
      <c r="AA1395" s="3"/>
      <c r="AB1395" s="3"/>
      <c r="AC1395" s="3"/>
      <c r="AD1395" s="3"/>
      <c r="AE1395" s="3"/>
      <c r="AF1395" s="3"/>
      <c r="AG1395" s="3"/>
      <c r="AH1395" s="3"/>
      <c r="AI1395" s="3"/>
      <c r="AJ1395" s="3"/>
      <c r="AK1395" s="3"/>
      <c r="AL1395" s="3"/>
      <c r="AM1395" s="3"/>
      <c r="AN1395" s="3"/>
      <c r="AO1395" s="3"/>
      <c r="AP1395" s="3"/>
      <c r="AQ1395" s="3"/>
      <c r="AR1395" s="3"/>
      <c r="AS1395" s="3"/>
      <c r="AT1395" s="3"/>
      <c r="AU1395" s="3"/>
      <c r="AV1395" s="3"/>
      <c r="AW1395" s="3"/>
      <c r="AX1395" s="412" t="s">
        <v>1367</v>
      </c>
      <c r="AY1395" s="3"/>
      <c r="AZ1395" t="s">
        <v>4282</v>
      </c>
      <c r="BA1395" s="278" t="s">
        <v>4267</v>
      </c>
      <c r="BB1395" s="280" t="s">
        <v>4268</v>
      </c>
      <c r="BC1395" s="12"/>
    </row>
    <row r="1396" spans="1:55" ht="15.75">
      <c r="A1396" s="23" t="s">
        <v>277</v>
      </c>
      <c r="B1396" s="24" t="s">
        <v>1335</v>
      </c>
      <c r="C1396" s="24"/>
      <c r="D1396" s="3" t="s">
        <v>1957</v>
      </c>
      <c r="E1396" s="24" t="s">
        <v>1375</v>
      </c>
      <c r="F1396" s="24" t="s">
        <v>3508</v>
      </c>
      <c r="G1396" s="3"/>
      <c r="H1396" s="24" t="s">
        <v>298</v>
      </c>
      <c r="I1396" s="33">
        <v>42010000</v>
      </c>
      <c r="J1396" s="1" t="s">
        <v>1804</v>
      </c>
      <c r="K1396" s="1" t="s">
        <v>1804</v>
      </c>
      <c r="M1396" s="23" t="s">
        <v>288</v>
      </c>
      <c r="N1396" s="23"/>
      <c r="O1396" s="22" t="s">
        <v>1791</v>
      </c>
      <c r="P1396" s="22">
        <v>163</v>
      </c>
      <c r="Q1396" s="37">
        <f t="shared" ref="Q1396" si="476">R1396*0.8</f>
        <v>299.2</v>
      </c>
      <c r="R1396" s="166">
        <v>374</v>
      </c>
      <c r="S1396" s="33">
        <v>5051771631233</v>
      </c>
      <c r="T1396" s="33"/>
      <c r="U1396" s="99">
        <v>0.06</v>
      </c>
      <c r="V1396" s="99">
        <v>5.0000000000000001E-3</v>
      </c>
      <c r="W1396" s="99">
        <f t="shared" si="470"/>
        <v>6.5000000000000002E-2</v>
      </c>
      <c r="X1396" s="8">
        <v>220</v>
      </c>
      <c r="Y1396" s="8">
        <v>15</v>
      </c>
      <c r="Z1396" s="8">
        <v>150</v>
      </c>
      <c r="AX1396" s="412" t="s">
        <v>1367</v>
      </c>
      <c r="AY1396" s="32"/>
      <c r="AZ1396" t="s">
        <v>4282</v>
      </c>
      <c r="BA1396" s="278" t="s">
        <v>4267</v>
      </c>
      <c r="BB1396" s="280" t="s">
        <v>4268</v>
      </c>
    </row>
    <row r="1397" spans="1:55" ht="15.75">
      <c r="A1397" s="23" t="s">
        <v>277</v>
      </c>
      <c r="B1397" s="24" t="s">
        <v>1335</v>
      </c>
      <c r="C1397" s="24"/>
      <c r="D1397" s="3" t="s">
        <v>1957</v>
      </c>
      <c r="E1397" s="24" t="s">
        <v>1376</v>
      </c>
      <c r="F1397" s="24" t="s">
        <v>3508</v>
      </c>
      <c r="G1397" s="3"/>
      <c r="H1397" s="24" t="s">
        <v>298</v>
      </c>
      <c r="I1397" s="33">
        <v>42010000</v>
      </c>
      <c r="J1397" s="1" t="s">
        <v>1804</v>
      </c>
      <c r="K1397" s="1" t="s">
        <v>1804</v>
      </c>
      <c r="M1397" s="23" t="s">
        <v>290</v>
      </c>
      <c r="N1397" s="23"/>
      <c r="O1397" s="22" t="s">
        <v>1791</v>
      </c>
      <c r="P1397" s="22">
        <v>152</v>
      </c>
      <c r="Q1397" s="37">
        <f t="shared" ref="Q1397" si="477">R1397*0.8</f>
        <v>279.2</v>
      </c>
      <c r="R1397" s="166">
        <v>349</v>
      </c>
      <c r="S1397" s="33" t="s">
        <v>1377</v>
      </c>
      <c r="T1397" s="33"/>
      <c r="U1397" s="99">
        <v>5.5E-2</v>
      </c>
      <c r="V1397" s="99">
        <v>5.0000000000000001E-3</v>
      </c>
      <c r="W1397" s="99">
        <f t="shared" si="470"/>
        <v>0.06</v>
      </c>
      <c r="X1397" s="8">
        <v>215</v>
      </c>
      <c r="Y1397" s="8">
        <v>15</v>
      </c>
      <c r="Z1397" s="8">
        <v>145</v>
      </c>
      <c r="AX1397" s="412" t="s">
        <v>1367</v>
      </c>
      <c r="AY1397" s="32"/>
      <c r="AZ1397" t="s">
        <v>4282</v>
      </c>
      <c r="BA1397" s="278" t="s">
        <v>4267</v>
      </c>
      <c r="BB1397" s="280" t="s">
        <v>4268</v>
      </c>
    </row>
    <row r="1398" spans="1:55" ht="15.75">
      <c r="A1398" s="23" t="s">
        <v>277</v>
      </c>
      <c r="B1398" s="24" t="s">
        <v>1335</v>
      </c>
      <c r="C1398" s="24"/>
      <c r="D1398" s="3" t="s">
        <v>1957</v>
      </c>
      <c r="E1398" s="24" t="s">
        <v>1378</v>
      </c>
      <c r="F1398" s="24" t="s">
        <v>3508</v>
      </c>
      <c r="G1398" s="3"/>
      <c r="H1398" s="24" t="s">
        <v>298</v>
      </c>
      <c r="I1398" s="33">
        <v>42010000</v>
      </c>
      <c r="J1398" s="1" t="s">
        <v>1804</v>
      </c>
      <c r="K1398" s="1" t="s">
        <v>1804</v>
      </c>
      <c r="M1398" s="23" t="s">
        <v>284</v>
      </c>
      <c r="N1398" s="23"/>
      <c r="O1398" s="22" t="s">
        <v>1791</v>
      </c>
      <c r="P1398" s="22">
        <v>143</v>
      </c>
      <c r="Q1398" s="37">
        <f t="shared" ref="Q1398" si="478">R1398*0.8</f>
        <v>263.2</v>
      </c>
      <c r="R1398" s="166">
        <v>329</v>
      </c>
      <c r="S1398" s="33" t="s">
        <v>1379</v>
      </c>
      <c r="T1398" s="33"/>
      <c r="U1398" s="99">
        <v>0.05</v>
      </c>
      <c r="V1398" s="99">
        <v>5.0000000000000001E-3</v>
      </c>
      <c r="W1398" s="99">
        <f t="shared" si="470"/>
        <v>5.5E-2</v>
      </c>
      <c r="X1398" s="8">
        <v>210</v>
      </c>
      <c r="Y1398" s="8">
        <v>15</v>
      </c>
      <c r="Z1398" s="8">
        <v>140</v>
      </c>
      <c r="AX1398" s="412" t="s">
        <v>1367</v>
      </c>
      <c r="AY1398" s="32"/>
      <c r="AZ1398" t="s">
        <v>4282</v>
      </c>
      <c r="BA1398" s="278" t="s">
        <v>4267</v>
      </c>
      <c r="BB1398" s="280" t="s">
        <v>4268</v>
      </c>
    </row>
    <row r="1399" spans="1:55" ht="15.75">
      <c r="A1399" s="23" t="s">
        <v>277</v>
      </c>
      <c r="B1399" s="24" t="s">
        <v>1335</v>
      </c>
      <c r="C1399" s="24"/>
      <c r="D1399" s="3" t="s">
        <v>1957</v>
      </c>
      <c r="E1399" s="24" t="s">
        <v>1380</v>
      </c>
      <c r="F1399" s="24" t="s">
        <v>3508</v>
      </c>
      <c r="G1399" s="3"/>
      <c r="H1399" s="24" t="s">
        <v>298</v>
      </c>
      <c r="I1399" s="33">
        <v>42010000</v>
      </c>
      <c r="J1399" s="1" t="s">
        <v>1804</v>
      </c>
      <c r="K1399" s="1" t="s">
        <v>1804</v>
      </c>
      <c r="M1399" s="23" t="s">
        <v>280</v>
      </c>
      <c r="N1399" s="23"/>
      <c r="O1399" s="22" t="s">
        <v>1791</v>
      </c>
      <c r="P1399" s="22">
        <v>141</v>
      </c>
      <c r="Q1399" s="37">
        <f t="shared" ref="Q1399" si="479">R1399*0.8</f>
        <v>260</v>
      </c>
      <c r="R1399" s="166">
        <v>325</v>
      </c>
      <c r="S1399" s="33" t="s">
        <v>1381</v>
      </c>
      <c r="T1399" s="33"/>
      <c r="U1399" s="99">
        <v>4.4999999999999998E-2</v>
      </c>
      <c r="V1399" s="99">
        <v>5.0000000000000001E-3</v>
      </c>
      <c r="W1399" s="99">
        <f t="shared" si="470"/>
        <v>4.9999999999999996E-2</v>
      </c>
      <c r="X1399" s="8">
        <v>205</v>
      </c>
      <c r="Y1399" s="8">
        <v>15</v>
      </c>
      <c r="Z1399" s="8">
        <v>135</v>
      </c>
      <c r="AX1399" s="412" t="s">
        <v>1367</v>
      </c>
      <c r="AY1399" s="32"/>
      <c r="AZ1399" t="s">
        <v>4282</v>
      </c>
      <c r="BA1399" s="278" t="s">
        <v>4267</v>
      </c>
      <c r="BB1399" s="280" t="s">
        <v>4268</v>
      </c>
    </row>
    <row r="1400" spans="1:55" ht="15.75">
      <c r="A1400" s="23" t="s">
        <v>277</v>
      </c>
      <c r="B1400" s="24" t="s">
        <v>1335</v>
      </c>
      <c r="C1400" s="24"/>
      <c r="D1400" s="3" t="s">
        <v>1957</v>
      </c>
      <c r="E1400" s="24" t="s">
        <v>1382</v>
      </c>
      <c r="F1400" s="24" t="s">
        <v>3508</v>
      </c>
      <c r="G1400" s="3"/>
      <c r="H1400" s="24" t="s">
        <v>1383</v>
      </c>
      <c r="I1400" s="33">
        <v>42010000</v>
      </c>
      <c r="J1400" s="1" t="s">
        <v>1804</v>
      </c>
      <c r="K1400" s="1" t="s">
        <v>1804</v>
      </c>
      <c r="M1400" s="23" t="s">
        <v>288</v>
      </c>
      <c r="N1400" s="23"/>
      <c r="O1400" s="22" t="s">
        <v>1791</v>
      </c>
      <c r="P1400" s="22">
        <v>163</v>
      </c>
      <c r="Q1400" s="37">
        <f t="shared" ref="Q1400" si="480">R1400*0.8</f>
        <v>299.2</v>
      </c>
      <c r="R1400" s="166">
        <v>374</v>
      </c>
      <c r="S1400" s="33" t="s">
        <v>1384</v>
      </c>
      <c r="T1400" s="33"/>
      <c r="U1400" s="99">
        <v>0.06</v>
      </c>
      <c r="V1400" s="99">
        <v>5.0000000000000001E-3</v>
      </c>
      <c r="W1400" s="99">
        <f t="shared" si="470"/>
        <v>6.5000000000000002E-2</v>
      </c>
      <c r="X1400" s="8">
        <v>220</v>
      </c>
      <c r="Y1400" s="8">
        <v>15</v>
      </c>
      <c r="Z1400" s="8">
        <v>150</v>
      </c>
      <c r="AX1400" s="412" t="s">
        <v>1367</v>
      </c>
      <c r="AY1400" s="32"/>
      <c r="AZ1400" t="s">
        <v>4282</v>
      </c>
      <c r="BA1400" s="278" t="s">
        <v>4267</v>
      </c>
      <c r="BB1400" s="280" t="s">
        <v>4268</v>
      </c>
    </row>
    <row r="1401" spans="1:55" ht="15.75">
      <c r="A1401" s="23" t="s">
        <v>277</v>
      </c>
      <c r="B1401" s="24" t="s">
        <v>1335</v>
      </c>
      <c r="C1401" s="24"/>
      <c r="D1401" s="3" t="s">
        <v>1957</v>
      </c>
      <c r="E1401" s="24" t="s">
        <v>1385</v>
      </c>
      <c r="F1401" s="24" t="s">
        <v>3508</v>
      </c>
      <c r="G1401" s="3"/>
      <c r="H1401" s="24" t="s">
        <v>1383</v>
      </c>
      <c r="I1401" s="33">
        <v>42010000</v>
      </c>
      <c r="J1401" s="1" t="s">
        <v>1804</v>
      </c>
      <c r="K1401" s="1" t="s">
        <v>1804</v>
      </c>
      <c r="M1401" s="23" t="s">
        <v>290</v>
      </c>
      <c r="N1401" s="23"/>
      <c r="O1401" s="22" t="s">
        <v>1791</v>
      </c>
      <c r="P1401" s="22">
        <v>152</v>
      </c>
      <c r="Q1401" s="37">
        <f t="shared" ref="Q1401" si="481">R1401*0.8</f>
        <v>279.2</v>
      </c>
      <c r="R1401" s="166">
        <v>349</v>
      </c>
      <c r="S1401" s="33" t="s">
        <v>1386</v>
      </c>
      <c r="T1401" s="33"/>
      <c r="U1401" s="99">
        <v>5.5E-2</v>
      </c>
      <c r="V1401" s="99">
        <v>5.0000000000000001E-3</v>
      </c>
      <c r="W1401" s="99">
        <f t="shared" si="470"/>
        <v>0.06</v>
      </c>
      <c r="X1401" s="8">
        <v>215</v>
      </c>
      <c r="Y1401" s="8">
        <v>15</v>
      </c>
      <c r="Z1401" s="8">
        <v>145</v>
      </c>
      <c r="AX1401" s="412" t="s">
        <v>1367</v>
      </c>
      <c r="AY1401" s="32"/>
      <c r="AZ1401" t="s">
        <v>4282</v>
      </c>
      <c r="BA1401" s="278" t="s">
        <v>4267</v>
      </c>
      <c r="BB1401" s="280" t="s">
        <v>4268</v>
      </c>
    </row>
    <row r="1402" spans="1:55" ht="15.75">
      <c r="A1402" s="23" t="s">
        <v>277</v>
      </c>
      <c r="B1402" s="24" t="s">
        <v>1335</v>
      </c>
      <c r="C1402" s="24"/>
      <c r="D1402" s="3" t="s">
        <v>1957</v>
      </c>
      <c r="E1402" s="24" t="s">
        <v>1387</v>
      </c>
      <c r="F1402" s="24" t="s">
        <v>3508</v>
      </c>
      <c r="G1402" s="3"/>
      <c r="H1402" s="24" t="s">
        <v>1383</v>
      </c>
      <c r="I1402" s="33">
        <v>42010000</v>
      </c>
      <c r="J1402" s="1" t="s">
        <v>1804</v>
      </c>
      <c r="K1402" s="1" t="s">
        <v>1804</v>
      </c>
      <c r="M1402" s="23" t="s">
        <v>284</v>
      </c>
      <c r="N1402" s="23"/>
      <c r="O1402" s="22" t="s">
        <v>1791</v>
      </c>
      <c r="P1402" s="22">
        <v>143</v>
      </c>
      <c r="Q1402" s="37">
        <f t="shared" ref="Q1402" si="482">R1402*0.8</f>
        <v>263.2</v>
      </c>
      <c r="R1402" s="166">
        <v>329</v>
      </c>
      <c r="S1402" s="33" t="s">
        <v>1388</v>
      </c>
      <c r="T1402" s="33"/>
      <c r="U1402" s="99">
        <v>0.05</v>
      </c>
      <c r="V1402" s="99">
        <v>5.0000000000000001E-3</v>
      </c>
      <c r="W1402" s="99">
        <f t="shared" si="470"/>
        <v>5.5E-2</v>
      </c>
      <c r="X1402" s="8">
        <v>210</v>
      </c>
      <c r="Y1402" s="8">
        <v>15</v>
      </c>
      <c r="Z1402" s="8">
        <v>140</v>
      </c>
      <c r="AX1402" s="412" t="s">
        <v>1367</v>
      </c>
      <c r="AY1402" s="32"/>
      <c r="AZ1402" t="s">
        <v>4282</v>
      </c>
      <c r="BA1402" s="278" t="s">
        <v>4267</v>
      </c>
      <c r="BB1402" s="280" t="s">
        <v>4268</v>
      </c>
    </row>
    <row r="1403" spans="1:55" ht="15.75">
      <c r="A1403" s="23" t="s">
        <v>277</v>
      </c>
      <c r="B1403" s="24" t="s">
        <v>1335</v>
      </c>
      <c r="C1403" s="24"/>
      <c r="D1403" s="3" t="s">
        <v>1957</v>
      </c>
      <c r="E1403" s="24" t="s">
        <v>1389</v>
      </c>
      <c r="F1403" s="24" t="s">
        <v>3508</v>
      </c>
      <c r="G1403" s="3"/>
      <c r="H1403" s="24" t="s">
        <v>1383</v>
      </c>
      <c r="I1403" s="33">
        <v>42010000</v>
      </c>
      <c r="J1403" s="1" t="s">
        <v>1804</v>
      </c>
      <c r="K1403" s="1" t="s">
        <v>1804</v>
      </c>
      <c r="M1403" s="23" t="s">
        <v>280</v>
      </c>
      <c r="N1403" s="23"/>
      <c r="O1403" s="22" t="s">
        <v>1791</v>
      </c>
      <c r="P1403" s="22">
        <v>141</v>
      </c>
      <c r="Q1403" s="37">
        <f t="shared" ref="Q1403" si="483">R1403*0.8</f>
        <v>260</v>
      </c>
      <c r="R1403" s="166">
        <v>325</v>
      </c>
      <c r="S1403" s="33" t="s">
        <v>1390</v>
      </c>
      <c r="T1403" s="33"/>
      <c r="U1403" s="99">
        <v>4.4999999999999998E-2</v>
      </c>
      <c r="V1403" s="99">
        <v>5.0000000000000001E-3</v>
      </c>
      <c r="W1403" s="99">
        <f t="shared" si="470"/>
        <v>4.9999999999999996E-2</v>
      </c>
      <c r="X1403" s="8">
        <v>205</v>
      </c>
      <c r="Y1403" s="8">
        <v>15</v>
      </c>
      <c r="Z1403" s="8">
        <v>135</v>
      </c>
      <c r="AX1403" s="412" t="s">
        <v>1367</v>
      </c>
      <c r="AY1403" s="32"/>
      <c r="AZ1403" t="s">
        <v>4282</v>
      </c>
      <c r="BA1403" s="278" t="s">
        <v>4267</v>
      </c>
      <c r="BB1403" s="280" t="s">
        <v>4268</v>
      </c>
    </row>
    <row r="1404" spans="1:55" ht="15.75">
      <c r="A1404" s="23" t="s">
        <v>277</v>
      </c>
      <c r="B1404" s="24" t="s">
        <v>1348</v>
      </c>
      <c r="C1404" s="24"/>
      <c r="D1404" s="3" t="s">
        <v>1958</v>
      </c>
      <c r="E1404" s="24" t="s">
        <v>1391</v>
      </c>
      <c r="F1404" s="24" t="s">
        <v>3509</v>
      </c>
      <c r="G1404" s="3"/>
      <c r="H1404" s="24" t="s">
        <v>279</v>
      </c>
      <c r="I1404" s="33">
        <v>42010000</v>
      </c>
      <c r="J1404" s="1" t="s">
        <v>1804</v>
      </c>
      <c r="K1404" s="1" t="s">
        <v>1804</v>
      </c>
      <c r="M1404" s="23" t="s">
        <v>1350</v>
      </c>
      <c r="N1404" s="23"/>
      <c r="O1404" s="22" t="s">
        <v>1791</v>
      </c>
      <c r="P1404" s="22">
        <v>218</v>
      </c>
      <c r="Q1404" s="37">
        <f t="shared" ref="Q1404" si="484">R1404*0.8</f>
        <v>399.20000000000005</v>
      </c>
      <c r="R1404" s="166">
        <v>499</v>
      </c>
      <c r="S1404" s="33" t="s">
        <v>1393</v>
      </c>
      <c r="T1404" s="33"/>
      <c r="U1404" s="99">
        <v>0.17</v>
      </c>
      <c r="V1404" s="99">
        <v>5.0000000000000001E-3</v>
      </c>
      <c r="W1404" s="99">
        <f t="shared" si="470"/>
        <v>0.17500000000000002</v>
      </c>
      <c r="X1404" s="8">
        <v>380</v>
      </c>
      <c r="Y1404" s="8">
        <v>15</v>
      </c>
      <c r="Z1404" s="8">
        <v>130</v>
      </c>
      <c r="AX1404" s="412" t="s">
        <v>1392</v>
      </c>
      <c r="AY1404" s="32"/>
      <c r="AZ1404" t="s">
        <v>4282</v>
      </c>
      <c r="BA1404" s="278" t="s">
        <v>4267</v>
      </c>
      <c r="BB1404" s="280" t="s">
        <v>4268</v>
      </c>
    </row>
    <row r="1405" spans="1:55" ht="15.75">
      <c r="A1405" s="23" t="s">
        <v>277</v>
      </c>
      <c r="B1405" s="24" t="s">
        <v>1348</v>
      </c>
      <c r="C1405" s="24"/>
      <c r="D1405" s="3" t="s">
        <v>1958</v>
      </c>
      <c r="E1405" s="24" t="s">
        <v>1394</v>
      </c>
      <c r="F1405" s="24" t="s">
        <v>3509</v>
      </c>
      <c r="G1405" s="3"/>
      <c r="H1405" s="24" t="s">
        <v>298</v>
      </c>
      <c r="I1405" s="33">
        <v>42010000</v>
      </c>
      <c r="J1405" s="1" t="s">
        <v>1804</v>
      </c>
      <c r="K1405" s="1" t="s">
        <v>1804</v>
      </c>
      <c r="M1405" s="23" t="s">
        <v>1350</v>
      </c>
      <c r="N1405" s="23"/>
      <c r="O1405" s="22" t="s">
        <v>1791</v>
      </c>
      <c r="P1405" s="22">
        <v>218</v>
      </c>
      <c r="Q1405" s="37">
        <f t="shared" ref="Q1405" si="485">R1405*0.8</f>
        <v>399.20000000000005</v>
      </c>
      <c r="R1405" s="166">
        <v>499</v>
      </c>
      <c r="S1405" s="33" t="s">
        <v>1395</v>
      </c>
      <c r="T1405" s="33"/>
      <c r="U1405" s="99">
        <v>0.17</v>
      </c>
      <c r="V1405" s="99">
        <v>5.0000000000000001E-3</v>
      </c>
      <c r="W1405" s="99">
        <f t="shared" si="470"/>
        <v>0.17500000000000002</v>
      </c>
      <c r="X1405" s="8">
        <v>380</v>
      </c>
      <c r="Y1405" s="8">
        <v>15</v>
      </c>
      <c r="Z1405" s="8">
        <v>130</v>
      </c>
      <c r="AX1405" s="412" t="s">
        <v>1392</v>
      </c>
      <c r="AY1405" s="32"/>
      <c r="AZ1405" t="s">
        <v>4282</v>
      </c>
      <c r="BA1405" s="278" t="s">
        <v>4267</v>
      </c>
      <c r="BB1405" s="280" t="s">
        <v>4268</v>
      </c>
    </row>
    <row r="1406" spans="1:55" ht="15.75">
      <c r="A1406" s="23" t="s">
        <v>277</v>
      </c>
      <c r="B1406" s="24" t="s">
        <v>1348</v>
      </c>
      <c r="C1406" s="24"/>
      <c r="D1406" s="3" t="s">
        <v>1958</v>
      </c>
      <c r="E1406" s="24" t="s">
        <v>1396</v>
      </c>
      <c r="F1406" s="24" t="s">
        <v>3509</v>
      </c>
      <c r="G1406" s="3"/>
      <c r="H1406" s="24" t="s">
        <v>1383</v>
      </c>
      <c r="I1406" s="33">
        <v>42010000</v>
      </c>
      <c r="J1406" s="1" t="s">
        <v>1804</v>
      </c>
      <c r="K1406" s="1" t="s">
        <v>1804</v>
      </c>
      <c r="M1406" s="23" t="s">
        <v>1350</v>
      </c>
      <c r="N1406" s="23"/>
      <c r="O1406" s="22" t="s">
        <v>1791</v>
      </c>
      <c r="P1406" s="22">
        <v>218</v>
      </c>
      <c r="Q1406" s="37">
        <f t="shared" ref="Q1406" si="486">R1406*0.8</f>
        <v>399.20000000000005</v>
      </c>
      <c r="R1406" s="166">
        <v>499</v>
      </c>
      <c r="S1406" s="33" t="s">
        <v>1397</v>
      </c>
      <c r="T1406" s="33"/>
      <c r="U1406" s="99">
        <v>0.17</v>
      </c>
      <c r="V1406" s="99">
        <v>5.0000000000000001E-3</v>
      </c>
      <c r="W1406" s="99">
        <f t="shared" si="470"/>
        <v>0.17500000000000002</v>
      </c>
      <c r="X1406" s="8">
        <v>380</v>
      </c>
      <c r="Y1406" s="8">
        <v>15</v>
      </c>
      <c r="Z1406" s="8">
        <v>130</v>
      </c>
      <c r="AX1406" s="412" t="s">
        <v>1392</v>
      </c>
      <c r="AY1406" s="32"/>
      <c r="AZ1406" t="s">
        <v>4282</v>
      </c>
      <c r="BA1406" s="278" t="s">
        <v>4267</v>
      </c>
      <c r="BB1406" s="280" t="s">
        <v>4268</v>
      </c>
    </row>
    <row r="1407" spans="1:55" ht="15.75">
      <c r="A1407" s="23" t="s">
        <v>277</v>
      </c>
      <c r="B1407" s="24" t="s">
        <v>1335</v>
      </c>
      <c r="C1407" s="24"/>
      <c r="D1407" s="3" t="s">
        <v>1959</v>
      </c>
      <c r="E1407" s="24" t="s">
        <v>1398</v>
      </c>
      <c r="F1407" s="24" t="s">
        <v>3510</v>
      </c>
      <c r="G1407" s="3"/>
      <c r="H1407" s="24" t="s">
        <v>279</v>
      </c>
      <c r="I1407" s="33">
        <v>42010000</v>
      </c>
      <c r="J1407" s="1" t="s">
        <v>1804</v>
      </c>
      <c r="K1407" s="1" t="s">
        <v>1804</v>
      </c>
      <c r="M1407" s="23" t="s">
        <v>286</v>
      </c>
      <c r="N1407" s="23"/>
      <c r="O1407" s="22" t="s">
        <v>1791</v>
      </c>
      <c r="P1407" s="22">
        <v>67</v>
      </c>
      <c r="Q1407" s="37">
        <f t="shared" ref="Q1407" si="487">R1407*0.8</f>
        <v>124</v>
      </c>
      <c r="R1407" s="166">
        <v>155</v>
      </c>
      <c r="S1407" s="33" t="s">
        <v>1400</v>
      </c>
      <c r="T1407" s="33"/>
      <c r="U1407" s="99">
        <v>0.12</v>
      </c>
      <c r="V1407" s="99">
        <v>5.0000000000000001E-3</v>
      </c>
      <c r="W1407" s="99">
        <f t="shared" si="470"/>
        <v>0.125</v>
      </c>
      <c r="X1407" s="8">
        <v>290</v>
      </c>
      <c r="Y1407" s="8">
        <v>15</v>
      </c>
      <c r="Z1407" s="8">
        <v>215</v>
      </c>
      <c r="AX1407" s="412" t="s">
        <v>1399</v>
      </c>
      <c r="AY1407" s="32"/>
      <c r="AZ1407" t="s">
        <v>4282</v>
      </c>
      <c r="BA1407" s="278" t="s">
        <v>4267</v>
      </c>
      <c r="BB1407" s="280" t="s">
        <v>4268</v>
      </c>
    </row>
    <row r="1408" spans="1:55" ht="15.75">
      <c r="A1408" s="23" t="s">
        <v>277</v>
      </c>
      <c r="B1408" s="24" t="s">
        <v>1335</v>
      </c>
      <c r="C1408" s="24"/>
      <c r="D1408" s="3" t="s">
        <v>1959</v>
      </c>
      <c r="E1408" s="24" t="s">
        <v>1401</v>
      </c>
      <c r="F1408" s="24" t="s">
        <v>3510</v>
      </c>
      <c r="G1408" s="3"/>
      <c r="H1408" s="24" t="s">
        <v>279</v>
      </c>
      <c r="I1408" s="33">
        <v>42010000</v>
      </c>
      <c r="J1408" s="1" t="s">
        <v>1804</v>
      </c>
      <c r="K1408" s="1" t="s">
        <v>1804</v>
      </c>
      <c r="M1408" s="23" t="s">
        <v>288</v>
      </c>
      <c r="N1408" s="23"/>
      <c r="O1408" s="22" t="s">
        <v>1791</v>
      </c>
      <c r="P1408" s="22">
        <v>65</v>
      </c>
      <c r="Q1408" s="37">
        <f t="shared" ref="Q1408" si="488">R1408*0.8</f>
        <v>119.2</v>
      </c>
      <c r="R1408" s="166">
        <v>149</v>
      </c>
      <c r="S1408" s="33" t="s">
        <v>1402</v>
      </c>
      <c r="T1408" s="33"/>
      <c r="U1408" s="99">
        <v>9.5000000000000001E-2</v>
      </c>
      <c r="V1408" s="99">
        <v>5.0000000000000001E-3</v>
      </c>
      <c r="W1408" s="99">
        <f t="shared" si="470"/>
        <v>0.1</v>
      </c>
      <c r="X1408" s="8">
        <v>280</v>
      </c>
      <c r="Y1408" s="8">
        <v>15</v>
      </c>
      <c r="Z1408" s="8">
        <v>205</v>
      </c>
      <c r="AX1408" s="412" t="s">
        <v>1399</v>
      </c>
      <c r="AY1408" s="32"/>
      <c r="AZ1408" t="s">
        <v>4282</v>
      </c>
      <c r="BA1408" s="278" t="s">
        <v>4267</v>
      </c>
      <c r="BB1408" s="280" t="s">
        <v>4268</v>
      </c>
    </row>
    <row r="1409" spans="1:55" ht="15.75">
      <c r="A1409" s="23" t="s">
        <v>277</v>
      </c>
      <c r="B1409" s="24" t="s">
        <v>1335</v>
      </c>
      <c r="C1409" s="24"/>
      <c r="D1409" s="3" t="s">
        <v>1959</v>
      </c>
      <c r="E1409" s="24" t="s">
        <v>1403</v>
      </c>
      <c r="F1409" s="24" t="s">
        <v>3510</v>
      </c>
      <c r="G1409" s="3"/>
      <c r="H1409" s="24" t="s">
        <v>279</v>
      </c>
      <c r="I1409" s="33">
        <v>42010000</v>
      </c>
      <c r="J1409" s="1" t="s">
        <v>1804</v>
      </c>
      <c r="K1409" s="1" t="s">
        <v>1804</v>
      </c>
      <c r="M1409" s="23" t="s">
        <v>290</v>
      </c>
      <c r="N1409" s="23"/>
      <c r="O1409" s="22" t="s">
        <v>1791</v>
      </c>
      <c r="P1409" s="22">
        <v>63</v>
      </c>
      <c r="Q1409" s="37">
        <f t="shared" ref="Q1409" si="489">R1409*0.8</f>
        <v>116</v>
      </c>
      <c r="R1409" s="166">
        <v>145</v>
      </c>
      <c r="S1409" s="33" t="s">
        <v>1404</v>
      </c>
      <c r="T1409" s="33"/>
      <c r="U1409" s="99">
        <v>7.0000000000000007E-2</v>
      </c>
      <c r="V1409" s="99">
        <v>5.0000000000000001E-3</v>
      </c>
      <c r="W1409" s="99">
        <f t="shared" si="470"/>
        <v>7.5000000000000011E-2</v>
      </c>
      <c r="X1409" s="8">
        <v>270</v>
      </c>
      <c r="Y1409" s="8">
        <v>15</v>
      </c>
      <c r="Z1409" s="8">
        <v>195</v>
      </c>
      <c r="AX1409" s="412" t="s">
        <v>1399</v>
      </c>
      <c r="AY1409" s="32"/>
      <c r="AZ1409" t="s">
        <v>4282</v>
      </c>
      <c r="BA1409" s="278" t="s">
        <v>4267</v>
      </c>
      <c r="BB1409" s="280" t="s">
        <v>4268</v>
      </c>
    </row>
    <row r="1410" spans="1:55" ht="15.75">
      <c r="A1410" s="23" t="s">
        <v>277</v>
      </c>
      <c r="B1410" s="24" t="s">
        <v>1335</v>
      </c>
      <c r="C1410" s="24"/>
      <c r="D1410" s="3" t="s">
        <v>1959</v>
      </c>
      <c r="E1410" s="24" t="s">
        <v>1405</v>
      </c>
      <c r="F1410" s="24" t="s">
        <v>3510</v>
      </c>
      <c r="G1410" s="3"/>
      <c r="H1410" s="24" t="s">
        <v>279</v>
      </c>
      <c r="I1410" s="33">
        <v>42010000</v>
      </c>
      <c r="J1410" s="1" t="s">
        <v>1804</v>
      </c>
      <c r="K1410" s="1" t="s">
        <v>1804</v>
      </c>
      <c r="M1410" s="23" t="s">
        <v>282</v>
      </c>
      <c r="N1410" s="23"/>
      <c r="O1410" s="22" t="s">
        <v>1791</v>
      </c>
      <c r="P1410" s="22">
        <v>61</v>
      </c>
      <c r="Q1410" s="37">
        <f t="shared" ref="Q1410" si="490">R1410*0.8</f>
        <v>111.2</v>
      </c>
      <c r="R1410" s="166">
        <v>139</v>
      </c>
      <c r="S1410" s="33" t="s">
        <v>1406</v>
      </c>
      <c r="T1410" s="33"/>
      <c r="U1410" s="99">
        <v>0.14000000000000001</v>
      </c>
      <c r="V1410" s="99">
        <v>5.0000000000000001E-3</v>
      </c>
      <c r="W1410" s="99">
        <f t="shared" si="470"/>
        <v>0.14500000000000002</v>
      </c>
      <c r="X1410" s="8">
        <v>290</v>
      </c>
      <c r="Y1410" s="8">
        <v>15</v>
      </c>
      <c r="Z1410" s="8">
        <v>215</v>
      </c>
      <c r="AX1410" s="412" t="s">
        <v>1399</v>
      </c>
      <c r="AY1410" s="32"/>
      <c r="AZ1410" t="s">
        <v>4282</v>
      </c>
      <c r="BA1410" s="278" t="s">
        <v>4267</v>
      </c>
      <c r="BB1410" s="280" t="s">
        <v>4268</v>
      </c>
    </row>
    <row r="1411" spans="1:55" ht="15.75">
      <c r="A1411" s="23" t="s">
        <v>277</v>
      </c>
      <c r="B1411" s="24" t="s">
        <v>1335</v>
      </c>
      <c r="C1411" s="24"/>
      <c r="D1411" s="3" t="s">
        <v>1959</v>
      </c>
      <c r="E1411" s="24" t="s">
        <v>1407</v>
      </c>
      <c r="F1411" s="24" t="s">
        <v>3510</v>
      </c>
      <c r="G1411" s="3"/>
      <c r="H1411" s="24" t="s">
        <v>279</v>
      </c>
      <c r="I1411" s="33">
        <v>42010000</v>
      </c>
      <c r="J1411" s="1" t="s">
        <v>1804</v>
      </c>
      <c r="K1411" s="1" t="s">
        <v>1804</v>
      </c>
      <c r="M1411" s="23" t="s">
        <v>284</v>
      </c>
      <c r="N1411" s="23"/>
      <c r="O1411" s="22" t="s">
        <v>1791</v>
      </c>
      <c r="P1411" s="22">
        <v>56</v>
      </c>
      <c r="Q1411" s="37">
        <f t="shared" ref="Q1411" si="491">R1411*0.8</f>
        <v>103.2</v>
      </c>
      <c r="R1411" s="166">
        <v>129</v>
      </c>
      <c r="S1411" s="33" t="s">
        <v>1408</v>
      </c>
      <c r="T1411" s="33"/>
      <c r="U1411" s="99">
        <v>6.5000000000000002E-2</v>
      </c>
      <c r="V1411" s="99">
        <v>5.0000000000000001E-3</v>
      </c>
      <c r="W1411" s="99">
        <f t="shared" si="470"/>
        <v>7.0000000000000007E-2</v>
      </c>
      <c r="X1411" s="8">
        <v>260</v>
      </c>
      <c r="Y1411" s="8">
        <v>15</v>
      </c>
      <c r="Z1411" s="8">
        <v>185</v>
      </c>
      <c r="AX1411" s="412" t="s">
        <v>1399</v>
      </c>
      <c r="AY1411" s="32"/>
      <c r="AZ1411" t="s">
        <v>4282</v>
      </c>
      <c r="BA1411" s="278" t="s">
        <v>4267</v>
      </c>
      <c r="BB1411" s="280" t="s">
        <v>4268</v>
      </c>
    </row>
    <row r="1412" spans="1:55" ht="15.75">
      <c r="A1412" s="23" t="s">
        <v>277</v>
      </c>
      <c r="B1412" s="24" t="s">
        <v>1335</v>
      </c>
      <c r="C1412" s="24"/>
      <c r="D1412" s="3" t="s">
        <v>1959</v>
      </c>
      <c r="E1412" s="24" t="s">
        <v>1409</v>
      </c>
      <c r="F1412" s="24" t="s">
        <v>3510</v>
      </c>
      <c r="G1412" s="3"/>
      <c r="H1412" s="24" t="s">
        <v>279</v>
      </c>
      <c r="I1412" s="33">
        <v>42010000</v>
      </c>
      <c r="J1412" s="1" t="s">
        <v>1804</v>
      </c>
      <c r="K1412" s="1" t="s">
        <v>1804</v>
      </c>
      <c r="M1412" s="23" t="s">
        <v>280</v>
      </c>
      <c r="N1412" s="23"/>
      <c r="O1412" s="22" t="s">
        <v>1791</v>
      </c>
      <c r="P1412" s="22">
        <v>54</v>
      </c>
      <c r="Q1412" s="37">
        <f t="shared" ref="Q1412" si="492">R1412*0.8</f>
        <v>100</v>
      </c>
      <c r="R1412" s="166">
        <v>125</v>
      </c>
      <c r="S1412" s="33" t="s">
        <v>1410</v>
      </c>
      <c r="T1412" s="33"/>
      <c r="U1412" s="99">
        <v>0.05</v>
      </c>
      <c r="V1412" s="99">
        <v>5.0000000000000001E-3</v>
      </c>
      <c r="W1412" s="99">
        <f t="shared" si="470"/>
        <v>5.5E-2</v>
      </c>
      <c r="X1412" s="8">
        <v>230</v>
      </c>
      <c r="Y1412" s="8">
        <v>15</v>
      </c>
      <c r="Z1412" s="8">
        <v>170</v>
      </c>
      <c r="AX1412" s="412" t="s">
        <v>1399</v>
      </c>
      <c r="AY1412" s="32"/>
      <c r="AZ1412" t="s">
        <v>4282</v>
      </c>
      <c r="BA1412" s="278" t="s">
        <v>4267</v>
      </c>
      <c r="BB1412" s="280" t="s">
        <v>4268</v>
      </c>
    </row>
    <row r="1413" spans="1:55" ht="15.75">
      <c r="A1413" s="23" t="s">
        <v>277</v>
      </c>
      <c r="B1413" s="24" t="s">
        <v>1335</v>
      </c>
      <c r="C1413" s="24"/>
      <c r="D1413" s="3" t="s">
        <v>1959</v>
      </c>
      <c r="E1413" s="24" t="s">
        <v>1411</v>
      </c>
      <c r="F1413" s="24" t="s">
        <v>3510</v>
      </c>
      <c r="G1413" s="3"/>
      <c r="H1413" s="24" t="s">
        <v>279</v>
      </c>
      <c r="I1413" s="33">
        <v>42010000</v>
      </c>
      <c r="J1413" s="1" t="s">
        <v>1804</v>
      </c>
      <c r="K1413" s="1" t="s">
        <v>1804</v>
      </c>
      <c r="M1413" s="23" t="s">
        <v>1364</v>
      </c>
      <c r="N1413" s="23"/>
      <c r="O1413" s="22" t="s">
        <v>1791</v>
      </c>
      <c r="P1413" s="22">
        <v>52</v>
      </c>
      <c r="Q1413" s="37">
        <f t="shared" ref="Q1413" si="493">R1413*0.8</f>
        <v>95.2</v>
      </c>
      <c r="R1413" s="166">
        <v>119</v>
      </c>
      <c r="S1413" s="33" t="s">
        <v>1412</v>
      </c>
      <c r="T1413" s="33"/>
      <c r="U1413" s="99">
        <v>0.04</v>
      </c>
      <c r="V1413" s="99">
        <v>5.0000000000000001E-3</v>
      </c>
      <c r="W1413" s="99">
        <f t="shared" si="470"/>
        <v>4.4999999999999998E-2</v>
      </c>
      <c r="X1413" s="8">
        <v>205</v>
      </c>
      <c r="Y1413" s="8">
        <v>15</v>
      </c>
      <c r="Z1413" s="8">
        <v>155</v>
      </c>
      <c r="AX1413" s="412" t="s">
        <v>1399</v>
      </c>
      <c r="AY1413" s="32"/>
      <c r="AZ1413" t="s">
        <v>4282</v>
      </c>
      <c r="BA1413" s="278" t="s">
        <v>4267</v>
      </c>
      <c r="BB1413" s="280" t="s">
        <v>4268</v>
      </c>
    </row>
    <row r="1414" spans="1:55" ht="15.75">
      <c r="A1414" s="23" t="s">
        <v>277</v>
      </c>
      <c r="B1414" s="24" t="s">
        <v>1335</v>
      </c>
      <c r="C1414" s="24"/>
      <c r="D1414" s="3" t="s">
        <v>1959</v>
      </c>
      <c r="E1414" s="24" t="s">
        <v>1413</v>
      </c>
      <c r="F1414" s="24" t="s">
        <v>3510</v>
      </c>
      <c r="G1414" s="3"/>
      <c r="H1414" s="24" t="s">
        <v>298</v>
      </c>
      <c r="I1414" s="33">
        <v>42010000</v>
      </c>
      <c r="J1414" s="1" t="s">
        <v>1804</v>
      </c>
      <c r="K1414" s="1" t="s">
        <v>1804</v>
      </c>
      <c r="M1414" s="23" t="s">
        <v>286</v>
      </c>
      <c r="N1414" s="23"/>
      <c r="O1414" s="22" t="s">
        <v>1791</v>
      </c>
      <c r="P1414" s="22">
        <v>67</v>
      </c>
      <c r="Q1414" s="37">
        <f t="shared" ref="Q1414" si="494">R1414*0.8</f>
        <v>124</v>
      </c>
      <c r="R1414" s="166">
        <v>155</v>
      </c>
      <c r="S1414" s="33" t="s">
        <v>1414</v>
      </c>
      <c r="T1414" s="33"/>
      <c r="U1414" s="99">
        <v>0.12</v>
      </c>
      <c r="V1414" s="99">
        <v>5.0000000000000001E-3</v>
      </c>
      <c r="W1414" s="99">
        <f t="shared" si="470"/>
        <v>0.125</v>
      </c>
      <c r="X1414" s="8">
        <v>290</v>
      </c>
      <c r="Y1414" s="8">
        <v>15</v>
      </c>
      <c r="Z1414" s="8">
        <v>215</v>
      </c>
      <c r="AX1414" s="412" t="s">
        <v>1399</v>
      </c>
      <c r="AY1414" s="32"/>
      <c r="AZ1414" t="s">
        <v>4282</v>
      </c>
      <c r="BA1414" s="278" t="s">
        <v>4267</v>
      </c>
      <c r="BB1414" s="280" t="s">
        <v>4268</v>
      </c>
    </row>
    <row r="1415" spans="1:55" ht="15.75">
      <c r="A1415" s="23" t="s">
        <v>277</v>
      </c>
      <c r="B1415" s="24" t="s">
        <v>1335</v>
      </c>
      <c r="C1415" s="24"/>
      <c r="D1415" s="3" t="s">
        <v>1959</v>
      </c>
      <c r="E1415" s="24" t="s">
        <v>1415</v>
      </c>
      <c r="F1415" s="24" t="s">
        <v>3510</v>
      </c>
      <c r="G1415" s="3"/>
      <c r="H1415" s="24" t="s">
        <v>298</v>
      </c>
      <c r="I1415" s="33">
        <v>42010000</v>
      </c>
      <c r="J1415" s="1" t="s">
        <v>1804</v>
      </c>
      <c r="K1415" s="1" t="s">
        <v>1804</v>
      </c>
      <c r="M1415" s="23" t="s">
        <v>288</v>
      </c>
      <c r="N1415" s="23"/>
      <c r="O1415" s="22" t="s">
        <v>1791</v>
      </c>
      <c r="P1415" s="22">
        <v>65</v>
      </c>
      <c r="Q1415" s="37">
        <f t="shared" ref="Q1415" si="495">R1415*0.8</f>
        <v>119.2</v>
      </c>
      <c r="R1415" s="166">
        <v>149</v>
      </c>
      <c r="S1415" s="33" t="s">
        <v>1416</v>
      </c>
      <c r="T1415" s="33"/>
      <c r="U1415" s="99">
        <v>9.5000000000000001E-2</v>
      </c>
      <c r="V1415" s="99">
        <v>5.0000000000000001E-3</v>
      </c>
      <c r="W1415" s="99">
        <f t="shared" si="470"/>
        <v>0.1</v>
      </c>
      <c r="X1415" s="8">
        <v>280</v>
      </c>
      <c r="Y1415" s="8">
        <v>15</v>
      </c>
      <c r="Z1415" s="8">
        <v>205</v>
      </c>
      <c r="AX1415" s="412" t="s">
        <v>1399</v>
      </c>
      <c r="AY1415" s="32"/>
      <c r="AZ1415" t="s">
        <v>4282</v>
      </c>
      <c r="BA1415" s="278" t="s">
        <v>4267</v>
      </c>
      <c r="BB1415" s="280" t="s">
        <v>4268</v>
      </c>
    </row>
    <row r="1416" spans="1:55" ht="15.75">
      <c r="A1416" s="23" t="s">
        <v>277</v>
      </c>
      <c r="B1416" s="24" t="s">
        <v>1335</v>
      </c>
      <c r="C1416" s="24"/>
      <c r="D1416" s="3" t="s">
        <v>1959</v>
      </c>
      <c r="E1416" s="24" t="s">
        <v>1417</v>
      </c>
      <c r="F1416" s="24" t="s">
        <v>3510</v>
      </c>
      <c r="G1416" s="3"/>
      <c r="H1416" s="24" t="s">
        <v>298</v>
      </c>
      <c r="I1416" s="33">
        <v>42010000</v>
      </c>
      <c r="J1416" s="1" t="s">
        <v>1804</v>
      </c>
      <c r="K1416" s="1" t="s">
        <v>1804</v>
      </c>
      <c r="M1416" s="23" t="s">
        <v>290</v>
      </c>
      <c r="N1416" s="23"/>
      <c r="O1416" s="22" t="s">
        <v>1791</v>
      </c>
      <c r="P1416" s="22">
        <v>63</v>
      </c>
      <c r="Q1416" s="37">
        <f t="shared" ref="Q1416" si="496">R1416*0.8</f>
        <v>116</v>
      </c>
      <c r="R1416" s="166">
        <v>145</v>
      </c>
      <c r="S1416" s="33" t="s">
        <v>1418</v>
      </c>
      <c r="T1416" s="33"/>
      <c r="U1416" s="99">
        <v>7.0000000000000007E-2</v>
      </c>
      <c r="V1416" s="99">
        <v>5.0000000000000001E-3</v>
      </c>
      <c r="W1416" s="99">
        <f t="shared" si="470"/>
        <v>7.5000000000000011E-2</v>
      </c>
      <c r="X1416" s="8">
        <v>270</v>
      </c>
      <c r="Y1416" s="8">
        <v>15</v>
      </c>
      <c r="Z1416" s="8">
        <v>195</v>
      </c>
      <c r="AX1416" s="412" t="s">
        <v>1399</v>
      </c>
      <c r="AY1416" s="32"/>
      <c r="AZ1416" t="s">
        <v>4282</v>
      </c>
      <c r="BA1416" s="278" t="s">
        <v>4267</v>
      </c>
      <c r="BB1416" s="280" t="s">
        <v>4268</v>
      </c>
    </row>
    <row r="1417" spans="1:55" ht="15.75">
      <c r="A1417" s="23" t="s">
        <v>277</v>
      </c>
      <c r="B1417" s="24" t="s">
        <v>1335</v>
      </c>
      <c r="C1417" s="24"/>
      <c r="D1417" s="3" t="s">
        <v>1959</v>
      </c>
      <c r="E1417" s="24" t="s">
        <v>1419</v>
      </c>
      <c r="F1417" s="24" t="s">
        <v>3510</v>
      </c>
      <c r="G1417" s="3"/>
      <c r="H1417" s="24" t="s">
        <v>298</v>
      </c>
      <c r="I1417" s="33">
        <v>42010000</v>
      </c>
      <c r="J1417" s="1" t="s">
        <v>1804</v>
      </c>
      <c r="K1417" s="1" t="s">
        <v>1804</v>
      </c>
      <c r="M1417" s="23" t="s">
        <v>282</v>
      </c>
      <c r="N1417" s="23"/>
      <c r="O1417" s="22" t="s">
        <v>1791</v>
      </c>
      <c r="P1417" s="22">
        <v>61</v>
      </c>
      <c r="Q1417" s="37">
        <f t="shared" ref="Q1417" si="497">R1417*0.8</f>
        <v>111.2</v>
      </c>
      <c r="R1417" s="166">
        <v>139</v>
      </c>
      <c r="S1417" s="33" t="s">
        <v>1420</v>
      </c>
      <c r="T1417" s="33"/>
      <c r="U1417" s="99">
        <v>0.14000000000000001</v>
      </c>
      <c r="V1417" s="99">
        <v>5.0000000000000001E-3</v>
      </c>
      <c r="W1417" s="99">
        <f t="shared" si="470"/>
        <v>0.14500000000000002</v>
      </c>
      <c r="X1417" s="8">
        <v>290</v>
      </c>
      <c r="Y1417" s="8">
        <v>15</v>
      </c>
      <c r="Z1417" s="8">
        <v>215</v>
      </c>
      <c r="AX1417" s="412" t="s">
        <v>1399</v>
      </c>
      <c r="AY1417" s="32"/>
      <c r="AZ1417" t="s">
        <v>4282</v>
      </c>
      <c r="BA1417" s="278" t="s">
        <v>4267</v>
      </c>
      <c r="BB1417" s="280" t="s">
        <v>4268</v>
      </c>
    </row>
    <row r="1418" spans="1:55" ht="15.75">
      <c r="A1418" s="23" t="s">
        <v>277</v>
      </c>
      <c r="B1418" s="24" t="s">
        <v>1335</v>
      </c>
      <c r="C1418" s="24"/>
      <c r="D1418" s="3" t="s">
        <v>1959</v>
      </c>
      <c r="E1418" s="24" t="s">
        <v>1421</v>
      </c>
      <c r="F1418" s="24" t="s">
        <v>3510</v>
      </c>
      <c r="G1418" s="3"/>
      <c r="H1418" s="24" t="s">
        <v>298</v>
      </c>
      <c r="I1418" s="33">
        <v>42010000</v>
      </c>
      <c r="J1418" s="1" t="s">
        <v>1804</v>
      </c>
      <c r="K1418" s="1" t="s">
        <v>1804</v>
      </c>
      <c r="M1418" s="23" t="s">
        <v>284</v>
      </c>
      <c r="N1418" s="23"/>
      <c r="O1418" s="22" t="s">
        <v>1791</v>
      </c>
      <c r="P1418" s="22">
        <v>56</v>
      </c>
      <c r="Q1418" s="37">
        <f t="shared" ref="Q1418" si="498">R1418*0.8</f>
        <v>103.2</v>
      </c>
      <c r="R1418" s="166">
        <v>129</v>
      </c>
      <c r="S1418" s="33" t="s">
        <v>1422</v>
      </c>
      <c r="T1418" s="33"/>
      <c r="U1418" s="99">
        <v>6.5000000000000002E-2</v>
      </c>
      <c r="V1418" s="99">
        <v>5.0000000000000001E-3</v>
      </c>
      <c r="W1418" s="99">
        <f t="shared" si="470"/>
        <v>7.0000000000000007E-2</v>
      </c>
      <c r="X1418" s="8">
        <v>260</v>
      </c>
      <c r="Y1418" s="8">
        <v>15</v>
      </c>
      <c r="Z1418" s="8">
        <v>185</v>
      </c>
      <c r="AX1418" s="412" t="s">
        <v>1399</v>
      </c>
      <c r="AY1418" s="32"/>
      <c r="AZ1418" t="s">
        <v>4282</v>
      </c>
      <c r="BA1418" s="278" t="s">
        <v>4267</v>
      </c>
      <c r="BB1418" s="280" t="s">
        <v>4268</v>
      </c>
    </row>
    <row r="1419" spans="1:55" ht="15.75">
      <c r="A1419" s="23" t="s">
        <v>277</v>
      </c>
      <c r="B1419" s="24" t="s">
        <v>1335</v>
      </c>
      <c r="C1419" s="24"/>
      <c r="D1419" s="3" t="s">
        <v>1959</v>
      </c>
      <c r="E1419" s="24" t="s">
        <v>1423</v>
      </c>
      <c r="F1419" s="24" t="s">
        <v>3510</v>
      </c>
      <c r="G1419" s="3"/>
      <c r="H1419" s="24" t="s">
        <v>298</v>
      </c>
      <c r="I1419" s="33">
        <v>42010000</v>
      </c>
      <c r="J1419" s="1" t="s">
        <v>1804</v>
      </c>
      <c r="K1419" s="1" t="s">
        <v>1804</v>
      </c>
      <c r="M1419" s="23" t="s">
        <v>280</v>
      </c>
      <c r="N1419" s="23"/>
      <c r="O1419" s="22" t="s">
        <v>1791</v>
      </c>
      <c r="P1419" s="22">
        <v>54</v>
      </c>
      <c r="Q1419" s="37">
        <f t="shared" ref="Q1419" si="499">R1419*0.8</f>
        <v>100</v>
      </c>
      <c r="R1419" s="166">
        <v>125</v>
      </c>
      <c r="S1419" s="33" t="s">
        <v>1424</v>
      </c>
      <c r="T1419" s="33"/>
      <c r="U1419" s="99">
        <v>0.05</v>
      </c>
      <c r="V1419" s="99">
        <v>5.0000000000000001E-3</v>
      </c>
      <c r="W1419" s="99">
        <f t="shared" si="470"/>
        <v>5.5E-2</v>
      </c>
      <c r="X1419" s="8">
        <v>230</v>
      </c>
      <c r="Y1419" s="8">
        <v>15</v>
      </c>
      <c r="Z1419" s="8">
        <v>170</v>
      </c>
      <c r="AX1419" s="412" t="s">
        <v>1399</v>
      </c>
      <c r="AY1419" s="32"/>
      <c r="AZ1419" t="s">
        <v>4282</v>
      </c>
      <c r="BA1419" s="278" t="s">
        <v>4267</v>
      </c>
      <c r="BB1419" s="280" t="s">
        <v>4268</v>
      </c>
    </row>
    <row r="1420" spans="1:55" ht="15.75">
      <c r="A1420" s="23" t="s">
        <v>277</v>
      </c>
      <c r="B1420" s="24" t="s">
        <v>1335</v>
      </c>
      <c r="C1420" s="24"/>
      <c r="D1420" s="3" t="s">
        <v>1959</v>
      </c>
      <c r="E1420" s="24" t="s">
        <v>1425</v>
      </c>
      <c r="F1420" s="24" t="s">
        <v>3510</v>
      </c>
      <c r="G1420" s="3"/>
      <c r="H1420" s="24" t="s">
        <v>298</v>
      </c>
      <c r="I1420" s="33">
        <v>42010000</v>
      </c>
      <c r="J1420" s="1" t="s">
        <v>1804</v>
      </c>
      <c r="K1420" s="1" t="s">
        <v>1804</v>
      </c>
      <c r="M1420" s="23" t="s">
        <v>1364</v>
      </c>
      <c r="N1420" s="23"/>
      <c r="O1420" s="22" t="s">
        <v>1791</v>
      </c>
      <c r="P1420" s="22">
        <v>52</v>
      </c>
      <c r="Q1420" s="37">
        <f t="shared" ref="Q1420" si="500">R1420*0.8</f>
        <v>95.2</v>
      </c>
      <c r="R1420" s="166">
        <v>119</v>
      </c>
      <c r="S1420" s="33" t="s">
        <v>1426</v>
      </c>
      <c r="T1420" s="33"/>
      <c r="U1420" s="99">
        <v>0.04</v>
      </c>
      <c r="V1420" s="99">
        <v>5.0000000000000001E-3</v>
      </c>
      <c r="W1420" s="99">
        <f t="shared" si="470"/>
        <v>4.4999999999999998E-2</v>
      </c>
      <c r="X1420" s="8">
        <v>205</v>
      </c>
      <c r="Y1420" s="8">
        <v>15</v>
      </c>
      <c r="Z1420" s="8">
        <v>155</v>
      </c>
      <c r="AX1420" s="412" t="s">
        <v>1399</v>
      </c>
      <c r="AY1420" s="32"/>
      <c r="AZ1420" t="s">
        <v>4282</v>
      </c>
      <c r="BA1420" s="278" t="s">
        <v>4267</v>
      </c>
      <c r="BB1420" s="280" t="s">
        <v>4268</v>
      </c>
    </row>
    <row r="1421" spans="1:55" s="3" customFormat="1" ht="15.75">
      <c r="A1421" s="23" t="s">
        <v>277</v>
      </c>
      <c r="B1421" s="24" t="s">
        <v>1335</v>
      </c>
      <c r="C1421" s="24"/>
      <c r="D1421" s="3" t="s">
        <v>1959</v>
      </c>
      <c r="E1421" s="24" t="s">
        <v>1427</v>
      </c>
      <c r="F1421" s="24" t="s">
        <v>3510</v>
      </c>
      <c r="H1421" s="24" t="s">
        <v>1383</v>
      </c>
      <c r="I1421" s="33">
        <v>42010000</v>
      </c>
      <c r="J1421" s="1" t="s">
        <v>1804</v>
      </c>
      <c r="K1421" s="1" t="s">
        <v>1804</v>
      </c>
      <c r="L1421"/>
      <c r="M1421" s="23" t="s">
        <v>286</v>
      </c>
      <c r="N1421" s="23"/>
      <c r="O1421" s="22" t="s">
        <v>1791</v>
      </c>
      <c r="P1421" s="22">
        <v>67</v>
      </c>
      <c r="Q1421" s="37">
        <f t="shared" ref="Q1421" si="501">R1421*0.8</f>
        <v>124</v>
      </c>
      <c r="R1421" s="166">
        <v>155</v>
      </c>
      <c r="S1421" s="33" t="s">
        <v>1428</v>
      </c>
      <c r="T1421" s="33"/>
      <c r="U1421" s="99">
        <v>0.12</v>
      </c>
      <c r="V1421" s="99">
        <v>5.0000000000000001E-3</v>
      </c>
      <c r="W1421" s="99">
        <f t="shared" si="470"/>
        <v>0.125</v>
      </c>
      <c r="X1421" s="8">
        <v>290</v>
      </c>
      <c r="Y1421" s="8">
        <v>15</v>
      </c>
      <c r="Z1421" s="8">
        <v>215</v>
      </c>
      <c r="AA1421"/>
      <c r="AB1421"/>
      <c r="AC1421"/>
      <c r="AD1421"/>
      <c r="AE1421"/>
      <c r="AF1421"/>
      <c r="AG1421"/>
      <c r="AH1421"/>
      <c r="AI1421"/>
      <c r="AJ1421"/>
      <c r="AK1421"/>
      <c r="AL1421"/>
      <c r="AM1421"/>
      <c r="AN1421"/>
      <c r="AO1421"/>
      <c r="AP1421"/>
      <c r="AQ1421"/>
      <c r="AR1421"/>
      <c r="AS1421"/>
      <c r="AT1421"/>
      <c r="AU1421"/>
      <c r="AV1421"/>
      <c r="AW1421"/>
      <c r="AX1421" s="412" t="s">
        <v>1399</v>
      </c>
      <c r="AY1421" s="32"/>
      <c r="AZ1421" t="s">
        <v>4282</v>
      </c>
      <c r="BA1421" s="278" t="s">
        <v>4267</v>
      </c>
      <c r="BB1421" s="280" t="s">
        <v>4268</v>
      </c>
      <c r="BC1421"/>
    </row>
    <row r="1422" spans="1:55" s="3" customFormat="1" ht="15.75">
      <c r="A1422" s="23" t="s">
        <v>277</v>
      </c>
      <c r="B1422" s="24" t="s">
        <v>1335</v>
      </c>
      <c r="C1422" s="24"/>
      <c r="D1422" s="3" t="s">
        <v>1959</v>
      </c>
      <c r="E1422" s="24" t="s">
        <v>1429</v>
      </c>
      <c r="F1422" s="24" t="s">
        <v>3510</v>
      </c>
      <c r="H1422" s="24" t="s">
        <v>1383</v>
      </c>
      <c r="I1422" s="33">
        <v>42010000</v>
      </c>
      <c r="J1422" s="1" t="s">
        <v>1804</v>
      </c>
      <c r="K1422" s="1" t="s">
        <v>1804</v>
      </c>
      <c r="L1422"/>
      <c r="M1422" s="23" t="s">
        <v>288</v>
      </c>
      <c r="N1422" s="23"/>
      <c r="O1422" s="22" t="s">
        <v>1791</v>
      </c>
      <c r="P1422" s="22">
        <v>65</v>
      </c>
      <c r="Q1422" s="37">
        <f t="shared" ref="Q1422" si="502">R1422*0.8</f>
        <v>119.2</v>
      </c>
      <c r="R1422" s="166">
        <v>149</v>
      </c>
      <c r="S1422" s="33" t="s">
        <v>1430</v>
      </c>
      <c r="T1422" s="33"/>
      <c r="U1422" s="99">
        <v>9.5000000000000001E-2</v>
      </c>
      <c r="V1422" s="99">
        <v>5.0000000000000001E-3</v>
      </c>
      <c r="W1422" s="99">
        <f t="shared" ref="W1422:W1430" si="503">U1422+V1422</f>
        <v>0.1</v>
      </c>
      <c r="X1422" s="8">
        <v>280</v>
      </c>
      <c r="Y1422" s="8">
        <v>15</v>
      </c>
      <c r="Z1422" s="8">
        <v>205</v>
      </c>
      <c r="AA1422"/>
      <c r="AB1422"/>
      <c r="AC1422"/>
      <c r="AD1422"/>
      <c r="AE1422"/>
      <c r="AF1422"/>
      <c r="AG1422"/>
      <c r="AH1422"/>
      <c r="AI1422"/>
      <c r="AJ1422"/>
      <c r="AK1422"/>
      <c r="AL1422"/>
      <c r="AM1422"/>
      <c r="AN1422"/>
      <c r="AO1422"/>
      <c r="AP1422"/>
      <c r="AQ1422"/>
      <c r="AR1422"/>
      <c r="AS1422"/>
      <c r="AT1422"/>
      <c r="AU1422"/>
      <c r="AV1422"/>
      <c r="AW1422"/>
      <c r="AX1422" s="412" t="s">
        <v>1399</v>
      </c>
      <c r="AY1422" s="32"/>
      <c r="AZ1422" t="s">
        <v>4282</v>
      </c>
      <c r="BA1422" s="278" t="s">
        <v>4267</v>
      </c>
      <c r="BB1422" s="280" t="s">
        <v>4268</v>
      </c>
      <c r="BC1422"/>
    </row>
    <row r="1423" spans="1:55" s="3" customFormat="1" ht="15.75">
      <c r="A1423" s="23" t="s">
        <v>277</v>
      </c>
      <c r="B1423" s="24" t="s">
        <v>1335</v>
      </c>
      <c r="C1423" s="24"/>
      <c r="D1423" s="3" t="s">
        <v>1959</v>
      </c>
      <c r="E1423" s="24" t="s">
        <v>1431</v>
      </c>
      <c r="F1423" s="24" t="s">
        <v>3510</v>
      </c>
      <c r="H1423" s="24" t="s">
        <v>1383</v>
      </c>
      <c r="I1423" s="33">
        <v>42010000</v>
      </c>
      <c r="J1423" s="1" t="s">
        <v>1804</v>
      </c>
      <c r="K1423" s="1" t="s">
        <v>1804</v>
      </c>
      <c r="L1423"/>
      <c r="M1423" s="23" t="s">
        <v>290</v>
      </c>
      <c r="N1423" s="23"/>
      <c r="O1423" s="22" t="s">
        <v>1791</v>
      </c>
      <c r="P1423" s="22">
        <v>63</v>
      </c>
      <c r="Q1423" s="37">
        <f t="shared" ref="Q1423" si="504">R1423*0.8</f>
        <v>116</v>
      </c>
      <c r="R1423" s="166">
        <v>145</v>
      </c>
      <c r="S1423" s="33" t="s">
        <v>1432</v>
      </c>
      <c r="T1423" s="33"/>
      <c r="U1423" s="99">
        <v>7.0000000000000007E-2</v>
      </c>
      <c r="V1423" s="99">
        <v>5.0000000000000001E-3</v>
      </c>
      <c r="W1423" s="99">
        <f t="shared" si="503"/>
        <v>7.5000000000000011E-2</v>
      </c>
      <c r="X1423" s="8">
        <v>270</v>
      </c>
      <c r="Y1423" s="8">
        <v>15</v>
      </c>
      <c r="Z1423" s="8">
        <v>195</v>
      </c>
      <c r="AA1423"/>
      <c r="AB1423"/>
      <c r="AC1423"/>
      <c r="AD1423"/>
      <c r="AE1423"/>
      <c r="AF1423"/>
      <c r="AG1423"/>
      <c r="AH1423"/>
      <c r="AI1423"/>
      <c r="AJ1423"/>
      <c r="AK1423"/>
      <c r="AL1423"/>
      <c r="AM1423"/>
      <c r="AN1423"/>
      <c r="AO1423"/>
      <c r="AP1423"/>
      <c r="AQ1423"/>
      <c r="AR1423"/>
      <c r="AS1423"/>
      <c r="AT1423"/>
      <c r="AU1423"/>
      <c r="AV1423"/>
      <c r="AW1423"/>
      <c r="AX1423" s="412" t="s">
        <v>1399</v>
      </c>
      <c r="AY1423" s="32"/>
      <c r="AZ1423" t="s">
        <v>4282</v>
      </c>
      <c r="BA1423" s="278" t="s">
        <v>4267</v>
      </c>
      <c r="BB1423" s="280" t="s">
        <v>4268</v>
      </c>
      <c r="BC1423"/>
    </row>
    <row r="1424" spans="1:55" s="3" customFormat="1" ht="15.75">
      <c r="A1424" s="23" t="s">
        <v>277</v>
      </c>
      <c r="B1424" s="24" t="s">
        <v>1335</v>
      </c>
      <c r="C1424" s="24"/>
      <c r="D1424" s="3" t="s">
        <v>1959</v>
      </c>
      <c r="E1424" s="24" t="s">
        <v>1433</v>
      </c>
      <c r="F1424" s="24" t="s">
        <v>3510</v>
      </c>
      <c r="H1424" s="24" t="s">
        <v>1383</v>
      </c>
      <c r="I1424" s="33">
        <v>42010000</v>
      </c>
      <c r="J1424" s="1" t="s">
        <v>1804</v>
      </c>
      <c r="K1424" s="1" t="s">
        <v>1804</v>
      </c>
      <c r="L1424"/>
      <c r="M1424" s="23" t="s">
        <v>282</v>
      </c>
      <c r="N1424" s="23"/>
      <c r="O1424" s="22" t="s">
        <v>1791</v>
      </c>
      <c r="P1424" s="22">
        <v>61</v>
      </c>
      <c r="Q1424" s="37">
        <f t="shared" ref="Q1424" si="505">R1424*0.8</f>
        <v>111.2</v>
      </c>
      <c r="R1424" s="166">
        <v>139</v>
      </c>
      <c r="S1424" s="33" t="s">
        <v>1434</v>
      </c>
      <c r="T1424" s="33"/>
      <c r="U1424" s="99">
        <v>0.14000000000000001</v>
      </c>
      <c r="V1424" s="99">
        <v>5.0000000000000001E-3</v>
      </c>
      <c r="W1424" s="99">
        <f t="shared" si="503"/>
        <v>0.14500000000000002</v>
      </c>
      <c r="X1424" s="8">
        <v>290</v>
      </c>
      <c r="Y1424" s="8">
        <v>15</v>
      </c>
      <c r="Z1424" s="8">
        <v>215</v>
      </c>
      <c r="AA1424"/>
      <c r="AB1424"/>
      <c r="AC1424"/>
      <c r="AD1424"/>
      <c r="AE1424"/>
      <c r="AF1424"/>
      <c r="AG1424"/>
      <c r="AH1424"/>
      <c r="AI1424"/>
      <c r="AJ1424"/>
      <c r="AK1424"/>
      <c r="AL1424"/>
      <c r="AM1424"/>
      <c r="AN1424"/>
      <c r="AO1424"/>
      <c r="AP1424"/>
      <c r="AQ1424"/>
      <c r="AR1424"/>
      <c r="AS1424"/>
      <c r="AT1424"/>
      <c r="AU1424"/>
      <c r="AV1424"/>
      <c r="AW1424"/>
      <c r="AX1424" s="412" t="s">
        <v>1399</v>
      </c>
      <c r="AY1424" s="32"/>
      <c r="AZ1424" t="s">
        <v>4282</v>
      </c>
      <c r="BA1424" s="278" t="s">
        <v>4267</v>
      </c>
      <c r="BB1424" s="280" t="s">
        <v>4268</v>
      </c>
      <c r="BC1424"/>
    </row>
    <row r="1425" spans="1:55" s="27" customFormat="1" ht="15.75">
      <c r="A1425" s="23" t="s">
        <v>277</v>
      </c>
      <c r="B1425" s="24" t="s">
        <v>1335</v>
      </c>
      <c r="C1425" s="24"/>
      <c r="D1425" s="3" t="s">
        <v>1959</v>
      </c>
      <c r="E1425" s="24" t="s">
        <v>1435</v>
      </c>
      <c r="F1425" s="24" t="s">
        <v>3510</v>
      </c>
      <c r="G1425" s="3"/>
      <c r="H1425" s="24" t="s">
        <v>1383</v>
      </c>
      <c r="I1425" s="33">
        <v>42010000</v>
      </c>
      <c r="J1425" s="1" t="s">
        <v>1804</v>
      </c>
      <c r="K1425" s="1" t="s">
        <v>1804</v>
      </c>
      <c r="L1425"/>
      <c r="M1425" s="23" t="s">
        <v>284</v>
      </c>
      <c r="N1425" s="23"/>
      <c r="O1425" s="22" t="s">
        <v>1791</v>
      </c>
      <c r="P1425" s="22">
        <v>56</v>
      </c>
      <c r="Q1425" s="37">
        <f t="shared" ref="Q1425" si="506">R1425*0.8</f>
        <v>103.2</v>
      </c>
      <c r="R1425" s="166">
        <v>129</v>
      </c>
      <c r="S1425" s="33" t="s">
        <v>1436</v>
      </c>
      <c r="T1425" s="33"/>
      <c r="U1425" s="99">
        <v>6.5000000000000002E-2</v>
      </c>
      <c r="V1425" s="99">
        <v>5.0000000000000001E-3</v>
      </c>
      <c r="W1425" s="99">
        <f t="shared" si="503"/>
        <v>7.0000000000000007E-2</v>
      </c>
      <c r="X1425" s="8">
        <v>260</v>
      </c>
      <c r="Y1425" s="8">
        <v>15</v>
      </c>
      <c r="Z1425" s="8">
        <v>185</v>
      </c>
      <c r="AA1425"/>
      <c r="AB1425"/>
      <c r="AC1425"/>
      <c r="AD1425"/>
      <c r="AE1425"/>
      <c r="AF1425"/>
      <c r="AG1425"/>
      <c r="AH1425"/>
      <c r="AI1425"/>
      <c r="AJ1425"/>
      <c r="AK1425"/>
      <c r="AL1425"/>
      <c r="AM1425"/>
      <c r="AN1425"/>
      <c r="AO1425"/>
      <c r="AP1425"/>
      <c r="AQ1425"/>
      <c r="AR1425"/>
      <c r="AS1425"/>
      <c r="AT1425"/>
      <c r="AU1425"/>
      <c r="AV1425"/>
      <c r="AW1425"/>
      <c r="AX1425" s="412" t="s">
        <v>1399</v>
      </c>
      <c r="AY1425" s="32"/>
      <c r="AZ1425" t="s">
        <v>4282</v>
      </c>
      <c r="BA1425" s="278" t="s">
        <v>4267</v>
      </c>
      <c r="BB1425" s="280" t="s">
        <v>4268</v>
      </c>
      <c r="BC1425"/>
    </row>
    <row r="1426" spans="1:55" ht="15.75">
      <c r="A1426" s="23" t="s">
        <v>277</v>
      </c>
      <c r="B1426" s="24" t="s">
        <v>1335</v>
      </c>
      <c r="C1426" s="24"/>
      <c r="D1426" s="3" t="s">
        <v>1959</v>
      </c>
      <c r="E1426" s="24" t="s">
        <v>1437</v>
      </c>
      <c r="F1426" s="24" t="s">
        <v>3510</v>
      </c>
      <c r="G1426" s="3"/>
      <c r="H1426" s="24" t="s">
        <v>1383</v>
      </c>
      <c r="I1426" s="33">
        <v>42010000</v>
      </c>
      <c r="J1426" s="1" t="s">
        <v>1804</v>
      </c>
      <c r="K1426" s="1" t="s">
        <v>1804</v>
      </c>
      <c r="M1426" s="23" t="s">
        <v>280</v>
      </c>
      <c r="N1426" s="23"/>
      <c r="O1426" s="22" t="s">
        <v>1791</v>
      </c>
      <c r="P1426" s="22">
        <v>54</v>
      </c>
      <c r="Q1426" s="37">
        <f t="shared" ref="Q1426" si="507">R1426*0.8</f>
        <v>100</v>
      </c>
      <c r="R1426" s="166">
        <v>125</v>
      </c>
      <c r="S1426" s="33" t="s">
        <v>1438</v>
      </c>
      <c r="T1426" s="33"/>
      <c r="U1426" s="99">
        <v>0.05</v>
      </c>
      <c r="V1426" s="99">
        <v>5.0000000000000001E-3</v>
      </c>
      <c r="W1426" s="99">
        <f t="shared" si="503"/>
        <v>5.5E-2</v>
      </c>
      <c r="X1426" s="8">
        <v>230</v>
      </c>
      <c r="Y1426" s="8">
        <v>15</v>
      </c>
      <c r="Z1426" s="8">
        <v>170</v>
      </c>
      <c r="AX1426" s="412" t="s">
        <v>1399</v>
      </c>
      <c r="AY1426" s="32"/>
      <c r="AZ1426" t="s">
        <v>4282</v>
      </c>
      <c r="BA1426" s="278" t="s">
        <v>4267</v>
      </c>
      <c r="BB1426" s="280" t="s">
        <v>4268</v>
      </c>
    </row>
    <row r="1427" spans="1:55" ht="15.75">
      <c r="A1427" s="23" t="s">
        <v>277</v>
      </c>
      <c r="B1427" s="24" t="s">
        <v>1335</v>
      </c>
      <c r="C1427" s="24"/>
      <c r="D1427" s="3" t="s">
        <v>1959</v>
      </c>
      <c r="E1427" s="24" t="s">
        <v>1439</v>
      </c>
      <c r="F1427" s="24" t="s">
        <v>3510</v>
      </c>
      <c r="G1427" s="3"/>
      <c r="H1427" s="24" t="s">
        <v>1383</v>
      </c>
      <c r="I1427" s="33">
        <v>42010000</v>
      </c>
      <c r="J1427" s="1" t="s">
        <v>1804</v>
      </c>
      <c r="K1427" s="1" t="s">
        <v>1804</v>
      </c>
      <c r="M1427" s="23" t="s">
        <v>1364</v>
      </c>
      <c r="N1427" s="23"/>
      <c r="O1427" s="22" t="s">
        <v>1791</v>
      </c>
      <c r="P1427" s="22">
        <v>52</v>
      </c>
      <c r="Q1427" s="37">
        <f t="shared" ref="Q1427" si="508">R1427*0.8</f>
        <v>95.2</v>
      </c>
      <c r="R1427" s="166">
        <v>119</v>
      </c>
      <c r="S1427" s="33" t="s">
        <v>1440</v>
      </c>
      <c r="T1427" s="33"/>
      <c r="U1427" s="99">
        <v>0.04</v>
      </c>
      <c r="V1427" s="99">
        <v>5.0000000000000001E-3</v>
      </c>
      <c r="W1427" s="99">
        <f t="shared" si="503"/>
        <v>4.4999999999999998E-2</v>
      </c>
      <c r="X1427" s="8">
        <v>205</v>
      </c>
      <c r="Y1427" s="8">
        <v>15</v>
      </c>
      <c r="Z1427" s="8">
        <v>155</v>
      </c>
      <c r="AX1427" s="412" t="s">
        <v>1399</v>
      </c>
      <c r="AY1427" s="32"/>
      <c r="AZ1427" t="s">
        <v>4282</v>
      </c>
      <c r="BA1427" s="278" t="s">
        <v>4267</v>
      </c>
      <c r="BB1427" s="280" t="s">
        <v>4268</v>
      </c>
    </row>
    <row r="1428" spans="1:55" s="3" customFormat="1" ht="15.75">
      <c r="A1428" s="23" t="s">
        <v>277</v>
      </c>
      <c r="B1428" s="24" t="s">
        <v>1348</v>
      </c>
      <c r="C1428" s="24"/>
      <c r="D1428" s="3" t="s">
        <v>1960</v>
      </c>
      <c r="E1428" s="24" t="s">
        <v>1441</v>
      </c>
      <c r="F1428" s="24" t="s">
        <v>3511</v>
      </c>
      <c r="H1428" s="24" t="s">
        <v>279</v>
      </c>
      <c r="I1428" s="33">
        <v>42010000</v>
      </c>
      <c r="J1428" s="1" t="s">
        <v>1804</v>
      </c>
      <c r="K1428" s="1" t="s">
        <v>1804</v>
      </c>
      <c r="L1428"/>
      <c r="M1428" s="23" t="s">
        <v>474</v>
      </c>
      <c r="N1428" s="23"/>
      <c r="O1428" s="22" t="s">
        <v>1791</v>
      </c>
      <c r="P1428" s="22">
        <v>72</v>
      </c>
      <c r="Q1428" s="37">
        <f t="shared" ref="Q1428" si="509">R1428*0.8</f>
        <v>132</v>
      </c>
      <c r="R1428" s="166">
        <v>165</v>
      </c>
      <c r="S1428" s="33" t="s">
        <v>1443</v>
      </c>
      <c r="T1428" s="33"/>
      <c r="U1428" s="99">
        <v>0.15</v>
      </c>
      <c r="V1428" s="99">
        <v>5.0000000000000001E-3</v>
      </c>
      <c r="W1428" s="99">
        <f t="shared" si="503"/>
        <v>0.155</v>
      </c>
      <c r="X1428" s="8">
        <v>290</v>
      </c>
      <c r="Y1428" s="8">
        <v>15</v>
      </c>
      <c r="Z1428" s="8">
        <v>200</v>
      </c>
      <c r="AA1428"/>
      <c r="AB1428"/>
      <c r="AC1428"/>
      <c r="AD1428"/>
      <c r="AE1428"/>
      <c r="AF1428"/>
      <c r="AG1428"/>
      <c r="AH1428"/>
      <c r="AI1428"/>
      <c r="AJ1428"/>
      <c r="AK1428"/>
      <c r="AL1428"/>
      <c r="AM1428"/>
      <c r="AN1428"/>
      <c r="AO1428"/>
      <c r="AP1428"/>
      <c r="AQ1428"/>
      <c r="AR1428"/>
      <c r="AS1428"/>
      <c r="AT1428"/>
      <c r="AU1428"/>
      <c r="AV1428"/>
      <c r="AW1428"/>
      <c r="AX1428" s="412" t="s">
        <v>1442</v>
      </c>
      <c r="AY1428" s="32"/>
      <c r="AZ1428" t="s">
        <v>4282</v>
      </c>
      <c r="BA1428" s="278" t="s">
        <v>4267</v>
      </c>
      <c r="BB1428" s="280" t="s">
        <v>4268</v>
      </c>
      <c r="BC1428"/>
    </row>
    <row r="1429" spans="1:55" s="3" customFormat="1" ht="15.75">
      <c r="A1429" s="23" t="s">
        <v>277</v>
      </c>
      <c r="B1429" s="24" t="s">
        <v>1348</v>
      </c>
      <c r="C1429" s="24"/>
      <c r="D1429" s="3" t="s">
        <v>1960</v>
      </c>
      <c r="E1429" s="24" t="s">
        <v>1444</v>
      </c>
      <c r="F1429" s="24" t="s">
        <v>3511</v>
      </c>
      <c r="H1429" s="24" t="s">
        <v>298</v>
      </c>
      <c r="I1429" s="33">
        <v>42010000</v>
      </c>
      <c r="J1429" s="1" t="s">
        <v>1804</v>
      </c>
      <c r="K1429" s="1" t="s">
        <v>1804</v>
      </c>
      <c r="L1429"/>
      <c r="M1429" s="23" t="s">
        <v>474</v>
      </c>
      <c r="N1429" s="23"/>
      <c r="O1429" s="22" t="s">
        <v>1791</v>
      </c>
      <c r="P1429" s="22">
        <v>72</v>
      </c>
      <c r="Q1429" s="37">
        <f t="shared" ref="Q1429" si="510">R1429*0.8</f>
        <v>132</v>
      </c>
      <c r="R1429" s="166">
        <v>165</v>
      </c>
      <c r="S1429" s="33" t="s">
        <v>1445</v>
      </c>
      <c r="T1429" s="33"/>
      <c r="U1429" s="99">
        <v>0.15</v>
      </c>
      <c r="V1429" s="99">
        <v>5.0000000000000001E-3</v>
      </c>
      <c r="W1429" s="99">
        <f t="shared" si="503"/>
        <v>0.155</v>
      </c>
      <c r="X1429" s="8">
        <v>290</v>
      </c>
      <c r="Y1429" s="8">
        <v>15</v>
      </c>
      <c r="Z1429" s="8">
        <v>200</v>
      </c>
      <c r="AA1429"/>
      <c r="AB1429"/>
      <c r="AC1429"/>
      <c r="AD1429"/>
      <c r="AE1429"/>
      <c r="AF1429"/>
      <c r="AG1429"/>
      <c r="AH1429"/>
      <c r="AI1429"/>
      <c r="AJ1429"/>
      <c r="AK1429"/>
      <c r="AL1429"/>
      <c r="AM1429"/>
      <c r="AN1429"/>
      <c r="AO1429"/>
      <c r="AP1429"/>
      <c r="AQ1429"/>
      <c r="AR1429"/>
      <c r="AS1429"/>
      <c r="AT1429"/>
      <c r="AU1429"/>
      <c r="AV1429"/>
      <c r="AW1429"/>
      <c r="AX1429" s="412" t="s">
        <v>1442</v>
      </c>
      <c r="AY1429" s="32"/>
      <c r="AZ1429" t="s">
        <v>4282</v>
      </c>
      <c r="BA1429" s="278" t="s">
        <v>4267</v>
      </c>
      <c r="BB1429" s="280" t="s">
        <v>4268</v>
      </c>
      <c r="BC1429"/>
    </row>
    <row r="1430" spans="1:55" ht="15.75">
      <c r="A1430" s="23" t="s">
        <v>277</v>
      </c>
      <c r="B1430" s="24" t="s">
        <v>1348</v>
      </c>
      <c r="C1430" s="24"/>
      <c r="D1430" s="3" t="s">
        <v>1960</v>
      </c>
      <c r="E1430" s="24" t="s">
        <v>1446</v>
      </c>
      <c r="F1430" s="24" t="s">
        <v>3511</v>
      </c>
      <c r="G1430" s="3"/>
      <c r="H1430" s="24" t="s">
        <v>1383</v>
      </c>
      <c r="I1430" s="33">
        <v>42010000</v>
      </c>
      <c r="J1430" s="1" t="s">
        <v>1804</v>
      </c>
      <c r="K1430" s="1" t="s">
        <v>1804</v>
      </c>
      <c r="M1430" s="23" t="s">
        <v>474</v>
      </c>
      <c r="N1430" s="23"/>
      <c r="O1430" s="22" t="s">
        <v>1791</v>
      </c>
      <c r="P1430" s="22">
        <v>72</v>
      </c>
      <c r="Q1430" s="37">
        <f t="shared" ref="Q1430" si="511">R1430*0.8</f>
        <v>132</v>
      </c>
      <c r="R1430" s="166">
        <v>165</v>
      </c>
      <c r="S1430" s="33" t="s">
        <v>1447</v>
      </c>
      <c r="T1430" s="33"/>
      <c r="U1430" s="99">
        <v>0.15</v>
      </c>
      <c r="V1430" s="99">
        <v>5.0000000000000001E-3</v>
      </c>
      <c r="W1430" s="99">
        <f t="shared" si="503"/>
        <v>0.155</v>
      </c>
      <c r="X1430" s="8">
        <v>290</v>
      </c>
      <c r="Y1430" s="8">
        <v>15</v>
      </c>
      <c r="Z1430" s="8">
        <v>200</v>
      </c>
      <c r="AX1430" s="412" t="s">
        <v>1442</v>
      </c>
      <c r="AY1430" s="32"/>
      <c r="AZ1430" t="s">
        <v>4282</v>
      </c>
      <c r="BA1430" s="278" t="s">
        <v>4267</v>
      </c>
      <c r="BB1430" s="280" t="s">
        <v>4268</v>
      </c>
    </row>
    <row r="1431" spans="1:55" ht="15.75">
      <c r="A1431" s="3" t="s">
        <v>277</v>
      </c>
      <c r="B1431" s="3" t="s">
        <v>2997</v>
      </c>
      <c r="C1431" s="3"/>
      <c r="D1431" s="3" t="s">
        <v>2998</v>
      </c>
      <c r="E1431" s="3" t="s">
        <v>2999</v>
      </c>
      <c r="F1431" s="3" t="s">
        <v>3512</v>
      </c>
      <c r="G1431" s="348" t="s">
        <v>5687</v>
      </c>
      <c r="H1431" s="24" t="s">
        <v>2401</v>
      </c>
      <c r="I1431" s="33">
        <v>42010000</v>
      </c>
      <c r="J1431" s="1" t="s">
        <v>1804</v>
      </c>
      <c r="K1431" s="1" t="s">
        <v>1804</v>
      </c>
      <c r="L1431" s="3"/>
      <c r="M1431" s="23" t="s">
        <v>3000</v>
      </c>
      <c r="N1431" s="23"/>
      <c r="O1431" s="22" t="s">
        <v>1791</v>
      </c>
      <c r="P1431" s="22">
        <v>200</v>
      </c>
      <c r="Q1431" s="37">
        <f t="shared" ref="Q1431" si="512">R1431*0.8</f>
        <v>396</v>
      </c>
      <c r="R1431" s="166">
        <v>495</v>
      </c>
      <c r="S1431" s="200" t="s">
        <v>3071</v>
      </c>
      <c r="T1431" s="204"/>
      <c r="U1431" s="3">
        <v>0.41599999999999998</v>
      </c>
      <c r="V1431" s="3">
        <v>5.0000000000000001E-3</v>
      </c>
      <c r="W1431" s="3">
        <v>0.41599999999999998</v>
      </c>
      <c r="X1431" s="3">
        <v>60</v>
      </c>
      <c r="Y1431" s="3">
        <v>400</v>
      </c>
      <c r="Z1431" s="3">
        <v>330</v>
      </c>
      <c r="AA1431" s="3"/>
      <c r="AB1431" s="3"/>
      <c r="AC1431" s="3"/>
      <c r="AD1431" s="3"/>
      <c r="AE1431" s="3"/>
      <c r="AF1431" s="3"/>
      <c r="AG1431" s="3"/>
      <c r="AH1431" s="3"/>
      <c r="AI1431" s="3"/>
      <c r="AJ1431" s="3"/>
      <c r="AK1431" s="3"/>
      <c r="AL1431" s="3"/>
      <c r="AM1431" s="3"/>
      <c r="AN1431" s="3"/>
      <c r="AO1431" s="3"/>
      <c r="AP1431" s="3"/>
      <c r="AQ1431" s="3"/>
      <c r="AR1431" s="3"/>
      <c r="AS1431" s="3"/>
      <c r="AT1431" s="3"/>
      <c r="AU1431" s="3"/>
      <c r="AV1431" s="3"/>
      <c r="AW1431" s="3"/>
      <c r="AX1431" s="412" t="s">
        <v>3001</v>
      </c>
      <c r="AY1431" s="3"/>
      <c r="AZ1431" t="s">
        <v>4280</v>
      </c>
      <c r="BA1431" s="278" t="s">
        <v>4267</v>
      </c>
      <c r="BB1431" s="280" t="s">
        <v>4268</v>
      </c>
      <c r="BC1431" s="3"/>
    </row>
    <row r="1432" spans="1:55" ht="16.5" customHeight="1">
      <c r="A1432" s="3" t="s">
        <v>277</v>
      </c>
      <c r="B1432" s="3" t="s">
        <v>2997</v>
      </c>
      <c r="C1432" s="3"/>
      <c r="D1432" s="3" t="s">
        <v>2998</v>
      </c>
      <c r="E1432" s="3" t="s">
        <v>3002</v>
      </c>
      <c r="F1432" s="3" t="s">
        <v>3512</v>
      </c>
      <c r="G1432" s="348" t="s">
        <v>5687</v>
      </c>
      <c r="H1432" s="24" t="s">
        <v>2401</v>
      </c>
      <c r="I1432" s="33">
        <v>42010000</v>
      </c>
      <c r="J1432" s="1" t="s">
        <v>1804</v>
      </c>
      <c r="K1432" s="1" t="s">
        <v>1804</v>
      </c>
      <c r="L1432" s="3"/>
      <c r="M1432" s="23" t="s">
        <v>3003</v>
      </c>
      <c r="N1432" s="23"/>
      <c r="O1432" s="22" t="s">
        <v>1791</v>
      </c>
      <c r="P1432" s="22">
        <v>313</v>
      </c>
      <c r="Q1432" s="37">
        <f t="shared" ref="Q1432" si="513">R1432*0.8</f>
        <v>575.20000000000005</v>
      </c>
      <c r="R1432" s="166">
        <v>719</v>
      </c>
      <c r="S1432" s="200" t="s">
        <v>3072</v>
      </c>
      <c r="T1432" s="204"/>
      <c r="U1432" s="3">
        <v>0.72699999999999998</v>
      </c>
      <c r="V1432" s="3">
        <v>5.0000000000000001E-3</v>
      </c>
      <c r="W1432" s="3">
        <v>0.72699999999999998</v>
      </c>
      <c r="X1432" s="3">
        <v>80</v>
      </c>
      <c r="Y1432" s="3">
        <v>440</v>
      </c>
      <c r="Z1432" s="3">
        <v>380</v>
      </c>
      <c r="AA1432" s="3"/>
      <c r="AB1432" s="3"/>
      <c r="AC1432" s="3"/>
      <c r="AD1432" s="3"/>
      <c r="AE1432" s="3"/>
      <c r="AF1432" s="3"/>
      <c r="AG1432" s="3"/>
      <c r="AH1432" s="3"/>
      <c r="AI1432" s="3"/>
      <c r="AJ1432" s="3"/>
      <c r="AK1432" s="3"/>
      <c r="AL1432" s="3"/>
      <c r="AM1432" s="3"/>
      <c r="AN1432" s="3"/>
      <c r="AO1432" s="3"/>
      <c r="AP1432" s="3"/>
      <c r="AQ1432" s="3"/>
      <c r="AR1432" s="3"/>
      <c r="AS1432" s="3"/>
      <c r="AT1432" s="3"/>
      <c r="AU1432" s="3"/>
      <c r="AV1432" s="3"/>
      <c r="AW1432" s="3"/>
      <c r="AX1432" s="412" t="s">
        <v>3001</v>
      </c>
      <c r="AY1432" s="3"/>
      <c r="AZ1432" t="s">
        <v>4280</v>
      </c>
      <c r="BA1432" s="278" t="s">
        <v>4267</v>
      </c>
      <c r="BB1432" s="280" t="s">
        <v>4268</v>
      </c>
      <c r="BC1432" s="3"/>
    </row>
    <row r="1433" spans="1:55" ht="16.5" customHeight="1">
      <c r="A1433" s="3" t="s">
        <v>277</v>
      </c>
      <c r="B1433" s="3" t="s">
        <v>2997</v>
      </c>
      <c r="C1433" s="3"/>
      <c r="D1433" s="3" t="s">
        <v>2998</v>
      </c>
      <c r="E1433" s="3" t="s">
        <v>3004</v>
      </c>
      <c r="F1433" s="3" t="s">
        <v>3512</v>
      </c>
      <c r="G1433" s="348" t="s">
        <v>5687</v>
      </c>
      <c r="H1433" s="24" t="s">
        <v>2984</v>
      </c>
      <c r="I1433" s="33">
        <v>42010000</v>
      </c>
      <c r="J1433" s="1" t="s">
        <v>1804</v>
      </c>
      <c r="K1433" s="1" t="s">
        <v>1804</v>
      </c>
      <c r="L1433" s="3"/>
      <c r="M1433" s="23" t="s">
        <v>3000</v>
      </c>
      <c r="N1433" s="23"/>
      <c r="O1433" s="22" t="s">
        <v>1791</v>
      </c>
      <c r="P1433" s="22">
        <v>200</v>
      </c>
      <c r="Q1433" s="37">
        <f t="shared" ref="Q1433" si="514">R1433*0.8</f>
        <v>396</v>
      </c>
      <c r="R1433" s="166">
        <v>495</v>
      </c>
      <c r="S1433" s="200" t="s">
        <v>3070</v>
      </c>
      <c r="T1433" s="204"/>
      <c r="U1433" s="3">
        <v>0.41599999999999998</v>
      </c>
      <c r="V1433" s="3">
        <v>5.0000000000000001E-3</v>
      </c>
      <c r="W1433" s="3">
        <v>0.41599999999999998</v>
      </c>
      <c r="X1433" s="3">
        <v>60</v>
      </c>
      <c r="Y1433" s="3">
        <v>400</v>
      </c>
      <c r="Z1433" s="3">
        <v>330</v>
      </c>
      <c r="AA1433" s="3"/>
      <c r="AB1433" s="3"/>
      <c r="AC1433" s="3"/>
      <c r="AD1433" s="3"/>
      <c r="AE1433" s="3"/>
      <c r="AF1433" s="3"/>
      <c r="AG1433" s="3"/>
      <c r="AH1433" s="3"/>
      <c r="AI1433" s="3"/>
      <c r="AJ1433" s="3"/>
      <c r="AK1433" s="3"/>
      <c r="AL1433" s="3"/>
      <c r="AM1433" s="3"/>
      <c r="AN1433" s="3"/>
      <c r="AO1433" s="3"/>
      <c r="AP1433" s="3"/>
      <c r="AQ1433" s="3"/>
      <c r="AR1433" s="3"/>
      <c r="AS1433" s="3"/>
      <c r="AT1433" s="3"/>
      <c r="AU1433" s="3"/>
      <c r="AV1433" s="3"/>
      <c r="AW1433" s="3"/>
      <c r="AX1433" s="412" t="s">
        <v>3001</v>
      </c>
      <c r="AY1433" s="3"/>
      <c r="AZ1433" t="s">
        <v>4280</v>
      </c>
      <c r="BA1433" s="278" t="s">
        <v>4267</v>
      </c>
      <c r="BB1433" s="280" t="s">
        <v>4268</v>
      </c>
      <c r="BC1433" s="3"/>
    </row>
    <row r="1434" spans="1:55" ht="16.5" customHeight="1">
      <c r="A1434" s="3" t="s">
        <v>277</v>
      </c>
      <c r="B1434" s="3" t="s">
        <v>2997</v>
      </c>
      <c r="C1434" s="3"/>
      <c r="D1434" s="3" t="s">
        <v>2998</v>
      </c>
      <c r="E1434" s="3" t="s">
        <v>3005</v>
      </c>
      <c r="F1434" s="3" t="s">
        <v>3512</v>
      </c>
      <c r="G1434" s="348" t="s">
        <v>5687</v>
      </c>
      <c r="H1434" s="24" t="s">
        <v>2984</v>
      </c>
      <c r="I1434" s="33">
        <v>42010000</v>
      </c>
      <c r="J1434" s="1" t="s">
        <v>1804</v>
      </c>
      <c r="K1434" s="1" t="s">
        <v>1804</v>
      </c>
      <c r="L1434" s="3"/>
      <c r="M1434" s="23" t="s">
        <v>3003</v>
      </c>
      <c r="N1434" s="23"/>
      <c r="O1434" s="22" t="s">
        <v>1791</v>
      </c>
      <c r="P1434" s="22">
        <v>313</v>
      </c>
      <c r="Q1434" s="37">
        <f t="shared" ref="Q1434" si="515">R1434*0.8</f>
        <v>575.20000000000005</v>
      </c>
      <c r="R1434" s="166">
        <v>719</v>
      </c>
      <c r="S1434" s="200" t="s">
        <v>3069</v>
      </c>
      <c r="T1434" s="204"/>
      <c r="U1434" s="3">
        <v>0.72699999999999998</v>
      </c>
      <c r="V1434" s="3">
        <v>5.0000000000000001E-3</v>
      </c>
      <c r="W1434" s="3">
        <v>0.72699999999999998</v>
      </c>
      <c r="X1434" s="3">
        <v>80</v>
      </c>
      <c r="Y1434" s="3">
        <v>440</v>
      </c>
      <c r="Z1434" s="3">
        <v>380</v>
      </c>
      <c r="AA1434" s="3"/>
      <c r="AB1434" s="3"/>
      <c r="AC1434" s="3"/>
      <c r="AD1434" s="3"/>
      <c r="AE1434" s="3"/>
      <c r="AF1434" s="3"/>
      <c r="AG1434" s="3"/>
      <c r="AH1434" s="3"/>
      <c r="AI1434" s="3"/>
      <c r="AJ1434" s="3"/>
      <c r="AK1434" s="3"/>
      <c r="AL1434" s="3"/>
      <c r="AM1434" s="3"/>
      <c r="AN1434" s="3"/>
      <c r="AO1434" s="3"/>
      <c r="AP1434" s="3"/>
      <c r="AQ1434" s="3"/>
      <c r="AR1434" s="3"/>
      <c r="AS1434" s="3"/>
      <c r="AT1434" s="3"/>
      <c r="AU1434" s="3"/>
      <c r="AV1434" s="3"/>
      <c r="AW1434" s="3"/>
      <c r="AX1434" s="412" t="s">
        <v>3001</v>
      </c>
      <c r="AY1434" s="3"/>
      <c r="AZ1434" t="s">
        <v>4280</v>
      </c>
      <c r="BA1434" s="278" t="s">
        <v>4267</v>
      </c>
      <c r="BB1434" s="280" t="s">
        <v>4268</v>
      </c>
      <c r="BC1434" s="3"/>
    </row>
    <row r="1435" spans="1:55" ht="16.5" customHeight="1">
      <c r="A1435" s="3" t="s">
        <v>428</v>
      </c>
      <c r="B1435" s="3" t="s">
        <v>2265</v>
      </c>
      <c r="C1435" s="3"/>
      <c r="D1435" s="3" t="s">
        <v>1490</v>
      </c>
      <c r="E1435" s="3" t="s">
        <v>1490</v>
      </c>
      <c r="F1435" s="3" t="s">
        <v>2018</v>
      </c>
      <c r="G1435" s="24"/>
      <c r="H1435" s="3" t="s">
        <v>1491</v>
      </c>
      <c r="I1435" s="33">
        <v>7419809099</v>
      </c>
      <c r="J1435" s="1" t="s">
        <v>1804</v>
      </c>
      <c r="K1435" s="1" t="s">
        <v>1804</v>
      </c>
      <c r="M1435" s="23" t="s">
        <v>1492</v>
      </c>
      <c r="N1435" s="23"/>
      <c r="O1435" s="22" t="s">
        <v>1791</v>
      </c>
      <c r="P1435" s="22">
        <v>65</v>
      </c>
      <c r="Q1435" s="37">
        <f t="shared" ref="Q1435" si="516">R1435*0.8</f>
        <v>119.2</v>
      </c>
      <c r="R1435" s="166">
        <v>149</v>
      </c>
      <c r="S1435" s="33" t="s">
        <v>1603</v>
      </c>
      <c r="T1435" s="33"/>
      <c r="U1435" s="99">
        <v>0.9</v>
      </c>
      <c r="V1435" s="99">
        <v>5.0000000000000001E-3</v>
      </c>
      <c r="W1435" s="99">
        <f>U1435+V1435</f>
        <v>0.90500000000000003</v>
      </c>
      <c r="X1435" s="8">
        <v>130</v>
      </c>
      <c r="Y1435" s="8">
        <v>5</v>
      </c>
      <c r="Z1435" s="8">
        <v>85</v>
      </c>
      <c r="AX1435" s="412" t="s">
        <v>3164</v>
      </c>
      <c r="AY1435" s="32"/>
      <c r="AZ1435" t="s">
        <v>4280</v>
      </c>
      <c r="BA1435" s="278" t="s">
        <v>4267</v>
      </c>
      <c r="BB1435" s="280" t="s">
        <v>4268</v>
      </c>
      <c r="BC1435" s="27"/>
    </row>
    <row r="1436" spans="1:55" ht="16.5" customHeight="1">
      <c r="A1436" s="23" t="s">
        <v>428</v>
      </c>
      <c r="B1436" s="24" t="s">
        <v>1448</v>
      </c>
      <c r="C1436" s="24"/>
      <c r="D1436" s="3" t="s">
        <v>1961</v>
      </c>
      <c r="E1436" s="24" t="s">
        <v>1449</v>
      </c>
      <c r="F1436" s="24" t="s">
        <v>2017</v>
      </c>
      <c r="G1436" s="24"/>
      <c r="H1436" s="24" t="s">
        <v>279</v>
      </c>
      <c r="I1436" s="33">
        <v>42010000</v>
      </c>
      <c r="J1436" s="1" t="s">
        <v>1804</v>
      </c>
      <c r="K1436" s="1" t="s">
        <v>1804</v>
      </c>
      <c r="M1436" s="23" t="s">
        <v>317</v>
      </c>
      <c r="N1436" s="23"/>
      <c r="O1436" s="22" t="s">
        <v>1791</v>
      </c>
      <c r="P1436" s="22">
        <v>17</v>
      </c>
      <c r="Q1436" s="37">
        <f t="shared" ref="Q1436" si="517">R1436*0.8</f>
        <v>31.200000000000003</v>
      </c>
      <c r="R1436" s="166">
        <v>39</v>
      </c>
      <c r="S1436" s="33" t="s">
        <v>1450</v>
      </c>
      <c r="T1436" s="33"/>
      <c r="U1436" s="99">
        <v>0.03</v>
      </c>
      <c r="V1436" s="99">
        <v>5.0000000000000001E-3</v>
      </c>
      <c r="W1436" s="99">
        <f>U1436+V1436</f>
        <v>3.4999999999999996E-2</v>
      </c>
      <c r="X1436" s="8">
        <v>10</v>
      </c>
      <c r="Y1436" s="8">
        <v>220</v>
      </c>
      <c r="Z1436" s="8">
        <v>150</v>
      </c>
      <c r="AX1436" s="412" t="s">
        <v>2422</v>
      </c>
      <c r="AY1436" s="156"/>
      <c r="AZ1436" t="s">
        <v>4280</v>
      </c>
      <c r="BA1436" s="278" t="s">
        <v>4267</v>
      </c>
      <c r="BB1436" s="280" t="s">
        <v>4268</v>
      </c>
    </row>
    <row r="1437" spans="1:55" ht="16.5" customHeight="1">
      <c r="A1437" s="23" t="s">
        <v>428</v>
      </c>
      <c r="B1437" s="24" t="s">
        <v>1448</v>
      </c>
      <c r="C1437" s="24"/>
      <c r="D1437" s="3" t="s">
        <v>1961</v>
      </c>
      <c r="E1437" s="24" t="s">
        <v>1451</v>
      </c>
      <c r="F1437" s="24" t="s">
        <v>2017</v>
      </c>
      <c r="G1437" s="24"/>
      <c r="H1437" s="24" t="s">
        <v>298</v>
      </c>
      <c r="I1437" s="33">
        <v>42010000</v>
      </c>
      <c r="J1437" s="1" t="s">
        <v>1804</v>
      </c>
      <c r="K1437" s="1" t="s">
        <v>1804</v>
      </c>
      <c r="M1437" s="23" t="s">
        <v>317</v>
      </c>
      <c r="N1437" s="23"/>
      <c r="O1437" s="22" t="s">
        <v>1791</v>
      </c>
      <c r="P1437" s="22">
        <v>17</v>
      </c>
      <c r="Q1437" s="37">
        <f t="shared" ref="Q1437" si="518">R1437*0.8</f>
        <v>31.200000000000003</v>
      </c>
      <c r="R1437" s="166">
        <v>39</v>
      </c>
      <c r="S1437" s="33" t="s">
        <v>1452</v>
      </c>
      <c r="T1437" s="33"/>
      <c r="U1437" s="99">
        <v>0.03</v>
      </c>
      <c r="V1437" s="99">
        <v>5.0000000000000001E-3</v>
      </c>
      <c r="W1437" s="99">
        <f>U1437+V1437</f>
        <v>3.4999999999999996E-2</v>
      </c>
      <c r="X1437" s="8">
        <v>10</v>
      </c>
      <c r="Y1437" s="8">
        <v>220</v>
      </c>
      <c r="Z1437" s="8">
        <v>150</v>
      </c>
      <c r="AX1437" s="412" t="s">
        <v>2422</v>
      </c>
      <c r="AY1437" s="156"/>
      <c r="AZ1437" t="s">
        <v>4282</v>
      </c>
      <c r="BA1437" s="278" t="s">
        <v>4267</v>
      </c>
      <c r="BB1437" s="280" t="s">
        <v>4268</v>
      </c>
    </row>
    <row r="1438" spans="1:55" ht="16.5" customHeight="1">
      <c r="A1438" s="23" t="s">
        <v>456</v>
      </c>
      <c r="B1438" s="24" t="s">
        <v>2265</v>
      </c>
      <c r="C1438" s="3"/>
      <c r="D1438" s="3" t="s">
        <v>2896</v>
      </c>
      <c r="E1438" s="3" t="s">
        <v>2897</v>
      </c>
      <c r="F1438" s="3" t="s">
        <v>2898</v>
      </c>
      <c r="G1438" s="3"/>
      <c r="H1438" s="3" t="s">
        <v>1453</v>
      </c>
      <c r="I1438" s="33">
        <v>42010000</v>
      </c>
      <c r="J1438" s="1" t="s">
        <v>1804</v>
      </c>
      <c r="K1438" s="1" t="s">
        <v>1804</v>
      </c>
      <c r="L1438" s="3"/>
      <c r="M1438" s="23" t="s">
        <v>2899</v>
      </c>
      <c r="N1438" s="23"/>
      <c r="O1438" s="22" t="s">
        <v>1791</v>
      </c>
      <c r="P1438" s="22">
        <v>174</v>
      </c>
      <c r="Q1438" s="37">
        <f t="shared" ref="Q1438" si="519">R1438*0.8</f>
        <v>319.20000000000005</v>
      </c>
      <c r="R1438" s="166">
        <v>399</v>
      </c>
      <c r="S1438" s="33">
        <v>5051771266398</v>
      </c>
      <c r="T1438" s="33"/>
      <c r="U1438" s="3">
        <v>0.23799999999999999</v>
      </c>
      <c r="V1438" s="3">
        <v>5.0000000000000001E-3</v>
      </c>
      <c r="W1438" s="3">
        <v>0.23799999999999999</v>
      </c>
      <c r="X1438" s="3">
        <v>20</v>
      </c>
      <c r="Y1438" s="3">
        <v>590</v>
      </c>
      <c r="Z1438" s="3">
        <v>100</v>
      </c>
      <c r="AA1438" s="3"/>
      <c r="AB1438" s="3"/>
      <c r="AC1438" s="3"/>
      <c r="AD1438" s="3"/>
      <c r="AE1438" s="3"/>
      <c r="AF1438" s="3"/>
      <c r="AG1438" s="3"/>
      <c r="AH1438" s="3"/>
      <c r="AI1438" s="3"/>
      <c r="AJ1438" s="3"/>
      <c r="AK1438" s="3"/>
      <c r="AL1438" s="3"/>
      <c r="AM1438" s="3"/>
      <c r="AN1438" s="3"/>
      <c r="AO1438" s="3"/>
      <c r="AP1438" s="3"/>
      <c r="AQ1438" s="3"/>
      <c r="AR1438" s="3"/>
      <c r="AS1438" s="3"/>
      <c r="AT1438" s="3"/>
      <c r="AU1438" s="3"/>
      <c r="AV1438" s="3"/>
      <c r="AW1438" s="3"/>
      <c r="AX1438" s="289" t="s">
        <v>2900</v>
      </c>
      <c r="AY1438" s="3"/>
      <c r="AZ1438" t="s">
        <v>4282</v>
      </c>
      <c r="BA1438" s="278" t="s">
        <v>4267</v>
      </c>
      <c r="BB1438" s="280" t="s">
        <v>4268</v>
      </c>
      <c r="BC1438" s="3"/>
    </row>
    <row r="1439" spans="1:55" ht="16.5" customHeight="1">
      <c r="A1439" s="23" t="s">
        <v>456</v>
      </c>
      <c r="B1439" s="24" t="s">
        <v>2265</v>
      </c>
      <c r="C1439" s="3"/>
      <c r="D1439" s="3" t="s">
        <v>2896</v>
      </c>
      <c r="E1439" s="3" t="s">
        <v>2901</v>
      </c>
      <c r="F1439" s="3" t="s">
        <v>2898</v>
      </c>
      <c r="G1439" s="3"/>
      <c r="H1439" s="3" t="s">
        <v>1493</v>
      </c>
      <c r="I1439" s="33">
        <v>42010000</v>
      </c>
      <c r="J1439" s="1" t="s">
        <v>1804</v>
      </c>
      <c r="K1439" s="1" t="s">
        <v>1804</v>
      </c>
      <c r="L1439" s="3"/>
      <c r="M1439" s="23" t="s">
        <v>2899</v>
      </c>
      <c r="N1439" s="23"/>
      <c r="O1439" s="22" t="s">
        <v>1791</v>
      </c>
      <c r="P1439" s="22">
        <v>174</v>
      </c>
      <c r="Q1439" s="37">
        <f t="shared" ref="Q1439" si="520">R1439*0.8</f>
        <v>319.20000000000005</v>
      </c>
      <c r="R1439" s="166">
        <v>399</v>
      </c>
      <c r="S1439" s="33">
        <v>5051771266428</v>
      </c>
      <c r="T1439" s="33"/>
      <c r="U1439" s="3">
        <v>0.23799999999999999</v>
      </c>
      <c r="V1439" s="3">
        <v>5.0000000000000001E-3</v>
      </c>
      <c r="W1439" s="3">
        <v>0.23799999999999999</v>
      </c>
      <c r="X1439" s="3">
        <v>20</v>
      </c>
      <c r="Y1439" s="3">
        <v>590</v>
      </c>
      <c r="Z1439" s="3">
        <v>100</v>
      </c>
      <c r="AA1439" s="3"/>
      <c r="AB1439" s="3"/>
      <c r="AC1439" s="3"/>
      <c r="AD1439" s="3"/>
      <c r="AE1439" s="3"/>
      <c r="AF1439" s="3"/>
      <c r="AG1439" s="3"/>
      <c r="AH1439" s="3"/>
      <c r="AI1439" s="3"/>
      <c r="AJ1439" s="3"/>
      <c r="AK1439" s="3"/>
      <c r="AL1439" s="3"/>
      <c r="AM1439" s="3"/>
      <c r="AN1439" s="3"/>
      <c r="AO1439" s="3"/>
      <c r="AP1439" s="3"/>
      <c r="AQ1439" s="3"/>
      <c r="AR1439" s="3"/>
      <c r="AS1439" s="3"/>
      <c r="AT1439" s="3"/>
      <c r="AU1439" s="3"/>
      <c r="AV1439" s="3"/>
      <c r="AW1439" s="3"/>
      <c r="AX1439" s="289" t="s">
        <v>2900</v>
      </c>
      <c r="AY1439" s="3"/>
      <c r="AZ1439" t="s">
        <v>4280</v>
      </c>
      <c r="BA1439" s="278" t="s">
        <v>4267</v>
      </c>
      <c r="BB1439" s="280" t="s">
        <v>4268</v>
      </c>
      <c r="BC1439" s="3"/>
    </row>
    <row r="1440" spans="1:55" ht="16.5" customHeight="1">
      <c r="A1440" s="23" t="s">
        <v>428</v>
      </c>
      <c r="B1440" s="3" t="s">
        <v>2265</v>
      </c>
      <c r="C1440" s="24"/>
      <c r="D1440" s="3" t="s">
        <v>1989</v>
      </c>
      <c r="E1440" s="21" t="s">
        <v>1670</v>
      </c>
      <c r="F1440" s="21" t="s">
        <v>3513</v>
      </c>
      <c r="G1440" s="3"/>
      <c r="H1440" s="24" t="s">
        <v>279</v>
      </c>
      <c r="I1440" s="33">
        <v>42010000</v>
      </c>
      <c r="J1440" s="1" t="s">
        <v>1804</v>
      </c>
      <c r="K1440" s="1" t="s">
        <v>1804</v>
      </c>
      <c r="M1440" s="20" t="s">
        <v>1669</v>
      </c>
      <c r="N1440" s="20"/>
      <c r="O1440" s="22" t="s">
        <v>1791</v>
      </c>
      <c r="P1440" s="22">
        <v>111</v>
      </c>
      <c r="Q1440" s="37">
        <f t="shared" ref="Q1440" si="521">R1440*0.8</f>
        <v>204</v>
      </c>
      <c r="R1440" s="166">
        <v>255</v>
      </c>
      <c r="S1440" s="33">
        <v>5038083294783</v>
      </c>
      <c r="T1440" s="33"/>
      <c r="U1440" s="99">
        <v>0.18</v>
      </c>
      <c r="V1440" s="99">
        <v>5.0000000000000001E-3</v>
      </c>
      <c r="W1440" s="99">
        <f t="shared" ref="W1440:W1452" si="522">U1440+V1440</f>
        <v>0.185</v>
      </c>
      <c r="X1440" s="8">
        <v>10</v>
      </c>
      <c r="Y1440" s="8">
        <v>400</v>
      </c>
      <c r="Z1440" s="8">
        <v>140</v>
      </c>
      <c r="AX1440" s="412" t="s">
        <v>1625</v>
      </c>
      <c r="AY1440" s="32"/>
      <c r="AZ1440" t="s">
        <v>4280</v>
      </c>
      <c r="BA1440" s="278" t="s">
        <v>4267</v>
      </c>
      <c r="BB1440" s="280" t="s">
        <v>4268</v>
      </c>
    </row>
    <row r="1441" spans="1:54" ht="16.5" customHeight="1">
      <c r="A1441" s="23" t="s">
        <v>428</v>
      </c>
      <c r="B1441" s="3" t="s">
        <v>2265</v>
      </c>
      <c r="C1441" s="24"/>
      <c r="D1441" s="3" t="s">
        <v>1989</v>
      </c>
      <c r="E1441" s="21" t="s">
        <v>1671</v>
      </c>
      <c r="F1441" s="21" t="s">
        <v>3513</v>
      </c>
      <c r="G1441" s="3"/>
      <c r="H1441" s="24" t="s">
        <v>314</v>
      </c>
      <c r="I1441" s="33">
        <v>42010000</v>
      </c>
      <c r="J1441" s="1" t="s">
        <v>1804</v>
      </c>
      <c r="K1441" s="1" t="s">
        <v>1804</v>
      </c>
      <c r="M1441" s="20" t="s">
        <v>1669</v>
      </c>
      <c r="N1441" s="20"/>
      <c r="O1441" s="22" t="s">
        <v>1791</v>
      </c>
      <c r="P1441" s="22">
        <v>111</v>
      </c>
      <c r="Q1441" s="37">
        <f t="shared" ref="Q1441" si="523">R1441*0.8</f>
        <v>204</v>
      </c>
      <c r="R1441" s="166">
        <v>255</v>
      </c>
      <c r="S1441" s="33">
        <v>5038083294769</v>
      </c>
      <c r="T1441" s="33"/>
      <c r="U1441" s="99">
        <v>0.18</v>
      </c>
      <c r="V1441" s="99">
        <v>5.0000000000000001E-3</v>
      </c>
      <c r="W1441" s="99">
        <f t="shared" si="522"/>
        <v>0.185</v>
      </c>
      <c r="X1441" s="8">
        <v>10</v>
      </c>
      <c r="Y1441" s="8">
        <v>400</v>
      </c>
      <c r="Z1441" s="8">
        <v>140</v>
      </c>
      <c r="AX1441" s="412" t="s">
        <v>1625</v>
      </c>
      <c r="AY1441" s="32"/>
      <c r="AZ1441" t="s">
        <v>4280</v>
      </c>
      <c r="BA1441" s="278" t="s">
        <v>4267</v>
      </c>
      <c r="BB1441" s="280" t="s">
        <v>4268</v>
      </c>
    </row>
    <row r="1442" spans="1:54" ht="16.5" customHeight="1">
      <c r="A1442" s="23" t="s">
        <v>278</v>
      </c>
      <c r="B1442" s="24" t="s">
        <v>465</v>
      </c>
      <c r="C1442" s="24"/>
      <c r="D1442" s="3" t="s">
        <v>1886</v>
      </c>
      <c r="E1442" s="24" t="s">
        <v>466</v>
      </c>
      <c r="F1442" s="24" t="s">
        <v>1998</v>
      </c>
      <c r="G1442" s="3"/>
      <c r="H1442" s="24" t="s">
        <v>300</v>
      </c>
      <c r="I1442" s="33">
        <v>65061080</v>
      </c>
      <c r="J1442" s="1" t="s">
        <v>1804</v>
      </c>
      <c r="K1442" s="1" t="s">
        <v>1804</v>
      </c>
      <c r="M1442" s="23" t="s">
        <v>317</v>
      </c>
      <c r="N1442" s="23"/>
      <c r="O1442" s="22" t="s">
        <v>1791</v>
      </c>
      <c r="P1442" s="22">
        <v>67</v>
      </c>
      <c r="Q1442" s="37">
        <f t="shared" ref="Q1442" si="524">R1442*0.8</f>
        <v>124</v>
      </c>
      <c r="R1442" s="166">
        <v>155</v>
      </c>
      <c r="S1442" s="33">
        <v>5051771519609</v>
      </c>
      <c r="T1442" s="33"/>
      <c r="U1442" s="99">
        <v>5.5E-2</v>
      </c>
      <c r="V1442" s="142">
        <v>5.0000000000000001E-3</v>
      </c>
      <c r="W1442" s="99">
        <f t="shared" si="522"/>
        <v>0.06</v>
      </c>
      <c r="X1442" s="8">
        <v>15</v>
      </c>
      <c r="Y1442" s="8">
        <v>215</v>
      </c>
      <c r="Z1442" s="8">
        <v>130</v>
      </c>
      <c r="AX1442" s="289" t="s">
        <v>467</v>
      </c>
      <c r="AY1442" s="156"/>
      <c r="AZ1442" t="s">
        <v>4280</v>
      </c>
      <c r="BA1442" s="278" t="s">
        <v>4267</v>
      </c>
      <c r="BB1442" s="280" t="s">
        <v>4268</v>
      </c>
    </row>
    <row r="1443" spans="1:54" ht="16.5" customHeight="1">
      <c r="A1443" s="23" t="s">
        <v>278</v>
      </c>
      <c r="B1443" s="24" t="s">
        <v>465</v>
      </c>
      <c r="C1443" s="24"/>
      <c r="D1443" s="3" t="s">
        <v>1886</v>
      </c>
      <c r="E1443" s="24" t="s">
        <v>468</v>
      </c>
      <c r="F1443" s="24" t="s">
        <v>1998</v>
      </c>
      <c r="G1443" s="3"/>
      <c r="H1443" s="24" t="s">
        <v>414</v>
      </c>
      <c r="I1443" s="33">
        <v>65061080</v>
      </c>
      <c r="J1443" s="1" t="s">
        <v>1804</v>
      </c>
      <c r="K1443" s="1" t="s">
        <v>1804</v>
      </c>
      <c r="M1443" s="23" t="s">
        <v>317</v>
      </c>
      <c r="N1443" s="23"/>
      <c r="O1443" s="22" t="s">
        <v>1791</v>
      </c>
      <c r="P1443" s="22">
        <v>67</v>
      </c>
      <c r="Q1443" s="37">
        <f t="shared" ref="Q1443" si="525">R1443*0.8</f>
        <v>124</v>
      </c>
      <c r="R1443" s="166">
        <v>155</v>
      </c>
      <c r="S1443" s="33" t="s">
        <v>469</v>
      </c>
      <c r="T1443" s="33"/>
      <c r="U1443" s="99">
        <v>5.5E-2</v>
      </c>
      <c r="V1443" s="142">
        <v>5.0000000000000001E-3</v>
      </c>
      <c r="W1443" s="99">
        <f t="shared" si="522"/>
        <v>0.06</v>
      </c>
      <c r="X1443" s="8">
        <v>15</v>
      </c>
      <c r="Y1443" s="8">
        <v>215</v>
      </c>
      <c r="Z1443" s="8">
        <v>130</v>
      </c>
      <c r="AX1443" s="289" t="s">
        <v>467</v>
      </c>
      <c r="AY1443" s="156"/>
      <c r="AZ1443" t="s">
        <v>4280</v>
      </c>
      <c r="BA1443" s="278" t="s">
        <v>4267</v>
      </c>
      <c r="BB1443" s="280" t="s">
        <v>4268</v>
      </c>
    </row>
    <row r="1444" spans="1:54" ht="16.5" customHeight="1">
      <c r="A1444" s="23" t="s">
        <v>278</v>
      </c>
      <c r="B1444" s="24" t="s">
        <v>465</v>
      </c>
      <c r="C1444" s="24"/>
      <c r="D1444" s="3" t="s">
        <v>1886</v>
      </c>
      <c r="E1444" s="24" t="s">
        <v>2349</v>
      </c>
      <c r="F1444" s="24" t="s">
        <v>1998</v>
      </c>
      <c r="G1444" s="3"/>
      <c r="H1444" s="24" t="s">
        <v>1522</v>
      </c>
      <c r="I1444" s="33">
        <v>65061080</v>
      </c>
      <c r="J1444" s="1" t="s">
        <v>1804</v>
      </c>
      <c r="K1444" s="1" t="s">
        <v>1804</v>
      </c>
      <c r="M1444" s="23" t="s">
        <v>317</v>
      </c>
      <c r="N1444" s="23"/>
      <c r="O1444" s="22" t="s">
        <v>1791</v>
      </c>
      <c r="P1444" s="22">
        <v>67</v>
      </c>
      <c r="Q1444" s="37">
        <f t="shared" ref="Q1444" si="526">R1444*0.8</f>
        <v>124</v>
      </c>
      <c r="R1444" s="166">
        <v>155</v>
      </c>
      <c r="S1444" s="33">
        <v>5051771742120</v>
      </c>
      <c r="T1444" s="33"/>
      <c r="U1444" s="99">
        <v>5.5E-2</v>
      </c>
      <c r="V1444" s="142">
        <v>5.0000000000000001E-3</v>
      </c>
      <c r="W1444" s="99">
        <f t="shared" si="522"/>
        <v>0.06</v>
      </c>
      <c r="X1444" s="8">
        <v>15</v>
      </c>
      <c r="Y1444" s="8">
        <v>215</v>
      </c>
      <c r="Z1444" s="8">
        <v>130</v>
      </c>
      <c r="AX1444" s="289" t="s">
        <v>467</v>
      </c>
      <c r="AY1444" s="156"/>
      <c r="AZ1444" t="s">
        <v>4280</v>
      </c>
      <c r="BA1444" s="278" t="s">
        <v>4267</v>
      </c>
      <c r="BB1444" s="280" t="s">
        <v>4268</v>
      </c>
    </row>
    <row r="1445" spans="1:54" ht="16.5" customHeight="1">
      <c r="A1445" s="23" t="s">
        <v>278</v>
      </c>
      <c r="B1445" s="24" t="s">
        <v>465</v>
      </c>
      <c r="C1445" s="24"/>
      <c r="D1445" s="3" t="s">
        <v>1887</v>
      </c>
      <c r="E1445" s="24" t="s">
        <v>1656</v>
      </c>
      <c r="F1445" s="24" t="s">
        <v>1999</v>
      </c>
      <c r="G1445" s="24"/>
      <c r="H1445" s="24" t="s">
        <v>414</v>
      </c>
      <c r="I1445" s="33">
        <v>61169900</v>
      </c>
      <c r="J1445" s="1" t="s">
        <v>1804</v>
      </c>
      <c r="K1445" s="1" t="s">
        <v>1804</v>
      </c>
      <c r="M1445" s="23" t="s">
        <v>282</v>
      </c>
      <c r="N1445" s="23"/>
      <c r="O1445" s="22" t="s">
        <v>1791</v>
      </c>
      <c r="P1445" s="22">
        <v>155</v>
      </c>
      <c r="Q1445" s="37">
        <f t="shared" ref="Q1445" si="527">R1445*0.8</f>
        <v>284</v>
      </c>
      <c r="R1445" s="166">
        <v>355</v>
      </c>
      <c r="S1445" s="33" t="s">
        <v>470</v>
      </c>
      <c r="T1445" s="33"/>
      <c r="U1445" s="99">
        <v>8.5000000000000006E-2</v>
      </c>
      <c r="V1445" s="142">
        <v>5.0000000000000001E-3</v>
      </c>
      <c r="W1445" s="99">
        <f t="shared" si="522"/>
        <v>9.0000000000000011E-2</v>
      </c>
      <c r="X1445" s="8">
        <v>10</v>
      </c>
      <c r="Y1445" s="8">
        <v>300</v>
      </c>
      <c r="Z1445" s="8">
        <v>140</v>
      </c>
      <c r="AX1445" s="289" t="s">
        <v>3165</v>
      </c>
      <c r="AY1445" s="32"/>
      <c r="AZ1445" t="s">
        <v>4280</v>
      </c>
      <c r="BA1445" s="278" t="s">
        <v>4267</v>
      </c>
      <c r="BB1445" s="280" t="s">
        <v>4268</v>
      </c>
    </row>
    <row r="1446" spans="1:54" ht="16.5" customHeight="1">
      <c r="A1446" s="23" t="s">
        <v>278</v>
      </c>
      <c r="B1446" s="24" t="s">
        <v>465</v>
      </c>
      <c r="C1446" s="24"/>
      <c r="D1446" s="3" t="s">
        <v>1887</v>
      </c>
      <c r="E1446" s="24" t="s">
        <v>1657</v>
      </c>
      <c r="F1446" s="24" t="s">
        <v>1999</v>
      </c>
      <c r="G1446" s="24"/>
      <c r="H1446" s="24" t="s">
        <v>414</v>
      </c>
      <c r="I1446" s="33">
        <v>61169900</v>
      </c>
      <c r="J1446" s="1" t="s">
        <v>1804</v>
      </c>
      <c r="K1446" s="1" t="s">
        <v>1804</v>
      </c>
      <c r="M1446" s="23" t="s">
        <v>284</v>
      </c>
      <c r="N1446" s="23"/>
      <c r="O1446" s="22" t="s">
        <v>1791</v>
      </c>
      <c r="P1446" s="22">
        <v>155</v>
      </c>
      <c r="Q1446" s="37">
        <f t="shared" ref="Q1446" si="528">R1446*0.8</f>
        <v>284</v>
      </c>
      <c r="R1446" s="166">
        <v>355</v>
      </c>
      <c r="S1446" s="33" t="s">
        <v>471</v>
      </c>
      <c r="T1446" s="33"/>
      <c r="U1446" s="99">
        <v>6.5000000000000002E-2</v>
      </c>
      <c r="V1446" s="142">
        <v>5.0000000000000001E-3</v>
      </c>
      <c r="W1446" s="99">
        <f t="shared" si="522"/>
        <v>7.0000000000000007E-2</v>
      </c>
      <c r="X1446" s="8">
        <v>10</v>
      </c>
      <c r="Y1446" s="8">
        <v>300</v>
      </c>
      <c r="Z1446" s="8">
        <v>140</v>
      </c>
      <c r="AX1446" s="289" t="s">
        <v>3165</v>
      </c>
      <c r="AY1446" s="32"/>
      <c r="AZ1446" t="s">
        <v>4280</v>
      </c>
      <c r="BA1446" s="278" t="s">
        <v>4267</v>
      </c>
      <c r="BB1446" s="280" t="s">
        <v>4268</v>
      </c>
    </row>
    <row r="1447" spans="1:54" ht="16.5" customHeight="1">
      <c r="A1447" s="23" t="s">
        <v>278</v>
      </c>
      <c r="B1447" s="24" t="s">
        <v>465</v>
      </c>
      <c r="C1447" s="24"/>
      <c r="D1447" s="3" t="s">
        <v>1887</v>
      </c>
      <c r="E1447" s="24" t="s">
        <v>1658</v>
      </c>
      <c r="F1447" s="24" t="s">
        <v>1999</v>
      </c>
      <c r="G1447" s="24"/>
      <c r="H1447" s="24" t="s">
        <v>414</v>
      </c>
      <c r="I1447" s="33">
        <v>61169900</v>
      </c>
      <c r="J1447" s="1" t="s">
        <v>1804</v>
      </c>
      <c r="K1447" s="1" t="s">
        <v>1804</v>
      </c>
      <c r="M1447" s="23" t="s">
        <v>472</v>
      </c>
      <c r="N1447" s="23"/>
      <c r="O1447" s="22" t="s">
        <v>1791</v>
      </c>
      <c r="P1447" s="22">
        <v>155</v>
      </c>
      <c r="Q1447" s="37">
        <f t="shared" ref="Q1447" si="529">R1447*0.8</f>
        <v>284</v>
      </c>
      <c r="R1447" s="166">
        <v>355</v>
      </c>
      <c r="S1447" s="33" t="s">
        <v>473</v>
      </c>
      <c r="T1447" s="33"/>
      <c r="U1447" s="99">
        <v>0.08</v>
      </c>
      <c r="V1447" s="142">
        <v>5.0000000000000001E-3</v>
      </c>
      <c r="W1447" s="99">
        <f t="shared" si="522"/>
        <v>8.5000000000000006E-2</v>
      </c>
      <c r="X1447" s="8">
        <v>10</v>
      </c>
      <c r="Y1447" s="8">
        <v>300</v>
      </c>
      <c r="Z1447" s="8">
        <v>140</v>
      </c>
      <c r="AX1447" s="289" t="s">
        <v>3165</v>
      </c>
      <c r="AY1447" s="32"/>
      <c r="AZ1447" t="s">
        <v>4280</v>
      </c>
      <c r="BA1447" s="278" t="s">
        <v>4267</v>
      </c>
      <c r="BB1447" s="280" t="s">
        <v>4268</v>
      </c>
    </row>
    <row r="1448" spans="1:54" ht="16.5" customHeight="1">
      <c r="A1448" s="23" t="s">
        <v>278</v>
      </c>
      <c r="B1448" s="24" t="s">
        <v>465</v>
      </c>
      <c r="C1448" s="24"/>
      <c r="D1448" s="3" t="s">
        <v>1887</v>
      </c>
      <c r="E1448" s="24" t="s">
        <v>1659</v>
      </c>
      <c r="F1448" s="24" t="s">
        <v>1999</v>
      </c>
      <c r="G1448" s="24"/>
      <c r="H1448" s="24" t="s">
        <v>414</v>
      </c>
      <c r="I1448" s="33">
        <v>61169900</v>
      </c>
      <c r="J1448" s="1" t="s">
        <v>1804</v>
      </c>
      <c r="K1448" s="1" t="s">
        <v>1804</v>
      </c>
      <c r="M1448" s="23" t="s">
        <v>474</v>
      </c>
      <c r="N1448" s="23"/>
      <c r="O1448" s="22" t="s">
        <v>1791</v>
      </c>
      <c r="P1448" s="22">
        <v>155</v>
      </c>
      <c r="Q1448" s="37">
        <f t="shared" ref="Q1448" si="530">R1448*0.8</f>
        <v>284</v>
      </c>
      <c r="R1448" s="166">
        <v>355</v>
      </c>
      <c r="S1448" s="33" t="s">
        <v>475</v>
      </c>
      <c r="T1448" s="33"/>
      <c r="U1448" s="99">
        <v>7.4999999999999997E-2</v>
      </c>
      <c r="V1448" s="142">
        <v>5.0000000000000001E-3</v>
      </c>
      <c r="W1448" s="99">
        <f t="shared" si="522"/>
        <v>0.08</v>
      </c>
      <c r="X1448" s="8">
        <v>10</v>
      </c>
      <c r="Y1448" s="8">
        <v>300</v>
      </c>
      <c r="Z1448" s="8">
        <v>140</v>
      </c>
      <c r="AX1448" s="289" t="s">
        <v>3165</v>
      </c>
      <c r="AY1448" s="32"/>
      <c r="AZ1448" t="s">
        <v>4280</v>
      </c>
      <c r="BA1448" s="278" t="s">
        <v>4267</v>
      </c>
      <c r="BB1448" s="280" t="s">
        <v>4268</v>
      </c>
    </row>
    <row r="1449" spans="1:54" ht="16.5" customHeight="1">
      <c r="A1449" s="23" t="s">
        <v>278</v>
      </c>
      <c r="B1449" s="24" t="s">
        <v>465</v>
      </c>
      <c r="C1449" s="24"/>
      <c r="D1449" s="3" t="s">
        <v>1887</v>
      </c>
      <c r="E1449" s="24" t="s">
        <v>1660</v>
      </c>
      <c r="F1449" s="24" t="s">
        <v>1999</v>
      </c>
      <c r="G1449" s="24"/>
      <c r="H1449" s="24" t="s">
        <v>414</v>
      </c>
      <c r="I1449" s="33">
        <v>61169900</v>
      </c>
      <c r="J1449" s="1" t="s">
        <v>1804</v>
      </c>
      <c r="K1449" s="1" t="s">
        <v>1804</v>
      </c>
      <c r="M1449" s="23" t="s">
        <v>476</v>
      </c>
      <c r="N1449" s="23"/>
      <c r="O1449" s="22" t="s">
        <v>1791</v>
      </c>
      <c r="P1449" s="22">
        <v>155</v>
      </c>
      <c r="Q1449" s="37">
        <f t="shared" ref="Q1449" si="531">R1449*0.8</f>
        <v>284</v>
      </c>
      <c r="R1449" s="166">
        <v>355</v>
      </c>
      <c r="S1449" s="33" t="s">
        <v>477</v>
      </c>
      <c r="T1449" s="33"/>
      <c r="U1449" s="99">
        <v>7.0000000000000007E-2</v>
      </c>
      <c r="V1449" s="142">
        <v>5.0000000000000001E-3</v>
      </c>
      <c r="W1449" s="99">
        <f t="shared" si="522"/>
        <v>7.5000000000000011E-2</v>
      </c>
      <c r="X1449" s="8">
        <v>10</v>
      </c>
      <c r="Y1449" s="8">
        <v>300</v>
      </c>
      <c r="Z1449" s="8">
        <v>140</v>
      </c>
      <c r="AX1449" s="289" t="s">
        <v>3165</v>
      </c>
      <c r="AY1449" s="32"/>
      <c r="AZ1449" t="s">
        <v>4280</v>
      </c>
      <c r="BA1449" s="278" t="s">
        <v>4267</v>
      </c>
      <c r="BB1449" s="280" t="s">
        <v>4268</v>
      </c>
    </row>
    <row r="1450" spans="1:54" ht="16.5" customHeight="1">
      <c r="A1450" s="23" t="s">
        <v>278</v>
      </c>
      <c r="B1450" s="24" t="s">
        <v>465</v>
      </c>
      <c r="C1450" s="24"/>
      <c r="D1450" s="3" t="s">
        <v>2192</v>
      </c>
      <c r="E1450" s="24" t="s">
        <v>478</v>
      </c>
      <c r="F1450" s="24" t="s">
        <v>2000</v>
      </c>
      <c r="G1450" s="24"/>
      <c r="H1450" s="24" t="s">
        <v>300</v>
      </c>
      <c r="I1450" s="33">
        <v>65070000</v>
      </c>
      <c r="J1450" s="1" t="s">
        <v>1804</v>
      </c>
      <c r="K1450" s="1" t="s">
        <v>1804</v>
      </c>
      <c r="M1450" s="23" t="s">
        <v>317</v>
      </c>
      <c r="N1450" s="23"/>
      <c r="O1450" s="22" t="s">
        <v>1791</v>
      </c>
      <c r="P1450" s="22">
        <v>108</v>
      </c>
      <c r="Q1450" s="37">
        <f t="shared" ref="Q1450" si="532">R1450*0.8</f>
        <v>199.20000000000002</v>
      </c>
      <c r="R1450" s="166">
        <v>249</v>
      </c>
      <c r="S1450" s="33" t="s">
        <v>480</v>
      </c>
      <c r="T1450" s="33"/>
      <c r="U1450" s="99">
        <v>0.1</v>
      </c>
      <c r="V1450" s="142">
        <v>5.0000000000000001E-3</v>
      </c>
      <c r="W1450" s="99">
        <f t="shared" si="522"/>
        <v>0.10500000000000001</v>
      </c>
      <c r="X1450" s="8">
        <v>10</v>
      </c>
      <c r="Y1450" s="8">
        <v>400</v>
      </c>
      <c r="Z1450" s="8">
        <v>250</v>
      </c>
      <c r="AX1450" s="289" t="s">
        <v>479</v>
      </c>
      <c r="AY1450" s="156"/>
      <c r="AZ1450" t="s">
        <v>4280</v>
      </c>
      <c r="BA1450" s="278" t="s">
        <v>4267</v>
      </c>
      <c r="BB1450" s="280" t="s">
        <v>4268</v>
      </c>
    </row>
    <row r="1451" spans="1:54" ht="16.5" customHeight="1">
      <c r="A1451" s="23" t="s">
        <v>278</v>
      </c>
      <c r="B1451" s="24" t="s">
        <v>465</v>
      </c>
      <c r="C1451" s="24"/>
      <c r="D1451" s="3" t="s">
        <v>2192</v>
      </c>
      <c r="E1451" s="24" t="s">
        <v>481</v>
      </c>
      <c r="F1451" s="24" t="s">
        <v>2000</v>
      </c>
      <c r="G1451" s="24"/>
      <c r="H1451" s="24" t="s">
        <v>414</v>
      </c>
      <c r="I1451" s="33">
        <v>65070000</v>
      </c>
      <c r="J1451" s="1" t="s">
        <v>1804</v>
      </c>
      <c r="K1451" s="1" t="s">
        <v>1804</v>
      </c>
      <c r="M1451" s="23" t="s">
        <v>317</v>
      </c>
      <c r="N1451" s="23"/>
      <c r="O1451" s="22" t="s">
        <v>1791</v>
      </c>
      <c r="P1451" s="22">
        <v>108</v>
      </c>
      <c r="Q1451" s="37">
        <f t="shared" ref="Q1451" si="533">R1451*0.8</f>
        <v>199.20000000000002</v>
      </c>
      <c r="R1451" s="166">
        <v>249</v>
      </c>
      <c r="S1451" s="33" t="s">
        <v>482</v>
      </c>
      <c r="T1451" s="33"/>
      <c r="U1451" s="99">
        <v>0.1</v>
      </c>
      <c r="V1451" s="142">
        <v>5.0000000000000001E-3</v>
      </c>
      <c r="W1451" s="99">
        <f t="shared" si="522"/>
        <v>0.10500000000000001</v>
      </c>
      <c r="X1451" s="8">
        <v>10</v>
      </c>
      <c r="Y1451" s="8">
        <v>400</v>
      </c>
      <c r="Z1451" s="8">
        <v>250</v>
      </c>
      <c r="AX1451" s="289" t="s">
        <v>479</v>
      </c>
      <c r="AY1451" s="156"/>
      <c r="AZ1451" t="s">
        <v>4280</v>
      </c>
      <c r="BA1451" s="278" t="s">
        <v>4267</v>
      </c>
      <c r="BB1451" s="280" t="s">
        <v>4268</v>
      </c>
    </row>
    <row r="1452" spans="1:54" ht="16.5" customHeight="1">
      <c r="A1452" s="23" t="s">
        <v>278</v>
      </c>
      <c r="B1452" s="24" t="s">
        <v>465</v>
      </c>
      <c r="C1452" s="24"/>
      <c r="D1452" s="3" t="s">
        <v>2192</v>
      </c>
      <c r="E1452" s="24" t="s">
        <v>2350</v>
      </c>
      <c r="F1452" s="24" t="s">
        <v>2000</v>
      </c>
      <c r="G1452" s="24"/>
      <c r="H1452" s="24" t="s">
        <v>1522</v>
      </c>
      <c r="I1452" s="33">
        <v>65070000</v>
      </c>
      <c r="J1452" s="1" t="s">
        <v>1804</v>
      </c>
      <c r="K1452" s="1" t="s">
        <v>1804</v>
      </c>
      <c r="M1452" s="23" t="s">
        <v>317</v>
      </c>
      <c r="N1452" s="23"/>
      <c r="O1452" s="22" t="s">
        <v>1791</v>
      </c>
      <c r="P1452" s="22">
        <v>108</v>
      </c>
      <c r="Q1452" s="37">
        <f t="shared" ref="Q1452" si="534">R1452*0.8</f>
        <v>199.20000000000002</v>
      </c>
      <c r="R1452" s="166">
        <v>249</v>
      </c>
      <c r="S1452" s="33">
        <v>5051771741949</v>
      </c>
      <c r="T1452" s="33"/>
      <c r="U1452" s="99">
        <v>0.1</v>
      </c>
      <c r="V1452" s="142">
        <v>5.0000000000000001E-3</v>
      </c>
      <c r="W1452" s="99">
        <f t="shared" si="522"/>
        <v>0.10500000000000001</v>
      </c>
      <c r="X1452" s="8">
        <v>10</v>
      </c>
      <c r="Y1452" s="8">
        <v>400</v>
      </c>
      <c r="Z1452" s="8">
        <v>250</v>
      </c>
      <c r="AX1452" s="289" t="s">
        <v>479</v>
      </c>
      <c r="AY1452" s="156"/>
      <c r="AZ1452" t="s">
        <v>4280</v>
      </c>
      <c r="BA1452" s="278" t="s">
        <v>4267</v>
      </c>
      <c r="BB1452" s="280" t="s">
        <v>4268</v>
      </c>
    </row>
    <row r="1453" spans="1:54" ht="16.5" customHeight="1">
      <c r="A1453" s="23" t="s">
        <v>278</v>
      </c>
      <c r="B1453" s="24" t="s">
        <v>465</v>
      </c>
      <c r="C1453" s="24"/>
      <c r="D1453" s="3" t="s">
        <v>4473</v>
      </c>
      <c r="E1453" s="24" t="s">
        <v>4951</v>
      </c>
      <c r="F1453" s="24" t="s">
        <v>4474</v>
      </c>
      <c r="G1453" s="24"/>
      <c r="H1453" s="24" t="s">
        <v>4475</v>
      </c>
      <c r="I1453" s="33">
        <v>62105000</v>
      </c>
      <c r="J1453" s="1" t="s">
        <v>1804</v>
      </c>
      <c r="K1453" s="1" t="s">
        <v>1804</v>
      </c>
      <c r="M1453" s="23" t="s">
        <v>284</v>
      </c>
      <c r="N1453" s="23"/>
      <c r="O1453" s="22" t="s">
        <v>1791</v>
      </c>
      <c r="P1453" s="22">
        <v>109</v>
      </c>
      <c r="Q1453" s="37">
        <f t="shared" ref="Q1453" si="535">R1453*0.8</f>
        <v>199.20000000000002</v>
      </c>
      <c r="R1453" s="166">
        <v>249</v>
      </c>
      <c r="S1453" s="33">
        <v>5051771936758</v>
      </c>
      <c r="T1453" s="33"/>
      <c r="U1453" s="99"/>
      <c r="V1453" s="142"/>
      <c r="AX1453" s="289" t="s">
        <v>4482</v>
      </c>
      <c r="AY1453" s="156"/>
      <c r="AZ1453" t="s">
        <v>4280</v>
      </c>
      <c r="BA1453" s="278" t="s">
        <v>4267</v>
      </c>
      <c r="BB1453" s="280" t="s">
        <v>4268</v>
      </c>
    </row>
    <row r="1454" spans="1:54" ht="16.5" customHeight="1">
      <c r="A1454" s="23" t="s">
        <v>278</v>
      </c>
      <c r="B1454" s="24" t="s">
        <v>465</v>
      </c>
      <c r="C1454" s="24"/>
      <c r="D1454" s="3" t="s">
        <v>4473</v>
      </c>
      <c r="E1454" s="24" t="s">
        <v>4952</v>
      </c>
      <c r="F1454" s="24" t="s">
        <v>4474</v>
      </c>
      <c r="G1454" s="24"/>
      <c r="H1454" s="24" t="s">
        <v>4475</v>
      </c>
      <c r="I1454" s="33">
        <v>62105000</v>
      </c>
      <c r="J1454" s="1" t="s">
        <v>1804</v>
      </c>
      <c r="K1454" s="1" t="s">
        <v>1804</v>
      </c>
      <c r="M1454" s="23" t="s">
        <v>290</v>
      </c>
      <c r="N1454" s="23"/>
      <c r="O1454" s="22" t="s">
        <v>1791</v>
      </c>
      <c r="P1454" s="22">
        <v>109</v>
      </c>
      <c r="Q1454" s="37">
        <f t="shared" ref="Q1454" si="536">R1454*0.8</f>
        <v>199.20000000000002</v>
      </c>
      <c r="R1454" s="166">
        <v>249</v>
      </c>
      <c r="S1454" s="33">
        <v>5051771936734</v>
      </c>
      <c r="T1454" s="33"/>
      <c r="U1454" s="99"/>
      <c r="V1454" s="142"/>
      <c r="AX1454" s="289" t="s">
        <v>4482</v>
      </c>
      <c r="AY1454" s="156"/>
      <c r="AZ1454" t="s">
        <v>4280</v>
      </c>
      <c r="BA1454" s="278" t="s">
        <v>4267</v>
      </c>
      <c r="BB1454" s="280" t="s">
        <v>4268</v>
      </c>
    </row>
    <row r="1455" spans="1:54" ht="16.5" customHeight="1">
      <c r="A1455" s="23" t="s">
        <v>278</v>
      </c>
      <c r="B1455" s="24" t="s">
        <v>465</v>
      </c>
      <c r="C1455" s="24"/>
      <c r="D1455" s="3" t="s">
        <v>4473</v>
      </c>
      <c r="E1455" s="24" t="s">
        <v>4953</v>
      </c>
      <c r="F1455" s="24" t="s">
        <v>4474</v>
      </c>
      <c r="G1455" s="24"/>
      <c r="H1455" s="24" t="s">
        <v>4475</v>
      </c>
      <c r="I1455" s="33">
        <v>62105000</v>
      </c>
      <c r="J1455" s="1" t="s">
        <v>1804</v>
      </c>
      <c r="K1455" s="1" t="s">
        <v>1804</v>
      </c>
      <c r="M1455" s="23" t="s">
        <v>288</v>
      </c>
      <c r="N1455" s="23"/>
      <c r="O1455" s="22" t="s">
        <v>1791</v>
      </c>
      <c r="P1455" s="22">
        <v>109</v>
      </c>
      <c r="Q1455" s="37">
        <f t="shared" ref="Q1455" si="537">R1455*0.8</f>
        <v>199.20000000000002</v>
      </c>
      <c r="R1455" s="166">
        <v>249</v>
      </c>
      <c r="S1455" s="33">
        <v>5051771936727</v>
      </c>
      <c r="T1455" s="33"/>
      <c r="U1455" s="99"/>
      <c r="V1455" s="142"/>
      <c r="AX1455" s="289" t="s">
        <v>4482</v>
      </c>
      <c r="AY1455" s="156"/>
      <c r="AZ1455" t="s">
        <v>4280</v>
      </c>
      <c r="BA1455" s="278" t="s">
        <v>4267</v>
      </c>
      <c r="BB1455" s="280" t="s">
        <v>4268</v>
      </c>
    </row>
    <row r="1456" spans="1:54" ht="16.5" customHeight="1">
      <c r="A1456" s="23" t="s">
        <v>278</v>
      </c>
      <c r="B1456" s="24" t="s">
        <v>465</v>
      </c>
      <c r="C1456" s="24"/>
      <c r="D1456" s="3" t="s">
        <v>4473</v>
      </c>
      <c r="E1456" s="24" t="s">
        <v>4954</v>
      </c>
      <c r="F1456" s="24" t="s">
        <v>4474</v>
      </c>
      <c r="G1456" s="24"/>
      <c r="H1456" s="24" t="s">
        <v>4475</v>
      </c>
      <c r="I1456" s="33">
        <v>62105000</v>
      </c>
      <c r="J1456" s="1" t="s">
        <v>1804</v>
      </c>
      <c r="K1456" s="1" t="s">
        <v>1804</v>
      </c>
      <c r="M1456" s="23" t="s">
        <v>286</v>
      </c>
      <c r="N1456" s="23"/>
      <c r="O1456" s="22" t="s">
        <v>1791</v>
      </c>
      <c r="P1456" s="22">
        <v>109</v>
      </c>
      <c r="Q1456" s="37">
        <f t="shared" ref="Q1456" si="538">R1456*0.8</f>
        <v>199.20000000000002</v>
      </c>
      <c r="R1456" s="166">
        <v>249</v>
      </c>
      <c r="S1456" s="33">
        <v>5051771936710</v>
      </c>
      <c r="T1456" s="33"/>
      <c r="U1456" s="99"/>
      <c r="V1456" s="142"/>
      <c r="AX1456" s="289" t="s">
        <v>4482</v>
      </c>
      <c r="AY1456" s="156"/>
      <c r="AZ1456" t="s">
        <v>4280</v>
      </c>
      <c r="BA1456" s="278" t="s">
        <v>4267</v>
      </c>
      <c r="BB1456" s="280" t="s">
        <v>4268</v>
      </c>
    </row>
    <row r="1457" spans="1:55" ht="16.5" customHeight="1">
      <c r="A1457" s="23" t="s">
        <v>278</v>
      </c>
      <c r="B1457" s="24" t="s">
        <v>465</v>
      </c>
      <c r="C1457" s="24"/>
      <c r="D1457" s="3" t="s">
        <v>4473</v>
      </c>
      <c r="E1457" s="24" t="s">
        <v>4955</v>
      </c>
      <c r="F1457" s="24" t="s">
        <v>4474</v>
      </c>
      <c r="G1457" s="24"/>
      <c r="H1457" s="24" t="s">
        <v>4475</v>
      </c>
      <c r="I1457" s="33">
        <v>62105000</v>
      </c>
      <c r="J1457" s="1" t="s">
        <v>1804</v>
      </c>
      <c r="K1457" s="1" t="s">
        <v>1804</v>
      </c>
      <c r="M1457" s="23" t="s">
        <v>282</v>
      </c>
      <c r="N1457" s="23"/>
      <c r="O1457" s="22" t="s">
        <v>1791</v>
      </c>
      <c r="P1457" s="22">
        <v>109</v>
      </c>
      <c r="Q1457" s="37">
        <f t="shared" ref="Q1457" si="539">R1457*0.8</f>
        <v>199.20000000000002</v>
      </c>
      <c r="R1457" s="166">
        <v>249</v>
      </c>
      <c r="S1457" s="33">
        <v>5051771936741</v>
      </c>
      <c r="T1457" s="33"/>
      <c r="U1457" s="99"/>
      <c r="V1457" s="142"/>
      <c r="AX1457" s="289" t="s">
        <v>4482</v>
      </c>
      <c r="AY1457" s="156"/>
      <c r="AZ1457" t="s">
        <v>4280</v>
      </c>
      <c r="BA1457" s="278" t="s">
        <v>4267</v>
      </c>
      <c r="BB1457" s="280" t="s">
        <v>4268</v>
      </c>
    </row>
    <row r="1458" spans="1:55" ht="16.5" customHeight="1">
      <c r="A1458" s="23" t="s">
        <v>278</v>
      </c>
      <c r="B1458" s="24" t="s">
        <v>465</v>
      </c>
      <c r="C1458" s="24"/>
      <c r="D1458" s="3" t="s">
        <v>4473</v>
      </c>
      <c r="E1458" s="24" t="s">
        <v>4956</v>
      </c>
      <c r="F1458" s="24" t="s">
        <v>4474</v>
      </c>
      <c r="G1458" s="24"/>
      <c r="H1458" s="24" t="s">
        <v>1522</v>
      </c>
      <c r="I1458" s="33">
        <v>62105000</v>
      </c>
      <c r="J1458" s="1" t="s">
        <v>1804</v>
      </c>
      <c r="K1458" s="1" t="s">
        <v>1804</v>
      </c>
      <c r="M1458" s="23" t="s">
        <v>284</v>
      </c>
      <c r="N1458" s="23"/>
      <c r="O1458" s="22" t="s">
        <v>1791</v>
      </c>
      <c r="P1458" s="22">
        <v>109</v>
      </c>
      <c r="Q1458" s="37">
        <f t="shared" ref="Q1458" si="540">R1458*0.8</f>
        <v>199.20000000000002</v>
      </c>
      <c r="R1458" s="166">
        <v>249</v>
      </c>
      <c r="S1458" s="33">
        <v>5051771936680</v>
      </c>
      <c r="T1458" s="33"/>
      <c r="U1458" s="99"/>
      <c r="V1458" s="142"/>
      <c r="AX1458" s="289" t="s">
        <v>4482</v>
      </c>
      <c r="AY1458" s="156"/>
      <c r="AZ1458" t="s">
        <v>4280</v>
      </c>
      <c r="BA1458" s="278" t="s">
        <v>4267</v>
      </c>
      <c r="BB1458" s="280" t="s">
        <v>4268</v>
      </c>
    </row>
    <row r="1459" spans="1:55" ht="16.5" customHeight="1">
      <c r="A1459" s="23" t="s">
        <v>278</v>
      </c>
      <c r="B1459" s="24" t="s">
        <v>465</v>
      </c>
      <c r="C1459" s="24"/>
      <c r="D1459" s="3" t="s">
        <v>4473</v>
      </c>
      <c r="E1459" s="24" t="s">
        <v>4957</v>
      </c>
      <c r="F1459" s="24" t="s">
        <v>4474</v>
      </c>
      <c r="G1459" s="24"/>
      <c r="H1459" s="24" t="s">
        <v>1522</v>
      </c>
      <c r="I1459" s="33">
        <v>62105000</v>
      </c>
      <c r="J1459" s="1" t="s">
        <v>1804</v>
      </c>
      <c r="K1459" s="1" t="s">
        <v>1804</v>
      </c>
      <c r="M1459" s="23" t="s">
        <v>290</v>
      </c>
      <c r="N1459" s="23"/>
      <c r="O1459" s="22" t="s">
        <v>1791</v>
      </c>
      <c r="P1459" s="22">
        <v>109</v>
      </c>
      <c r="Q1459" s="37">
        <f t="shared" ref="Q1459" si="541">R1459*0.8</f>
        <v>199.20000000000002</v>
      </c>
      <c r="R1459" s="166">
        <v>249</v>
      </c>
      <c r="S1459" s="33">
        <v>5051771936666</v>
      </c>
      <c r="T1459" s="33"/>
      <c r="U1459" s="99"/>
      <c r="V1459" s="142"/>
      <c r="AX1459" s="289" t="s">
        <v>4482</v>
      </c>
      <c r="AY1459" s="156"/>
      <c r="AZ1459" t="s">
        <v>4280</v>
      </c>
      <c r="BA1459" s="278" t="s">
        <v>4267</v>
      </c>
      <c r="BB1459" s="280" t="s">
        <v>4268</v>
      </c>
    </row>
    <row r="1460" spans="1:55" ht="16.5" customHeight="1">
      <c r="A1460" s="23" t="s">
        <v>278</v>
      </c>
      <c r="B1460" s="24" t="s">
        <v>465</v>
      </c>
      <c r="C1460" s="24"/>
      <c r="D1460" s="3" t="s">
        <v>4473</v>
      </c>
      <c r="E1460" s="24" t="s">
        <v>4958</v>
      </c>
      <c r="F1460" s="24" t="s">
        <v>4474</v>
      </c>
      <c r="G1460" s="24"/>
      <c r="H1460" s="24" t="s">
        <v>1522</v>
      </c>
      <c r="I1460" s="33">
        <v>62105000</v>
      </c>
      <c r="J1460" s="1" t="s">
        <v>1804</v>
      </c>
      <c r="K1460" s="1" t="s">
        <v>1804</v>
      </c>
      <c r="M1460" s="23" t="s">
        <v>288</v>
      </c>
      <c r="N1460" s="23"/>
      <c r="O1460" s="22" t="s">
        <v>1791</v>
      </c>
      <c r="P1460" s="22">
        <v>109</v>
      </c>
      <c r="Q1460" s="37">
        <f t="shared" ref="Q1460" si="542">R1460*0.8</f>
        <v>199.20000000000002</v>
      </c>
      <c r="R1460" s="166">
        <v>249</v>
      </c>
      <c r="S1460" s="33">
        <v>5051771936659</v>
      </c>
      <c r="T1460" s="33"/>
      <c r="U1460" s="99"/>
      <c r="V1460" s="142"/>
      <c r="AX1460" s="289" t="s">
        <v>4482</v>
      </c>
      <c r="AY1460" s="156"/>
      <c r="AZ1460" t="s">
        <v>4280</v>
      </c>
      <c r="BA1460" s="278" t="s">
        <v>4267</v>
      </c>
      <c r="BB1460" s="280" t="s">
        <v>4268</v>
      </c>
    </row>
    <row r="1461" spans="1:55" ht="16.5" customHeight="1">
      <c r="A1461" s="23" t="s">
        <v>278</v>
      </c>
      <c r="B1461" s="24" t="s">
        <v>465</v>
      </c>
      <c r="C1461" s="24"/>
      <c r="D1461" s="3" t="s">
        <v>4473</v>
      </c>
      <c r="E1461" s="24" t="s">
        <v>4959</v>
      </c>
      <c r="F1461" s="24" t="s">
        <v>4474</v>
      </c>
      <c r="G1461" s="24"/>
      <c r="H1461" s="24" t="s">
        <v>1522</v>
      </c>
      <c r="I1461" s="33">
        <v>62105000</v>
      </c>
      <c r="J1461" s="1" t="s">
        <v>1804</v>
      </c>
      <c r="K1461" s="1" t="s">
        <v>1804</v>
      </c>
      <c r="M1461" s="23" t="s">
        <v>286</v>
      </c>
      <c r="N1461" s="23"/>
      <c r="O1461" s="22" t="s">
        <v>1791</v>
      </c>
      <c r="P1461" s="22">
        <v>109</v>
      </c>
      <c r="Q1461" s="37">
        <f t="shared" ref="Q1461" si="543">R1461*0.8</f>
        <v>199.20000000000002</v>
      </c>
      <c r="R1461" s="166">
        <v>249</v>
      </c>
      <c r="S1461" s="33">
        <v>5051771936642</v>
      </c>
      <c r="T1461" s="33"/>
      <c r="U1461" s="99"/>
      <c r="V1461" s="142"/>
      <c r="AX1461" s="289" t="s">
        <v>4482</v>
      </c>
      <c r="AY1461" s="156"/>
      <c r="AZ1461" t="s">
        <v>4280</v>
      </c>
      <c r="BA1461" s="278" t="s">
        <v>4267</v>
      </c>
      <c r="BB1461" s="280" t="s">
        <v>4268</v>
      </c>
    </row>
    <row r="1462" spans="1:55" ht="16.5" customHeight="1">
      <c r="A1462" s="23" t="s">
        <v>278</v>
      </c>
      <c r="B1462" s="24" t="s">
        <v>465</v>
      </c>
      <c r="C1462" s="24"/>
      <c r="D1462" s="3" t="s">
        <v>4473</v>
      </c>
      <c r="E1462" s="24" t="s">
        <v>4960</v>
      </c>
      <c r="F1462" s="24" t="s">
        <v>4474</v>
      </c>
      <c r="G1462" s="24"/>
      <c r="H1462" s="24" t="s">
        <v>1522</v>
      </c>
      <c r="I1462" s="33">
        <v>62105000</v>
      </c>
      <c r="J1462" s="1" t="s">
        <v>1804</v>
      </c>
      <c r="K1462" s="1" t="s">
        <v>1804</v>
      </c>
      <c r="M1462" s="23" t="s">
        <v>282</v>
      </c>
      <c r="N1462" s="23"/>
      <c r="O1462" s="22" t="s">
        <v>1791</v>
      </c>
      <c r="P1462" s="22">
        <v>109</v>
      </c>
      <c r="Q1462" s="37">
        <f t="shared" ref="Q1462" si="544">R1462*0.8</f>
        <v>199.20000000000002</v>
      </c>
      <c r="R1462" s="166">
        <v>249</v>
      </c>
      <c r="S1462" s="33">
        <v>5051771936673</v>
      </c>
      <c r="T1462" s="33"/>
      <c r="U1462" s="99"/>
      <c r="V1462" s="142"/>
      <c r="AX1462" s="289" t="s">
        <v>4482</v>
      </c>
      <c r="AY1462" s="156"/>
      <c r="AZ1462" t="s">
        <v>4280</v>
      </c>
      <c r="BA1462" s="278" t="s">
        <v>4267</v>
      </c>
      <c r="BB1462" s="280" t="s">
        <v>4268</v>
      </c>
    </row>
    <row r="1463" spans="1:55" ht="16.5" customHeight="1">
      <c r="A1463" s="23" t="s">
        <v>278</v>
      </c>
      <c r="B1463" s="24" t="s">
        <v>465</v>
      </c>
      <c r="C1463" s="24"/>
      <c r="D1463" s="3" t="s">
        <v>4477</v>
      </c>
      <c r="E1463" s="24" t="s">
        <v>4961</v>
      </c>
      <c r="F1463" s="24" t="s">
        <v>4476</v>
      </c>
      <c r="G1463" s="24"/>
      <c r="H1463" s="24" t="s">
        <v>4475</v>
      </c>
      <c r="I1463" s="33">
        <v>62105000</v>
      </c>
      <c r="J1463" s="1" t="s">
        <v>1804</v>
      </c>
      <c r="K1463" s="1" t="s">
        <v>1804</v>
      </c>
      <c r="M1463" s="23" t="s">
        <v>4478</v>
      </c>
      <c r="N1463" s="23"/>
      <c r="O1463" s="22" t="s">
        <v>1791</v>
      </c>
      <c r="P1463" s="22">
        <v>104</v>
      </c>
      <c r="Q1463" s="37">
        <f t="shared" ref="Q1463" si="545">R1463*0.8</f>
        <v>191.20000000000002</v>
      </c>
      <c r="R1463" s="166">
        <v>239</v>
      </c>
      <c r="S1463" s="33">
        <v>5051771936826</v>
      </c>
      <c r="T1463" s="33"/>
      <c r="U1463" s="99"/>
      <c r="V1463" s="142"/>
      <c r="AX1463" s="289" t="s">
        <v>4483</v>
      </c>
      <c r="AY1463" s="156"/>
      <c r="AZ1463" t="s">
        <v>4280</v>
      </c>
      <c r="BA1463" s="278" t="s">
        <v>4267</v>
      </c>
      <c r="BB1463" s="280" t="s">
        <v>4268</v>
      </c>
    </row>
    <row r="1464" spans="1:55" ht="16.5" customHeight="1">
      <c r="A1464" s="23" t="s">
        <v>278</v>
      </c>
      <c r="B1464" s="24" t="s">
        <v>465</v>
      </c>
      <c r="C1464" s="24"/>
      <c r="D1464" s="3" t="s">
        <v>4477</v>
      </c>
      <c r="E1464" s="24" t="s">
        <v>4962</v>
      </c>
      <c r="F1464" s="24" t="s">
        <v>4476</v>
      </c>
      <c r="G1464" s="24"/>
      <c r="H1464" s="24" t="s">
        <v>4475</v>
      </c>
      <c r="I1464" s="33">
        <v>62105000</v>
      </c>
      <c r="J1464" s="1" t="s">
        <v>1804</v>
      </c>
      <c r="K1464" s="1" t="s">
        <v>1804</v>
      </c>
      <c r="M1464" s="23" t="s">
        <v>4479</v>
      </c>
      <c r="N1464" s="23"/>
      <c r="O1464" s="22" t="s">
        <v>1791</v>
      </c>
      <c r="P1464" s="22">
        <v>104</v>
      </c>
      <c r="Q1464" s="37">
        <f t="shared" ref="Q1464" si="546">R1464*0.8</f>
        <v>191.20000000000002</v>
      </c>
      <c r="R1464" s="166">
        <v>239</v>
      </c>
      <c r="S1464" s="33">
        <v>5051771936833</v>
      </c>
      <c r="T1464" s="33"/>
      <c r="U1464" s="99"/>
      <c r="V1464" s="142"/>
      <c r="AX1464" s="289" t="s">
        <v>4483</v>
      </c>
      <c r="AY1464" s="156"/>
      <c r="AZ1464" t="s">
        <v>4280</v>
      </c>
      <c r="BA1464" s="278" t="s">
        <v>4267</v>
      </c>
      <c r="BB1464" s="280" t="s">
        <v>4268</v>
      </c>
    </row>
    <row r="1465" spans="1:55" ht="15.75">
      <c r="A1465" s="23" t="s">
        <v>278</v>
      </c>
      <c r="B1465" s="24" t="s">
        <v>465</v>
      </c>
      <c r="C1465" s="24"/>
      <c r="D1465" s="3" t="s">
        <v>4477</v>
      </c>
      <c r="E1465" s="24" t="s">
        <v>4963</v>
      </c>
      <c r="F1465" s="24" t="s">
        <v>4476</v>
      </c>
      <c r="G1465" s="24"/>
      <c r="H1465" s="24" t="s">
        <v>4475</v>
      </c>
      <c r="I1465" s="33">
        <v>62105000</v>
      </c>
      <c r="J1465" s="1" t="s">
        <v>1804</v>
      </c>
      <c r="K1465" s="1" t="s">
        <v>1804</v>
      </c>
      <c r="M1465" s="23" t="s">
        <v>4480</v>
      </c>
      <c r="N1465" s="23"/>
      <c r="O1465" s="22" t="s">
        <v>1791</v>
      </c>
      <c r="P1465" s="22">
        <v>104</v>
      </c>
      <c r="Q1465" s="37">
        <f t="shared" ref="Q1465" si="547">R1465*0.8</f>
        <v>191.20000000000002</v>
      </c>
      <c r="R1465" s="166">
        <v>239</v>
      </c>
      <c r="S1465" s="33">
        <v>5051771936840</v>
      </c>
      <c r="T1465" s="33"/>
      <c r="U1465" s="99"/>
      <c r="V1465" s="142"/>
      <c r="AX1465" s="289" t="s">
        <v>4483</v>
      </c>
      <c r="AY1465" s="156"/>
      <c r="AZ1465" t="s">
        <v>4280</v>
      </c>
      <c r="BA1465" s="278" t="s">
        <v>4267</v>
      </c>
      <c r="BB1465" s="280" t="s">
        <v>4268</v>
      </c>
    </row>
    <row r="1466" spans="1:55" ht="15.75" customHeight="1">
      <c r="A1466" s="23" t="s">
        <v>278</v>
      </c>
      <c r="B1466" s="24" t="s">
        <v>465</v>
      </c>
      <c r="C1466" s="24"/>
      <c r="D1466" s="3" t="s">
        <v>4477</v>
      </c>
      <c r="E1466" s="24" t="s">
        <v>4964</v>
      </c>
      <c r="F1466" s="24" t="s">
        <v>4476</v>
      </c>
      <c r="G1466" s="24"/>
      <c r="H1466" s="24" t="s">
        <v>4475</v>
      </c>
      <c r="I1466" s="33">
        <v>62105000</v>
      </c>
      <c r="J1466" s="1" t="s">
        <v>1804</v>
      </c>
      <c r="K1466" s="1" t="s">
        <v>1804</v>
      </c>
      <c r="M1466" s="23" t="s">
        <v>4481</v>
      </c>
      <c r="N1466" s="23"/>
      <c r="O1466" s="22" t="s">
        <v>1791</v>
      </c>
      <c r="P1466" s="22">
        <v>104</v>
      </c>
      <c r="Q1466" s="37">
        <f t="shared" ref="Q1466" si="548">R1466*0.8</f>
        <v>191.20000000000002</v>
      </c>
      <c r="R1466" s="166">
        <v>239</v>
      </c>
      <c r="S1466" s="33">
        <v>5051771936819</v>
      </c>
      <c r="T1466" s="33"/>
      <c r="U1466" s="99"/>
      <c r="V1466" s="142"/>
      <c r="AX1466" s="289" t="s">
        <v>4483</v>
      </c>
      <c r="AY1466" s="156"/>
      <c r="AZ1466" t="s">
        <v>4280</v>
      </c>
      <c r="BA1466" s="278" t="s">
        <v>4267</v>
      </c>
      <c r="BB1466" s="280" t="s">
        <v>4268</v>
      </c>
    </row>
    <row r="1467" spans="1:55" ht="15.75" customHeight="1">
      <c r="A1467" s="23" t="s">
        <v>278</v>
      </c>
      <c r="B1467" s="24" t="s">
        <v>465</v>
      </c>
      <c r="C1467" s="24"/>
      <c r="D1467" s="3" t="s">
        <v>4477</v>
      </c>
      <c r="E1467" s="24" t="s">
        <v>4965</v>
      </c>
      <c r="F1467" s="24" t="s">
        <v>4476</v>
      </c>
      <c r="G1467" s="24"/>
      <c r="H1467" s="24" t="s">
        <v>1522</v>
      </c>
      <c r="I1467" s="33">
        <v>62105000</v>
      </c>
      <c r="J1467" s="1" t="s">
        <v>1804</v>
      </c>
      <c r="K1467" s="1" t="s">
        <v>1804</v>
      </c>
      <c r="M1467" s="23" t="s">
        <v>4478</v>
      </c>
      <c r="N1467" s="23"/>
      <c r="O1467" s="22" t="s">
        <v>1791</v>
      </c>
      <c r="P1467" s="22">
        <v>104</v>
      </c>
      <c r="Q1467" s="37">
        <f t="shared" ref="Q1467" si="549">R1467*0.8</f>
        <v>191.20000000000002</v>
      </c>
      <c r="R1467" s="166">
        <v>239</v>
      </c>
      <c r="S1467" s="33">
        <v>5051771936789</v>
      </c>
      <c r="T1467" s="33"/>
      <c r="U1467" s="99"/>
      <c r="V1467" s="142"/>
      <c r="AX1467" s="289" t="s">
        <v>4483</v>
      </c>
      <c r="AY1467" s="156"/>
      <c r="AZ1467" t="s">
        <v>4280</v>
      </c>
      <c r="BA1467" s="278" t="s">
        <v>4267</v>
      </c>
      <c r="BB1467" s="280" t="s">
        <v>4268</v>
      </c>
    </row>
    <row r="1468" spans="1:55" ht="15.75" customHeight="1">
      <c r="A1468" s="23" t="s">
        <v>278</v>
      </c>
      <c r="B1468" s="24" t="s">
        <v>465</v>
      </c>
      <c r="C1468" s="24"/>
      <c r="D1468" s="3" t="s">
        <v>4477</v>
      </c>
      <c r="E1468" s="24" t="s">
        <v>4966</v>
      </c>
      <c r="F1468" s="24" t="s">
        <v>4476</v>
      </c>
      <c r="G1468" s="24"/>
      <c r="H1468" s="24" t="s">
        <v>1522</v>
      </c>
      <c r="I1468" s="33">
        <v>62105000</v>
      </c>
      <c r="J1468" s="1" t="s">
        <v>1804</v>
      </c>
      <c r="K1468" s="1" t="s">
        <v>1804</v>
      </c>
      <c r="M1468" s="23" t="s">
        <v>4479</v>
      </c>
      <c r="N1468" s="23"/>
      <c r="O1468" s="22" t="s">
        <v>1791</v>
      </c>
      <c r="P1468" s="22">
        <v>104</v>
      </c>
      <c r="Q1468" s="37">
        <f t="shared" ref="Q1468" si="550">R1468*0.8</f>
        <v>191.20000000000002</v>
      </c>
      <c r="R1468" s="166">
        <v>239</v>
      </c>
      <c r="S1468" s="33">
        <v>5051771936796</v>
      </c>
      <c r="T1468" s="33"/>
      <c r="U1468" s="99"/>
      <c r="V1468" s="142"/>
      <c r="AX1468" s="289" t="s">
        <v>4483</v>
      </c>
      <c r="AY1468" s="156"/>
      <c r="AZ1468" t="s">
        <v>4280</v>
      </c>
      <c r="BA1468" s="278" t="s">
        <v>4267</v>
      </c>
      <c r="BB1468" s="280" t="s">
        <v>4268</v>
      </c>
    </row>
    <row r="1469" spans="1:55" s="3" customFormat="1" ht="15.75">
      <c r="A1469" s="23" t="s">
        <v>278</v>
      </c>
      <c r="B1469" s="24" t="s">
        <v>465</v>
      </c>
      <c r="C1469" s="24"/>
      <c r="D1469" s="3" t="s">
        <v>4477</v>
      </c>
      <c r="E1469" s="24" t="s">
        <v>4967</v>
      </c>
      <c r="F1469" s="24" t="s">
        <v>4476</v>
      </c>
      <c r="G1469" s="24"/>
      <c r="H1469" s="24" t="s">
        <v>1522</v>
      </c>
      <c r="I1469" s="33">
        <v>62105000</v>
      </c>
      <c r="J1469" s="1" t="s">
        <v>1804</v>
      </c>
      <c r="K1469" s="1" t="s">
        <v>1804</v>
      </c>
      <c r="L1469"/>
      <c r="M1469" s="23" t="s">
        <v>4480</v>
      </c>
      <c r="N1469" s="23"/>
      <c r="O1469" s="22" t="s">
        <v>1791</v>
      </c>
      <c r="P1469" s="22">
        <v>104</v>
      </c>
      <c r="Q1469" s="37">
        <f t="shared" ref="Q1469" si="551">R1469*0.8</f>
        <v>191.20000000000002</v>
      </c>
      <c r="R1469" s="166">
        <v>239</v>
      </c>
      <c r="S1469" s="33">
        <v>5051771936802</v>
      </c>
      <c r="T1469" s="33"/>
      <c r="U1469" s="99"/>
      <c r="V1469" s="142"/>
      <c r="W1469" s="99"/>
      <c r="X1469" s="8"/>
      <c r="Y1469" s="8"/>
      <c r="Z1469" s="8"/>
      <c r="AA1469"/>
      <c r="AB1469"/>
      <c r="AC1469"/>
      <c r="AD1469"/>
      <c r="AE1469"/>
      <c r="AF1469"/>
      <c r="AG1469"/>
      <c r="AH1469"/>
      <c r="AI1469"/>
      <c r="AJ1469"/>
      <c r="AK1469"/>
      <c r="AL1469"/>
      <c r="AM1469"/>
      <c r="AN1469"/>
      <c r="AO1469"/>
      <c r="AP1469"/>
      <c r="AQ1469"/>
      <c r="AR1469"/>
      <c r="AS1469"/>
      <c r="AT1469"/>
      <c r="AU1469"/>
      <c r="AV1469"/>
      <c r="AW1469"/>
      <c r="AX1469" s="289" t="s">
        <v>4483</v>
      </c>
      <c r="AY1469" s="156"/>
      <c r="AZ1469" t="s">
        <v>4280</v>
      </c>
      <c r="BA1469" s="278" t="s">
        <v>4267</v>
      </c>
      <c r="BB1469" s="280" t="s">
        <v>4268</v>
      </c>
      <c r="BC1469"/>
    </row>
    <row r="1470" spans="1:55" s="3" customFormat="1" ht="15.75">
      <c r="A1470" s="23" t="s">
        <v>278</v>
      </c>
      <c r="B1470" s="24" t="s">
        <v>465</v>
      </c>
      <c r="C1470" s="24"/>
      <c r="D1470" s="3" t="s">
        <v>4477</v>
      </c>
      <c r="E1470" s="24" t="s">
        <v>4968</v>
      </c>
      <c r="F1470" s="24" t="s">
        <v>4476</v>
      </c>
      <c r="G1470" s="24"/>
      <c r="H1470" s="24" t="s">
        <v>1522</v>
      </c>
      <c r="I1470" s="33">
        <v>62105000</v>
      </c>
      <c r="J1470" s="1" t="s">
        <v>1804</v>
      </c>
      <c r="K1470" s="1" t="s">
        <v>1804</v>
      </c>
      <c r="L1470"/>
      <c r="M1470" s="23" t="s">
        <v>4481</v>
      </c>
      <c r="N1470" s="23"/>
      <c r="O1470" s="22" t="s">
        <v>1791</v>
      </c>
      <c r="P1470" s="22">
        <v>104</v>
      </c>
      <c r="Q1470" s="37">
        <f t="shared" ref="Q1470" si="552">R1470*0.8</f>
        <v>191.20000000000002</v>
      </c>
      <c r="R1470" s="166">
        <v>239</v>
      </c>
      <c r="S1470" s="33">
        <v>5051771936772</v>
      </c>
      <c r="T1470" s="33"/>
      <c r="U1470" s="99"/>
      <c r="V1470" s="142"/>
      <c r="W1470" s="99"/>
      <c r="X1470" s="8"/>
      <c r="Y1470" s="8"/>
      <c r="Z1470" s="8"/>
      <c r="AA1470"/>
      <c r="AB1470"/>
      <c r="AC1470"/>
      <c r="AD1470"/>
      <c r="AE1470"/>
      <c r="AF1470"/>
      <c r="AG1470"/>
      <c r="AH1470"/>
      <c r="AI1470"/>
      <c r="AJ1470"/>
      <c r="AK1470"/>
      <c r="AL1470"/>
      <c r="AM1470"/>
      <c r="AN1470"/>
      <c r="AO1470"/>
      <c r="AP1470"/>
      <c r="AQ1470"/>
      <c r="AR1470"/>
      <c r="AS1470"/>
      <c r="AT1470"/>
      <c r="AU1470"/>
      <c r="AV1470"/>
      <c r="AW1470"/>
      <c r="AX1470" s="289" t="s">
        <v>4483</v>
      </c>
      <c r="AY1470" s="156"/>
      <c r="AZ1470" t="s">
        <v>4280</v>
      </c>
      <c r="BA1470" s="278" t="s">
        <v>4267</v>
      </c>
      <c r="BB1470" s="280" t="s">
        <v>4268</v>
      </c>
      <c r="BC1470"/>
    </row>
    <row r="1471" spans="1:55" s="3" customFormat="1" ht="15.75">
      <c r="A1471" s="23" t="s">
        <v>278</v>
      </c>
      <c r="B1471" s="24" t="s">
        <v>465</v>
      </c>
      <c r="C1471" s="24"/>
      <c r="D1471" s="24" t="s">
        <v>4463</v>
      </c>
      <c r="E1471" t="s">
        <v>4463</v>
      </c>
      <c r="F1471" s="24" t="s">
        <v>4464</v>
      </c>
      <c r="G1471" s="24"/>
      <c r="H1471" s="24" t="s">
        <v>697</v>
      </c>
      <c r="I1471" s="33">
        <v>39269092</v>
      </c>
      <c r="J1471" s="1" t="s">
        <v>1804</v>
      </c>
      <c r="K1471" s="1" t="s">
        <v>1804</v>
      </c>
      <c r="L1471"/>
      <c r="M1471" s="23" t="s">
        <v>317</v>
      </c>
      <c r="N1471" s="23"/>
      <c r="O1471" s="22" t="s">
        <v>1791</v>
      </c>
      <c r="P1471" s="22">
        <v>101</v>
      </c>
      <c r="Q1471" s="37">
        <f t="shared" ref="Q1471" si="553">R1471*0.8</f>
        <v>183.20000000000002</v>
      </c>
      <c r="R1471" s="166">
        <v>229</v>
      </c>
      <c r="S1471" s="33">
        <v>5051771841977</v>
      </c>
      <c r="T1471" s="33"/>
      <c r="U1471" s="99"/>
      <c r="V1471" s="142"/>
      <c r="W1471" s="99"/>
      <c r="X1471" s="8"/>
      <c r="Y1471" s="8"/>
      <c r="Z1471" s="8"/>
      <c r="AA1471"/>
      <c r="AB1471"/>
      <c r="AC1471"/>
      <c r="AD1471"/>
      <c r="AE1471"/>
      <c r="AF1471"/>
      <c r="AG1471"/>
      <c r="AH1471"/>
      <c r="AI1471"/>
      <c r="AJ1471"/>
      <c r="AK1471"/>
      <c r="AL1471"/>
      <c r="AM1471"/>
      <c r="AN1471"/>
      <c r="AO1471"/>
      <c r="AP1471"/>
      <c r="AQ1471"/>
      <c r="AR1471"/>
      <c r="AS1471"/>
      <c r="AT1471"/>
      <c r="AU1471"/>
      <c r="AV1471"/>
      <c r="AW1471"/>
      <c r="AX1471" s="289" t="s">
        <v>4466</v>
      </c>
      <c r="AY1471" s="156"/>
      <c r="AZ1471" t="s">
        <v>4280</v>
      </c>
      <c r="BA1471" s="278" t="s">
        <v>4267</v>
      </c>
      <c r="BB1471" s="280" t="s">
        <v>4268</v>
      </c>
      <c r="BC1471"/>
    </row>
    <row r="1472" spans="1:55" s="3" customFormat="1" ht="15.75">
      <c r="A1472" s="23" t="s">
        <v>278</v>
      </c>
      <c r="B1472" s="24" t="s">
        <v>760</v>
      </c>
      <c r="C1472" s="24"/>
      <c r="D1472" s="3" t="s">
        <v>761</v>
      </c>
      <c r="E1472" s="24" t="s">
        <v>761</v>
      </c>
      <c r="F1472" s="24" t="s">
        <v>2044</v>
      </c>
      <c r="H1472" s="24" t="s">
        <v>763</v>
      </c>
      <c r="I1472" s="33">
        <v>39269092</v>
      </c>
      <c r="J1472" s="1" t="s">
        <v>1804</v>
      </c>
      <c r="K1472" s="1" t="s">
        <v>1804</v>
      </c>
      <c r="L1472"/>
      <c r="M1472" s="23" t="s">
        <v>317</v>
      </c>
      <c r="N1472" s="23"/>
      <c r="O1472" s="22" t="s">
        <v>1791</v>
      </c>
      <c r="P1472" s="22">
        <v>33</v>
      </c>
      <c r="Q1472" s="37">
        <f t="shared" ref="Q1472" si="554">R1472*0.8</f>
        <v>60</v>
      </c>
      <c r="R1472" s="166">
        <v>75</v>
      </c>
      <c r="S1472" s="33" t="s">
        <v>764</v>
      </c>
      <c r="T1472" s="33"/>
      <c r="U1472" s="99">
        <v>5.5E-2</v>
      </c>
      <c r="V1472" s="99">
        <v>5.0000000000000001E-3</v>
      </c>
      <c r="W1472" s="99">
        <f>U1472+V1472</f>
        <v>0.06</v>
      </c>
      <c r="X1472" s="8">
        <v>155</v>
      </c>
      <c r="Y1472" s="8">
        <v>20</v>
      </c>
      <c r="Z1472" s="8">
        <v>140</v>
      </c>
      <c r="AA1472"/>
      <c r="AB1472"/>
      <c r="AC1472"/>
      <c r="AD1472"/>
      <c r="AE1472"/>
      <c r="AF1472"/>
      <c r="AG1472"/>
      <c r="AH1472"/>
      <c r="AI1472"/>
      <c r="AJ1472"/>
      <c r="AK1472"/>
      <c r="AL1472"/>
      <c r="AM1472"/>
      <c r="AN1472"/>
      <c r="AO1472"/>
      <c r="AP1472"/>
      <c r="AQ1472"/>
      <c r="AR1472"/>
      <c r="AS1472"/>
      <c r="AT1472"/>
      <c r="AU1472"/>
      <c r="AV1472"/>
      <c r="AW1472"/>
      <c r="AX1472" s="412" t="s">
        <v>762</v>
      </c>
      <c r="AY1472" s="157"/>
      <c r="AZ1472" t="s">
        <v>4280</v>
      </c>
      <c r="BA1472" s="278" t="s">
        <v>4267</v>
      </c>
      <c r="BB1472" s="280" t="s">
        <v>4268</v>
      </c>
      <c r="BC1472"/>
    </row>
    <row r="1473" spans="1:55" s="3" customFormat="1" ht="15.75">
      <c r="A1473" s="23" t="s">
        <v>278</v>
      </c>
      <c r="B1473" s="24" t="s">
        <v>760</v>
      </c>
      <c r="C1473" s="24"/>
      <c r="D1473" s="3" t="s">
        <v>765</v>
      </c>
      <c r="E1473" s="24" t="s">
        <v>765</v>
      </c>
      <c r="F1473" s="24" t="s">
        <v>3514</v>
      </c>
      <c r="G1473" s="24"/>
      <c r="H1473" s="24" t="s">
        <v>279</v>
      </c>
      <c r="I1473" s="33">
        <v>39269097</v>
      </c>
      <c r="J1473" s="1" t="s">
        <v>1804</v>
      </c>
      <c r="K1473" s="1" t="s">
        <v>1804</v>
      </c>
      <c r="L1473"/>
      <c r="M1473" s="23" t="s">
        <v>317</v>
      </c>
      <c r="N1473" s="23"/>
      <c r="O1473" s="22" t="s">
        <v>1791</v>
      </c>
      <c r="P1473" s="22">
        <v>99.5</v>
      </c>
      <c r="Q1473" s="37">
        <f t="shared" ref="Q1473" si="555">R1473*0.8</f>
        <v>183.20000000000002</v>
      </c>
      <c r="R1473" s="166">
        <v>229</v>
      </c>
      <c r="S1473" s="33" t="s">
        <v>767</v>
      </c>
      <c r="T1473" s="33"/>
      <c r="U1473" s="99">
        <v>0.23499999999999999</v>
      </c>
      <c r="V1473" s="99">
        <v>5.0000000000000001E-3</v>
      </c>
      <c r="W1473" s="99">
        <f>U1473+V1473</f>
        <v>0.24</v>
      </c>
      <c r="X1473" s="8">
        <v>270</v>
      </c>
      <c r="Y1473" s="8">
        <v>20</v>
      </c>
      <c r="Z1473" s="8">
        <v>160</v>
      </c>
      <c r="AA1473"/>
      <c r="AB1473"/>
      <c r="AC1473"/>
      <c r="AD1473"/>
      <c r="AE1473"/>
      <c r="AF1473"/>
      <c r="AG1473"/>
      <c r="AH1473"/>
      <c r="AI1473"/>
      <c r="AJ1473"/>
      <c r="AK1473"/>
      <c r="AL1473"/>
      <c r="AM1473"/>
      <c r="AN1473"/>
      <c r="AO1473"/>
      <c r="AP1473"/>
      <c r="AQ1473"/>
      <c r="AR1473"/>
      <c r="AS1473"/>
      <c r="AT1473"/>
      <c r="AU1473"/>
      <c r="AV1473"/>
      <c r="AW1473"/>
      <c r="AX1473" s="412" t="s">
        <v>766</v>
      </c>
      <c r="AY1473" s="32"/>
      <c r="AZ1473" t="s">
        <v>4280</v>
      </c>
      <c r="BA1473" s="278" t="s">
        <v>4267</v>
      </c>
      <c r="BB1473" s="280" t="s">
        <v>4268</v>
      </c>
      <c r="BC1473"/>
    </row>
    <row r="1474" spans="1:55" s="3" customFormat="1" ht="15.75">
      <c r="A1474" s="23" t="s">
        <v>278</v>
      </c>
      <c r="B1474" s="24" t="s">
        <v>760</v>
      </c>
      <c r="C1474" s="24"/>
      <c r="D1474" s="3" t="s">
        <v>768</v>
      </c>
      <c r="E1474" s="23" t="s">
        <v>768</v>
      </c>
      <c r="F1474" s="24" t="s">
        <v>2045</v>
      </c>
      <c r="H1474" s="23" t="s">
        <v>294</v>
      </c>
      <c r="I1474" s="33">
        <v>39269097</v>
      </c>
      <c r="J1474" s="1" t="s">
        <v>1804</v>
      </c>
      <c r="K1474" s="1" t="s">
        <v>1804</v>
      </c>
      <c r="L1474"/>
      <c r="M1474" s="23" t="s">
        <v>317</v>
      </c>
      <c r="N1474" s="23"/>
      <c r="O1474" s="22" t="s">
        <v>1791</v>
      </c>
      <c r="P1474" s="22">
        <v>15</v>
      </c>
      <c r="Q1474" s="37">
        <f t="shared" ref="Q1474" si="556">R1474*0.8</f>
        <v>28</v>
      </c>
      <c r="R1474" s="166">
        <v>35</v>
      </c>
      <c r="S1474" s="33" t="s">
        <v>770</v>
      </c>
      <c r="T1474" s="33"/>
      <c r="U1474" s="99">
        <v>2.5000000000000001E-2</v>
      </c>
      <c r="V1474" s="99">
        <v>5.0000000000000001E-3</v>
      </c>
      <c r="W1474" s="99">
        <f>U1474+V1474</f>
        <v>3.0000000000000002E-2</v>
      </c>
      <c r="X1474" s="8">
        <v>95</v>
      </c>
      <c r="Y1474" s="8">
        <v>20</v>
      </c>
      <c r="Z1474" s="8">
        <v>95</v>
      </c>
      <c r="AA1474"/>
      <c r="AB1474"/>
      <c r="AC1474"/>
      <c r="AD1474"/>
      <c r="AE1474"/>
      <c r="AF1474"/>
      <c r="AG1474"/>
      <c r="AH1474"/>
      <c r="AI1474"/>
      <c r="AJ1474"/>
      <c r="AK1474"/>
      <c r="AL1474"/>
      <c r="AM1474"/>
      <c r="AN1474"/>
      <c r="AO1474"/>
      <c r="AP1474"/>
      <c r="AQ1474"/>
      <c r="AR1474"/>
      <c r="AS1474"/>
      <c r="AT1474"/>
      <c r="AU1474"/>
      <c r="AV1474"/>
      <c r="AW1474"/>
      <c r="AX1474" s="412" t="s">
        <v>769</v>
      </c>
      <c r="AY1474" s="156"/>
      <c r="AZ1474" t="s">
        <v>4280</v>
      </c>
      <c r="BA1474" s="278" t="s">
        <v>4267</v>
      </c>
      <c r="BB1474" s="280" t="s">
        <v>4268</v>
      </c>
      <c r="BC1474"/>
    </row>
    <row r="1475" spans="1:55" s="3" customFormat="1" ht="15.75">
      <c r="A1475" s="23" t="s">
        <v>278</v>
      </c>
      <c r="B1475" s="24" t="s">
        <v>760</v>
      </c>
      <c r="C1475" s="24"/>
      <c r="D1475" s="23" t="s">
        <v>5157</v>
      </c>
      <c r="E1475" s="23" t="s">
        <v>4462</v>
      </c>
      <c r="F1475" s="24" t="s">
        <v>4461</v>
      </c>
      <c r="H1475" s="23" t="s">
        <v>1453</v>
      </c>
      <c r="I1475" s="33">
        <v>39269097</v>
      </c>
      <c r="J1475" s="1" t="s">
        <v>1804</v>
      </c>
      <c r="K1475" s="1" t="s">
        <v>1804</v>
      </c>
      <c r="L1475"/>
      <c r="M1475" s="23" t="s">
        <v>317</v>
      </c>
      <c r="N1475" s="23"/>
      <c r="O1475" s="22" t="s">
        <v>1791</v>
      </c>
      <c r="P1475" s="22">
        <v>141</v>
      </c>
      <c r="Q1475" s="37">
        <f t="shared" ref="Q1475" si="557">R1475*0.8</f>
        <v>263.2</v>
      </c>
      <c r="R1475" s="166">
        <v>329</v>
      </c>
      <c r="S1475" s="33">
        <v>5051771937052</v>
      </c>
      <c r="T1475" s="33"/>
      <c r="U1475" s="99"/>
      <c r="V1475" s="99"/>
      <c r="W1475" s="99"/>
      <c r="X1475" s="8"/>
      <c r="Y1475" s="8"/>
      <c r="Z1475" s="8"/>
      <c r="AA1475"/>
      <c r="AB1475"/>
      <c r="AC1475"/>
      <c r="AD1475"/>
      <c r="AE1475"/>
      <c r="AF1475"/>
      <c r="AG1475"/>
      <c r="AH1475"/>
      <c r="AI1475"/>
      <c r="AJ1475"/>
      <c r="AK1475"/>
      <c r="AL1475"/>
      <c r="AM1475"/>
      <c r="AN1475"/>
      <c r="AO1475"/>
      <c r="AP1475"/>
      <c r="AQ1475"/>
      <c r="AR1475"/>
      <c r="AS1475"/>
      <c r="AT1475"/>
      <c r="AU1475"/>
      <c r="AV1475"/>
      <c r="AW1475"/>
      <c r="AX1475" s="412" t="s">
        <v>4465</v>
      </c>
      <c r="AY1475" s="156"/>
      <c r="AZ1475" t="s">
        <v>4280</v>
      </c>
      <c r="BA1475" s="278" t="s">
        <v>4267</v>
      </c>
      <c r="BB1475" s="280" t="s">
        <v>4268</v>
      </c>
      <c r="BC1475"/>
    </row>
    <row r="1476" spans="1:55" s="3" customFormat="1" ht="15.75">
      <c r="A1476" s="23" t="s">
        <v>428</v>
      </c>
      <c r="B1476" s="24" t="s">
        <v>760</v>
      </c>
      <c r="D1476" s="3" t="s">
        <v>2856</v>
      </c>
      <c r="E1476" s="3" t="s">
        <v>2857</v>
      </c>
      <c r="F1476" s="3" t="s">
        <v>4977</v>
      </c>
      <c r="G1476" s="24"/>
      <c r="H1476" s="3" t="s">
        <v>1453</v>
      </c>
      <c r="I1476" s="33">
        <v>42050090</v>
      </c>
      <c r="J1476" s="1" t="s">
        <v>1804</v>
      </c>
      <c r="K1476" s="1" t="s">
        <v>1804</v>
      </c>
      <c r="M1476" s="23" t="s">
        <v>2810</v>
      </c>
      <c r="N1476" s="23"/>
      <c r="O1476" s="22" t="s">
        <v>1791</v>
      </c>
      <c r="P1476" s="22">
        <v>115</v>
      </c>
      <c r="Q1476" s="37">
        <f t="shared" ref="Q1476" si="558">R1476*0.8</f>
        <v>212</v>
      </c>
      <c r="R1476" s="166">
        <v>265</v>
      </c>
      <c r="S1476" s="200" t="s">
        <v>3073</v>
      </c>
      <c r="T1476" s="239"/>
      <c r="AX1476" s="289" t="s">
        <v>3166</v>
      </c>
      <c r="AZ1476" t="s">
        <v>4280</v>
      </c>
      <c r="BA1476" s="278" t="s">
        <v>4267</v>
      </c>
      <c r="BB1476" s="280" t="s">
        <v>4268</v>
      </c>
      <c r="BC1476"/>
    </row>
    <row r="1477" spans="1:55" s="3" customFormat="1" ht="15.75">
      <c r="A1477" s="23" t="s">
        <v>428</v>
      </c>
      <c r="B1477" s="24" t="s">
        <v>760</v>
      </c>
      <c r="C1477"/>
      <c r="D1477" s="3" t="s">
        <v>2856</v>
      </c>
      <c r="E1477" s="20" t="s">
        <v>3580</v>
      </c>
      <c r="F1477" s="3" t="s">
        <v>4977</v>
      </c>
      <c r="G1477"/>
      <c r="H1477" t="s">
        <v>1498</v>
      </c>
      <c r="I1477" s="33">
        <v>42050090</v>
      </c>
      <c r="J1477" s="1" t="s">
        <v>1804</v>
      </c>
      <c r="K1477" s="1" t="s">
        <v>1804</v>
      </c>
      <c r="L1477" s="236"/>
      <c r="M1477" s="13" t="s">
        <v>3550</v>
      </c>
      <c r="N1477"/>
      <c r="O1477" s="229" t="s">
        <v>1791</v>
      </c>
      <c r="P1477" s="22">
        <v>115</v>
      </c>
      <c r="Q1477" s="37">
        <f t="shared" ref="Q1477" si="559">R1477*0.8</f>
        <v>212</v>
      </c>
      <c r="R1477" s="166">
        <v>265</v>
      </c>
      <c r="S1477" s="143">
        <v>5051771912035</v>
      </c>
      <c r="T1477"/>
      <c r="U1477"/>
      <c r="V1477"/>
      <c r="W1477"/>
      <c r="X1477"/>
      <c r="Y1477"/>
      <c r="Z1477"/>
      <c r="AA1477"/>
      <c r="AB1477"/>
      <c r="AC1477"/>
      <c r="AD1477"/>
      <c r="AE1477"/>
      <c r="AF1477"/>
      <c r="AG1477"/>
      <c r="AH1477"/>
      <c r="AI1477"/>
      <c r="AJ1477"/>
      <c r="AK1477"/>
      <c r="AL1477"/>
      <c r="AM1477"/>
      <c r="AN1477"/>
      <c r="AO1477"/>
      <c r="AP1477"/>
      <c r="AQ1477"/>
      <c r="AR1477"/>
      <c r="AS1477"/>
      <c r="AT1477"/>
      <c r="AU1477"/>
      <c r="AV1477"/>
      <c r="AW1477"/>
      <c r="AX1477" s="289" t="s">
        <v>3581</v>
      </c>
      <c r="AY1477"/>
      <c r="AZ1477" t="s">
        <v>4280</v>
      </c>
      <c r="BA1477" s="278" t="s">
        <v>4267</v>
      </c>
      <c r="BB1477" s="280" t="s">
        <v>4268</v>
      </c>
      <c r="BC1477"/>
    </row>
    <row r="1478" spans="1:55" s="3" customFormat="1" ht="15.75">
      <c r="A1478" s="23" t="s">
        <v>428</v>
      </c>
      <c r="B1478" s="24" t="s">
        <v>760</v>
      </c>
      <c r="D1478" s="3" t="s">
        <v>2858</v>
      </c>
      <c r="E1478" s="3" t="s">
        <v>2859</v>
      </c>
      <c r="F1478" s="3" t="s">
        <v>3579</v>
      </c>
      <c r="G1478" s="24"/>
      <c r="H1478" s="3" t="s">
        <v>1453</v>
      </c>
      <c r="I1478" s="33">
        <v>42050090</v>
      </c>
      <c r="J1478" s="1" t="s">
        <v>1804</v>
      </c>
      <c r="K1478" s="1" t="s">
        <v>1804</v>
      </c>
      <c r="M1478" s="23" t="s">
        <v>2810</v>
      </c>
      <c r="N1478" s="23"/>
      <c r="O1478" s="22" t="s">
        <v>1791</v>
      </c>
      <c r="P1478" s="22">
        <v>115</v>
      </c>
      <c r="Q1478" s="37">
        <f t="shared" ref="Q1478" si="560">R1478*0.8</f>
        <v>212</v>
      </c>
      <c r="R1478" s="166">
        <v>265</v>
      </c>
      <c r="S1478" s="200" t="s">
        <v>3074</v>
      </c>
      <c r="T1478" s="240"/>
      <c r="AX1478" s="289" t="s">
        <v>3167</v>
      </c>
      <c r="AZ1478" t="s">
        <v>4280</v>
      </c>
      <c r="BA1478" s="278" t="s">
        <v>4267</v>
      </c>
      <c r="BB1478" s="280" t="s">
        <v>4268</v>
      </c>
      <c r="BC1478"/>
    </row>
    <row r="1479" spans="1:55" s="3" customFormat="1" ht="15.75">
      <c r="A1479" s="23" t="s">
        <v>428</v>
      </c>
      <c r="B1479" s="24" t="s">
        <v>760</v>
      </c>
      <c r="D1479" s="3" t="s">
        <v>2858</v>
      </c>
      <c r="E1479" s="3" t="s">
        <v>4969</v>
      </c>
      <c r="F1479" s="3" t="s">
        <v>3579</v>
      </c>
      <c r="G1479" s="24"/>
      <c r="H1479" s="3" t="s">
        <v>1498</v>
      </c>
      <c r="I1479" s="33">
        <v>42050090</v>
      </c>
      <c r="J1479" s="1" t="s">
        <v>1804</v>
      </c>
      <c r="K1479" s="1" t="s">
        <v>1804</v>
      </c>
      <c r="M1479" s="23" t="s">
        <v>2810</v>
      </c>
      <c r="N1479" s="23"/>
      <c r="O1479" s="22" t="s">
        <v>1791</v>
      </c>
      <c r="P1479" s="22">
        <v>115</v>
      </c>
      <c r="Q1479" s="37">
        <f t="shared" ref="Q1479" si="561">R1479*0.8</f>
        <v>212</v>
      </c>
      <c r="R1479" s="166">
        <v>265</v>
      </c>
      <c r="S1479" s="309">
        <v>5051771952574</v>
      </c>
      <c r="T1479" s="240"/>
      <c r="AX1479" s="289" t="s">
        <v>3167</v>
      </c>
      <c r="AZ1479" t="s">
        <v>4280</v>
      </c>
      <c r="BA1479" s="278" t="s">
        <v>4267</v>
      </c>
      <c r="BB1479" s="280" t="s">
        <v>4268</v>
      </c>
      <c r="BC1479"/>
    </row>
    <row r="1480" spans="1:55" s="3" customFormat="1" ht="15.75">
      <c r="A1480" s="23" t="s">
        <v>428</v>
      </c>
      <c r="B1480" s="24" t="s">
        <v>760</v>
      </c>
      <c r="D1480" s="3" t="s">
        <v>4467</v>
      </c>
      <c r="E1480" s="3" t="s">
        <v>4970</v>
      </c>
      <c r="F1480" s="3" t="s">
        <v>4976</v>
      </c>
      <c r="G1480" s="24"/>
      <c r="H1480" s="3" t="s">
        <v>1453</v>
      </c>
      <c r="I1480" s="33">
        <v>42050090</v>
      </c>
      <c r="J1480" s="1" t="s">
        <v>1804</v>
      </c>
      <c r="K1480" s="1" t="s">
        <v>1804</v>
      </c>
      <c r="M1480" s="23" t="s">
        <v>2810</v>
      </c>
      <c r="N1480" s="23"/>
      <c r="O1480" s="22" t="s">
        <v>1791</v>
      </c>
      <c r="P1480" s="22">
        <v>121</v>
      </c>
      <c r="Q1480" s="37">
        <f t="shared" ref="Q1480" si="562">R1480*0.8</f>
        <v>223.20000000000002</v>
      </c>
      <c r="R1480" s="166">
        <v>279</v>
      </c>
      <c r="S1480" s="309">
        <v>5051771937076</v>
      </c>
      <c r="T1480" s="240"/>
      <c r="AX1480" s="289" t="s">
        <v>4468</v>
      </c>
      <c r="AZ1480" t="s">
        <v>4280</v>
      </c>
      <c r="BA1480" s="278" t="s">
        <v>4267</v>
      </c>
      <c r="BB1480" s="280" t="s">
        <v>4268</v>
      </c>
      <c r="BC1480"/>
    </row>
    <row r="1481" spans="1:55" s="3" customFormat="1" ht="15.75">
      <c r="A1481" s="23" t="s">
        <v>428</v>
      </c>
      <c r="B1481" s="24" t="s">
        <v>760</v>
      </c>
      <c r="D1481" s="3" t="s">
        <v>4467</v>
      </c>
      <c r="E1481" s="3" t="s">
        <v>4973</v>
      </c>
      <c r="F1481" s="3" t="s">
        <v>4976</v>
      </c>
      <c r="G1481" s="24"/>
      <c r="H1481" s="3" t="s">
        <v>1498</v>
      </c>
      <c r="I1481" s="33">
        <v>42050090</v>
      </c>
      <c r="J1481" s="1" t="s">
        <v>1804</v>
      </c>
      <c r="K1481" s="1" t="s">
        <v>1804</v>
      </c>
      <c r="M1481" s="23" t="s">
        <v>2810</v>
      </c>
      <c r="N1481" s="23"/>
      <c r="O1481" s="22" t="s">
        <v>1791</v>
      </c>
      <c r="P1481" s="22">
        <v>121</v>
      </c>
      <c r="Q1481" s="37">
        <f t="shared" ref="Q1481" si="563">R1481*0.8</f>
        <v>223.20000000000002</v>
      </c>
      <c r="R1481" s="166">
        <v>279</v>
      </c>
      <c r="S1481" s="309">
        <v>5051771937083</v>
      </c>
      <c r="T1481" s="240"/>
      <c r="AX1481" s="289" t="s">
        <v>4468</v>
      </c>
      <c r="AZ1481" t="s">
        <v>4280</v>
      </c>
      <c r="BA1481" s="278" t="s">
        <v>4267</v>
      </c>
      <c r="BB1481" s="280" t="s">
        <v>4268</v>
      </c>
      <c r="BC1481"/>
    </row>
    <row r="1482" spans="1:55" s="3" customFormat="1" ht="15.75">
      <c r="A1482" s="23" t="s">
        <v>428</v>
      </c>
      <c r="B1482" s="24" t="s">
        <v>760</v>
      </c>
      <c r="D1482" s="3" t="s">
        <v>4469</v>
      </c>
      <c r="E1482" s="3" t="s">
        <v>4971</v>
      </c>
      <c r="F1482" s="3" t="s">
        <v>4471</v>
      </c>
      <c r="G1482" s="24"/>
      <c r="H1482" s="3" t="s">
        <v>1453</v>
      </c>
      <c r="I1482" s="33">
        <v>42050090</v>
      </c>
      <c r="J1482" s="1" t="s">
        <v>1804</v>
      </c>
      <c r="K1482" s="1" t="s">
        <v>1804</v>
      </c>
      <c r="M1482" s="23" t="s">
        <v>2810</v>
      </c>
      <c r="N1482" s="23"/>
      <c r="O1482" s="22" t="s">
        <v>1791</v>
      </c>
      <c r="P1482" s="22">
        <v>128</v>
      </c>
      <c r="Q1482" s="37">
        <f t="shared" ref="Q1482" si="564">R1482*0.8</f>
        <v>236</v>
      </c>
      <c r="R1482" s="166">
        <v>295</v>
      </c>
      <c r="S1482" s="309">
        <v>5051771952536</v>
      </c>
      <c r="T1482" s="240"/>
      <c r="AX1482" s="420" t="s">
        <v>5091</v>
      </c>
      <c r="AZ1482" t="s">
        <v>4280</v>
      </c>
      <c r="BA1482" s="278" t="s">
        <v>4267</v>
      </c>
      <c r="BB1482" s="280" t="s">
        <v>4268</v>
      </c>
      <c r="BC1482"/>
    </row>
    <row r="1483" spans="1:55" ht="15.75">
      <c r="A1483" s="23" t="s">
        <v>428</v>
      </c>
      <c r="B1483" s="24" t="s">
        <v>760</v>
      </c>
      <c r="C1483" s="3"/>
      <c r="D1483" s="3" t="s">
        <v>4469</v>
      </c>
      <c r="E1483" s="3" t="s">
        <v>4974</v>
      </c>
      <c r="F1483" s="3" t="s">
        <v>4471</v>
      </c>
      <c r="G1483" s="24"/>
      <c r="H1483" s="3" t="s">
        <v>1498</v>
      </c>
      <c r="I1483" s="33">
        <v>42050090</v>
      </c>
      <c r="J1483" s="1" t="s">
        <v>1804</v>
      </c>
      <c r="K1483" s="1" t="s">
        <v>1804</v>
      </c>
      <c r="L1483" s="3"/>
      <c r="M1483" s="23" t="s">
        <v>2810</v>
      </c>
      <c r="N1483" s="23"/>
      <c r="O1483" s="22" t="s">
        <v>1791</v>
      </c>
      <c r="P1483" s="22">
        <v>128</v>
      </c>
      <c r="Q1483" s="37">
        <f t="shared" ref="Q1483" si="565">R1483*0.8</f>
        <v>236</v>
      </c>
      <c r="R1483" s="166">
        <v>295</v>
      </c>
      <c r="S1483" s="309">
        <v>5051771952543</v>
      </c>
      <c r="T1483" s="240"/>
      <c r="U1483" s="3"/>
      <c r="V1483" s="3"/>
      <c r="W1483" s="3"/>
      <c r="X1483" s="3"/>
      <c r="Y1483" s="3"/>
      <c r="Z1483" s="3"/>
      <c r="AA1483" s="3"/>
      <c r="AB1483" s="3"/>
      <c r="AC1483" s="3"/>
      <c r="AD1483" s="3"/>
      <c r="AE1483" s="3"/>
      <c r="AF1483" s="3"/>
      <c r="AG1483" s="3"/>
      <c r="AH1483" s="3"/>
      <c r="AI1483" s="3"/>
      <c r="AJ1483" s="3"/>
      <c r="AK1483" s="3"/>
      <c r="AL1483" s="3"/>
      <c r="AM1483" s="3"/>
      <c r="AN1483" s="3"/>
      <c r="AO1483" s="3"/>
      <c r="AP1483" s="3"/>
      <c r="AQ1483" s="3"/>
      <c r="AR1483" s="3"/>
      <c r="AS1483" s="3"/>
      <c r="AT1483" s="3"/>
      <c r="AU1483" s="3"/>
      <c r="AV1483" s="3"/>
      <c r="AW1483" s="3"/>
      <c r="AX1483" s="420" t="s">
        <v>5091</v>
      </c>
      <c r="AY1483" s="3"/>
      <c r="AZ1483" t="s">
        <v>4280</v>
      </c>
      <c r="BA1483" s="278" t="s">
        <v>4267</v>
      </c>
      <c r="BB1483" s="280" t="s">
        <v>4268</v>
      </c>
    </row>
    <row r="1484" spans="1:55" ht="15.75">
      <c r="A1484" s="23" t="s">
        <v>428</v>
      </c>
      <c r="B1484" s="24" t="s">
        <v>760</v>
      </c>
      <c r="C1484" s="3"/>
      <c r="D1484" s="3" t="s">
        <v>4470</v>
      </c>
      <c r="E1484" s="3" t="s">
        <v>4972</v>
      </c>
      <c r="F1484" s="3" t="s">
        <v>4472</v>
      </c>
      <c r="G1484" s="24"/>
      <c r="H1484" s="3" t="s">
        <v>1453</v>
      </c>
      <c r="I1484" s="33">
        <v>42050090</v>
      </c>
      <c r="J1484" s="1" t="s">
        <v>1804</v>
      </c>
      <c r="K1484" s="1" t="s">
        <v>1804</v>
      </c>
      <c r="L1484" s="3"/>
      <c r="M1484" s="23" t="s">
        <v>2810</v>
      </c>
      <c r="N1484" s="23"/>
      <c r="O1484" s="22" t="s">
        <v>1791</v>
      </c>
      <c r="P1484" s="22">
        <v>128</v>
      </c>
      <c r="Q1484" s="37">
        <f t="shared" ref="Q1484" si="566">R1484*0.8</f>
        <v>236</v>
      </c>
      <c r="R1484" s="166">
        <v>295</v>
      </c>
      <c r="S1484" s="309">
        <v>5051771952550</v>
      </c>
      <c r="T1484" s="240"/>
      <c r="U1484" s="3"/>
      <c r="V1484" s="3"/>
      <c r="W1484" s="3"/>
      <c r="X1484" s="3"/>
      <c r="Y1484" s="3"/>
      <c r="Z1484" s="3"/>
      <c r="AA1484" s="3"/>
      <c r="AB1484" s="3"/>
      <c r="AC1484" s="3"/>
      <c r="AD1484" s="3"/>
      <c r="AE1484" s="3"/>
      <c r="AF1484" s="3"/>
      <c r="AG1484" s="3"/>
      <c r="AH1484" s="3"/>
      <c r="AI1484" s="3"/>
      <c r="AJ1484" s="3"/>
      <c r="AK1484" s="3"/>
      <c r="AL1484" s="3"/>
      <c r="AM1484" s="3"/>
      <c r="AN1484" s="3"/>
      <c r="AO1484" s="3"/>
      <c r="AP1484" s="3"/>
      <c r="AQ1484" s="3"/>
      <c r="AR1484" s="3"/>
      <c r="AS1484" s="3"/>
      <c r="AT1484" s="3"/>
      <c r="AU1484" s="3"/>
      <c r="AV1484" s="3"/>
      <c r="AW1484" s="3"/>
      <c r="AX1484" s="420" t="s">
        <v>5092</v>
      </c>
      <c r="AY1484" s="3"/>
      <c r="AZ1484" t="s">
        <v>4280</v>
      </c>
      <c r="BA1484" s="278" t="s">
        <v>4267</v>
      </c>
      <c r="BB1484" s="280" t="s">
        <v>4268</v>
      </c>
    </row>
    <row r="1485" spans="1:55" ht="15.75">
      <c r="A1485" s="23" t="s">
        <v>428</v>
      </c>
      <c r="B1485" s="24" t="s">
        <v>760</v>
      </c>
      <c r="C1485" s="3"/>
      <c r="D1485" s="3" t="s">
        <v>4470</v>
      </c>
      <c r="E1485" s="3" t="s">
        <v>4975</v>
      </c>
      <c r="F1485" s="3" t="s">
        <v>4472</v>
      </c>
      <c r="G1485" s="24"/>
      <c r="H1485" s="3" t="s">
        <v>1498</v>
      </c>
      <c r="I1485" s="33">
        <v>42050090</v>
      </c>
      <c r="J1485" s="1" t="s">
        <v>1804</v>
      </c>
      <c r="K1485" s="1" t="s">
        <v>1804</v>
      </c>
      <c r="L1485" s="3"/>
      <c r="M1485" s="23" t="s">
        <v>2810</v>
      </c>
      <c r="N1485" s="23"/>
      <c r="O1485" s="22" t="s">
        <v>1791</v>
      </c>
      <c r="P1485" s="22">
        <v>128</v>
      </c>
      <c r="Q1485" s="37">
        <f t="shared" ref="Q1485" si="567">R1485*0.8</f>
        <v>236</v>
      </c>
      <c r="R1485" s="166">
        <v>295</v>
      </c>
      <c r="S1485" s="309">
        <v>5051771952567</v>
      </c>
      <c r="T1485" s="240"/>
      <c r="U1485" s="3"/>
      <c r="V1485" s="3"/>
      <c r="W1485" s="3"/>
      <c r="X1485" s="3"/>
      <c r="Y1485" s="3"/>
      <c r="Z1485" s="3"/>
      <c r="AA1485" s="3"/>
      <c r="AB1485" s="3"/>
      <c r="AC1485" s="3"/>
      <c r="AD1485" s="3"/>
      <c r="AE1485" s="3"/>
      <c r="AF1485" s="3"/>
      <c r="AG1485" s="3"/>
      <c r="AH1485" s="3"/>
      <c r="AI1485" s="3"/>
      <c r="AJ1485" s="3"/>
      <c r="AK1485" s="3"/>
      <c r="AL1485" s="3"/>
      <c r="AM1485" s="3"/>
      <c r="AN1485" s="3"/>
      <c r="AO1485" s="3"/>
      <c r="AP1485" s="3"/>
      <c r="AQ1485" s="3"/>
      <c r="AR1485" s="3"/>
      <c r="AS1485" s="3"/>
      <c r="AT1485" s="3"/>
      <c r="AU1485" s="3"/>
      <c r="AV1485" s="3"/>
      <c r="AW1485" s="3"/>
      <c r="AX1485" s="420" t="s">
        <v>5092</v>
      </c>
      <c r="AY1485" s="3"/>
      <c r="AZ1485" t="s">
        <v>4280</v>
      </c>
      <c r="BA1485" s="278" t="s">
        <v>4267</v>
      </c>
      <c r="BB1485" s="280" t="s">
        <v>4268</v>
      </c>
    </row>
    <row r="1486" spans="1:55" ht="15.75">
      <c r="A1486" s="23" t="s">
        <v>278</v>
      </c>
      <c r="B1486" s="24" t="s">
        <v>760</v>
      </c>
      <c r="C1486" s="3"/>
      <c r="D1486" s="3" t="s">
        <v>2860</v>
      </c>
      <c r="E1486" s="3" t="s">
        <v>2860</v>
      </c>
      <c r="F1486" s="3" t="s">
        <v>3515</v>
      </c>
      <c r="G1486" s="24"/>
      <c r="H1486" s="3" t="s">
        <v>1453</v>
      </c>
      <c r="I1486" s="33">
        <v>39269097</v>
      </c>
      <c r="J1486" s="1" t="s">
        <v>1804</v>
      </c>
      <c r="K1486" s="1" t="s">
        <v>1804</v>
      </c>
      <c r="L1486" s="3"/>
      <c r="M1486" s="23" t="s">
        <v>3016</v>
      </c>
      <c r="N1486" s="23"/>
      <c r="O1486" s="22" t="s">
        <v>1791</v>
      </c>
      <c r="P1486" s="22">
        <v>91</v>
      </c>
      <c r="Q1486" s="37">
        <f t="shared" ref="Q1486" si="568">R1486*0.8</f>
        <v>167.20000000000002</v>
      </c>
      <c r="R1486" s="166">
        <v>209</v>
      </c>
      <c r="S1486" s="309">
        <v>5051771737171</v>
      </c>
      <c r="T1486" s="240"/>
      <c r="U1486" s="3">
        <v>0.182</v>
      </c>
      <c r="V1486" s="3"/>
      <c r="W1486" s="3">
        <v>0.182</v>
      </c>
      <c r="X1486" s="3">
        <v>10</v>
      </c>
      <c r="Y1486" s="3">
        <v>280</v>
      </c>
      <c r="Z1486" s="3">
        <v>220</v>
      </c>
      <c r="AA1486" s="3"/>
      <c r="AB1486" s="3"/>
      <c r="AC1486" s="3"/>
      <c r="AD1486" s="3"/>
      <c r="AE1486" s="3"/>
      <c r="AF1486" s="3"/>
      <c r="AG1486" s="3"/>
      <c r="AH1486" s="3"/>
      <c r="AI1486" s="3"/>
      <c r="AJ1486" s="3"/>
      <c r="AK1486" s="3"/>
      <c r="AL1486" s="3"/>
      <c r="AM1486" s="3"/>
      <c r="AN1486" s="3"/>
      <c r="AO1486" s="3"/>
      <c r="AP1486" s="3"/>
      <c r="AQ1486" s="3"/>
      <c r="AR1486" s="3"/>
      <c r="AS1486" s="3"/>
      <c r="AT1486" s="3"/>
      <c r="AU1486" s="3"/>
      <c r="AV1486" s="3"/>
      <c r="AW1486" s="3"/>
      <c r="AX1486" s="404" t="s">
        <v>5093</v>
      </c>
      <c r="AY1486" s="3"/>
      <c r="AZ1486" t="s">
        <v>4280</v>
      </c>
      <c r="BA1486" s="278" t="s">
        <v>4267</v>
      </c>
      <c r="BB1486" s="280" t="s">
        <v>4268</v>
      </c>
    </row>
    <row r="1487" spans="1:55" ht="15.75">
      <c r="A1487" s="23" t="s">
        <v>278</v>
      </c>
      <c r="B1487" s="24" t="s">
        <v>760</v>
      </c>
      <c r="C1487" s="3"/>
      <c r="D1487" s="3" t="s">
        <v>4454</v>
      </c>
      <c r="E1487" s="3" t="s">
        <v>5087</v>
      </c>
      <c r="F1487" s="3" t="s">
        <v>4455</v>
      </c>
      <c r="G1487" s="24"/>
      <c r="H1487" s="3" t="s">
        <v>1453</v>
      </c>
      <c r="I1487" s="33">
        <v>65061080</v>
      </c>
      <c r="J1487" s="1" t="s">
        <v>1804</v>
      </c>
      <c r="K1487" s="1" t="s">
        <v>1804</v>
      </c>
      <c r="L1487" s="3"/>
      <c r="M1487" s="13" t="s">
        <v>3763</v>
      </c>
      <c r="N1487" s="23"/>
      <c r="O1487" s="22" t="s">
        <v>1791</v>
      </c>
      <c r="P1487" s="22">
        <v>1029</v>
      </c>
      <c r="Q1487" s="37">
        <f t="shared" ref="Q1487" si="569">R1487*0.8</f>
        <v>1892</v>
      </c>
      <c r="R1487" s="166">
        <v>2365</v>
      </c>
      <c r="S1487" s="205">
        <v>5051771869681</v>
      </c>
      <c r="T1487" s="240"/>
      <c r="U1487" s="3"/>
      <c r="V1487" s="3"/>
      <c r="W1487" s="3"/>
      <c r="X1487" s="3"/>
      <c r="Y1487" s="3"/>
      <c r="Z1487" s="3"/>
      <c r="AA1487" s="3"/>
      <c r="AB1487" s="3"/>
      <c r="AC1487" s="3"/>
      <c r="AD1487" s="3"/>
      <c r="AE1487" s="3"/>
      <c r="AF1487" s="3"/>
      <c r="AG1487" s="3"/>
      <c r="AH1487" s="3"/>
      <c r="AI1487" s="3"/>
      <c r="AJ1487" s="3"/>
      <c r="AK1487" s="3"/>
      <c r="AL1487" s="3"/>
      <c r="AM1487" s="3"/>
      <c r="AN1487" s="3"/>
      <c r="AO1487" s="3"/>
      <c r="AP1487" s="3"/>
      <c r="AQ1487" s="3"/>
      <c r="AR1487" s="3"/>
      <c r="AS1487" s="3"/>
      <c r="AT1487" s="3"/>
      <c r="AU1487" s="3"/>
      <c r="AV1487" s="3"/>
      <c r="AW1487" s="3"/>
      <c r="AX1487" s="412" t="s">
        <v>4456</v>
      </c>
      <c r="AY1487" s="3"/>
      <c r="AZ1487" t="s">
        <v>4280</v>
      </c>
      <c r="BA1487" s="278" t="s">
        <v>4267</v>
      </c>
      <c r="BB1487" s="280" t="s">
        <v>4268</v>
      </c>
    </row>
    <row r="1488" spans="1:55" ht="15.75">
      <c r="A1488" s="23" t="s">
        <v>278</v>
      </c>
      <c r="B1488" s="24" t="s">
        <v>760</v>
      </c>
      <c r="C1488" s="3"/>
      <c r="D1488" s="3" t="s">
        <v>4454</v>
      </c>
      <c r="E1488" s="3" t="s">
        <v>5086</v>
      </c>
      <c r="F1488" s="3" t="s">
        <v>4455</v>
      </c>
      <c r="G1488" s="24"/>
      <c r="H1488" s="3" t="s">
        <v>1453</v>
      </c>
      <c r="I1488" s="33">
        <v>65061080</v>
      </c>
      <c r="J1488" s="1" t="s">
        <v>1804</v>
      </c>
      <c r="K1488" s="1" t="s">
        <v>1804</v>
      </c>
      <c r="L1488" s="3"/>
      <c r="M1488" s="13" t="s">
        <v>3766</v>
      </c>
      <c r="N1488" s="23"/>
      <c r="O1488" s="22" t="s">
        <v>1791</v>
      </c>
      <c r="P1488" s="22">
        <v>1029</v>
      </c>
      <c r="Q1488" s="37">
        <f t="shared" ref="Q1488" si="570">R1488*0.8</f>
        <v>1892</v>
      </c>
      <c r="R1488" s="166">
        <v>2365</v>
      </c>
      <c r="S1488" s="205">
        <v>5051771869698</v>
      </c>
      <c r="T1488" s="240"/>
      <c r="U1488" s="3"/>
      <c r="V1488" s="3"/>
      <c r="W1488" s="3"/>
      <c r="X1488" s="3"/>
      <c r="Y1488" s="3"/>
      <c r="Z1488" s="3"/>
      <c r="AA1488" s="3"/>
      <c r="AB1488" s="3"/>
      <c r="AC1488" s="3"/>
      <c r="AD1488" s="3"/>
      <c r="AE1488" s="3"/>
      <c r="AF1488" s="3"/>
      <c r="AG1488" s="3"/>
      <c r="AH1488" s="3"/>
      <c r="AI1488" s="3"/>
      <c r="AJ1488" s="3"/>
      <c r="AK1488" s="3"/>
      <c r="AL1488" s="3"/>
      <c r="AM1488" s="3"/>
      <c r="AN1488" s="3"/>
      <c r="AO1488" s="3"/>
      <c r="AP1488" s="3"/>
      <c r="AQ1488" s="3"/>
      <c r="AR1488" s="3"/>
      <c r="AS1488" s="3"/>
      <c r="AT1488" s="3"/>
      <c r="AU1488" s="3"/>
      <c r="AV1488" s="3"/>
      <c r="AW1488" s="3"/>
      <c r="AX1488" s="412" t="s">
        <v>4456</v>
      </c>
      <c r="AY1488" s="3"/>
      <c r="AZ1488" t="s">
        <v>4280</v>
      </c>
      <c r="BA1488" s="278" t="s">
        <v>4267</v>
      </c>
      <c r="BB1488" s="280" t="s">
        <v>4268</v>
      </c>
    </row>
    <row r="1489" spans="1:55" ht="15.75">
      <c r="A1489" s="23" t="s">
        <v>278</v>
      </c>
      <c r="B1489" s="24" t="s">
        <v>760</v>
      </c>
      <c r="C1489" s="3"/>
      <c r="D1489" s="3" t="s">
        <v>4454</v>
      </c>
      <c r="E1489" s="3" t="s">
        <v>5085</v>
      </c>
      <c r="F1489" s="3" t="s">
        <v>4455</v>
      </c>
      <c r="G1489" s="24"/>
      <c r="H1489" s="3" t="s">
        <v>1453</v>
      </c>
      <c r="I1489" s="33">
        <v>65061080</v>
      </c>
      <c r="J1489" s="1" t="s">
        <v>1804</v>
      </c>
      <c r="K1489" s="1" t="s">
        <v>1804</v>
      </c>
      <c r="L1489" s="3"/>
      <c r="M1489" s="13" t="s">
        <v>3768</v>
      </c>
      <c r="N1489" s="23"/>
      <c r="O1489" s="22" t="s">
        <v>1791</v>
      </c>
      <c r="P1489" s="22">
        <v>1029</v>
      </c>
      <c r="Q1489" s="37">
        <f t="shared" ref="Q1489" si="571">R1489*0.8</f>
        <v>1892</v>
      </c>
      <c r="R1489" s="166">
        <v>2365</v>
      </c>
      <c r="S1489" s="205">
        <v>5051771869704</v>
      </c>
      <c r="T1489" s="240"/>
      <c r="U1489" s="3"/>
      <c r="V1489" s="3"/>
      <c r="W1489" s="3"/>
      <c r="X1489" s="3"/>
      <c r="Y1489" s="3"/>
      <c r="Z1489" s="3"/>
      <c r="AA1489" s="3"/>
      <c r="AB1489" s="3"/>
      <c r="AC1489" s="3"/>
      <c r="AD1489" s="3"/>
      <c r="AE1489" s="3"/>
      <c r="AF1489" s="3"/>
      <c r="AG1489" s="3"/>
      <c r="AH1489" s="3"/>
      <c r="AI1489" s="3"/>
      <c r="AJ1489" s="3"/>
      <c r="AK1489" s="3"/>
      <c r="AL1489" s="3"/>
      <c r="AM1489" s="3"/>
      <c r="AN1489" s="3"/>
      <c r="AO1489" s="3"/>
      <c r="AP1489" s="3"/>
      <c r="AQ1489" s="3"/>
      <c r="AR1489" s="3"/>
      <c r="AS1489" s="3"/>
      <c r="AT1489" s="3"/>
      <c r="AU1489" s="3"/>
      <c r="AV1489" s="3"/>
      <c r="AW1489" s="3"/>
      <c r="AX1489" s="412" t="s">
        <v>4456</v>
      </c>
      <c r="AY1489" s="3"/>
      <c r="AZ1489" t="s">
        <v>4280</v>
      </c>
      <c r="BA1489" s="278" t="s">
        <v>4267</v>
      </c>
      <c r="BB1489" s="280" t="s">
        <v>4268</v>
      </c>
    </row>
    <row r="1490" spans="1:55" ht="15.75">
      <c r="A1490" s="23" t="s">
        <v>278</v>
      </c>
      <c r="B1490" s="24" t="s">
        <v>760</v>
      </c>
      <c r="C1490" s="3"/>
      <c r="D1490" s="3" t="s">
        <v>4454</v>
      </c>
      <c r="E1490" s="3" t="s">
        <v>5090</v>
      </c>
      <c r="F1490" s="3" t="s">
        <v>4455</v>
      </c>
      <c r="G1490" s="24"/>
      <c r="H1490" s="3" t="s">
        <v>1454</v>
      </c>
      <c r="I1490" s="33">
        <v>65061080</v>
      </c>
      <c r="J1490" s="1" t="s">
        <v>1804</v>
      </c>
      <c r="K1490" s="1" t="s">
        <v>1804</v>
      </c>
      <c r="L1490" s="3"/>
      <c r="M1490" s="13" t="s">
        <v>3763</v>
      </c>
      <c r="N1490" s="23"/>
      <c r="O1490" s="22" t="s">
        <v>1791</v>
      </c>
      <c r="P1490" s="22">
        <v>1029</v>
      </c>
      <c r="Q1490" s="37">
        <f t="shared" ref="Q1490" si="572">R1490*0.8</f>
        <v>1892</v>
      </c>
      <c r="R1490" s="166">
        <v>2365</v>
      </c>
      <c r="S1490" s="205">
        <v>5051771869711</v>
      </c>
      <c r="T1490" s="240"/>
      <c r="U1490" s="3"/>
      <c r="V1490" s="3"/>
      <c r="W1490" s="3"/>
      <c r="X1490" s="3"/>
      <c r="Y1490" s="3"/>
      <c r="Z1490" s="3"/>
      <c r="AA1490" s="3"/>
      <c r="AB1490" s="3"/>
      <c r="AC1490" s="3"/>
      <c r="AD1490" s="3"/>
      <c r="AE1490" s="3"/>
      <c r="AF1490" s="3"/>
      <c r="AG1490" s="3"/>
      <c r="AH1490" s="3"/>
      <c r="AI1490" s="3"/>
      <c r="AJ1490" s="3"/>
      <c r="AK1490" s="3"/>
      <c r="AL1490" s="3"/>
      <c r="AM1490" s="3"/>
      <c r="AN1490" s="3"/>
      <c r="AO1490" s="3"/>
      <c r="AP1490" s="3"/>
      <c r="AQ1490" s="3"/>
      <c r="AR1490" s="3"/>
      <c r="AS1490" s="3"/>
      <c r="AT1490" s="3"/>
      <c r="AU1490" s="3"/>
      <c r="AV1490" s="3"/>
      <c r="AW1490" s="3"/>
      <c r="AX1490" s="412" t="s">
        <v>4456</v>
      </c>
      <c r="AY1490" s="3"/>
      <c r="AZ1490" t="s">
        <v>4280</v>
      </c>
      <c r="BA1490" s="278" t="s">
        <v>4267</v>
      </c>
      <c r="BB1490" s="280" t="s">
        <v>4268</v>
      </c>
    </row>
    <row r="1491" spans="1:55" ht="15.75">
      <c r="A1491" s="23" t="s">
        <v>278</v>
      </c>
      <c r="B1491" s="24" t="s">
        <v>760</v>
      </c>
      <c r="C1491" s="3"/>
      <c r="D1491" s="3" t="s">
        <v>4454</v>
      </c>
      <c r="E1491" s="3" t="s">
        <v>5089</v>
      </c>
      <c r="F1491" s="3" t="s">
        <v>4455</v>
      </c>
      <c r="G1491" s="24"/>
      <c r="H1491" s="3" t="s">
        <v>1454</v>
      </c>
      <c r="I1491" s="33">
        <v>65061080</v>
      </c>
      <c r="J1491" s="1" t="s">
        <v>1804</v>
      </c>
      <c r="K1491" s="1" t="s">
        <v>1804</v>
      </c>
      <c r="L1491" s="3"/>
      <c r="M1491" s="13" t="s">
        <v>3766</v>
      </c>
      <c r="N1491" s="23"/>
      <c r="O1491" s="22" t="s">
        <v>1791</v>
      </c>
      <c r="P1491" s="22">
        <v>1029</v>
      </c>
      <c r="Q1491" s="37">
        <f t="shared" ref="Q1491" si="573">R1491*0.8</f>
        <v>1892</v>
      </c>
      <c r="R1491" s="166">
        <v>2365</v>
      </c>
      <c r="S1491" s="205">
        <v>5051771869728</v>
      </c>
      <c r="T1491" s="240"/>
      <c r="U1491" s="3"/>
      <c r="V1491" s="3"/>
      <c r="W1491" s="3"/>
      <c r="X1491" s="3"/>
      <c r="Y1491" s="3"/>
      <c r="Z1491" s="3"/>
      <c r="AA1491" s="3"/>
      <c r="AB1491" s="3"/>
      <c r="AC1491" s="3"/>
      <c r="AD1491" s="3"/>
      <c r="AE1491" s="3"/>
      <c r="AF1491" s="3"/>
      <c r="AG1491" s="3"/>
      <c r="AH1491" s="3"/>
      <c r="AI1491" s="3"/>
      <c r="AJ1491" s="3"/>
      <c r="AK1491" s="3"/>
      <c r="AL1491" s="3"/>
      <c r="AM1491" s="3"/>
      <c r="AN1491" s="3"/>
      <c r="AO1491" s="3"/>
      <c r="AP1491" s="3"/>
      <c r="AQ1491" s="3"/>
      <c r="AR1491" s="3"/>
      <c r="AS1491" s="3"/>
      <c r="AT1491" s="3"/>
      <c r="AU1491" s="3"/>
      <c r="AV1491" s="3"/>
      <c r="AW1491" s="3"/>
      <c r="AX1491" s="412" t="s">
        <v>4456</v>
      </c>
      <c r="AY1491" s="3"/>
      <c r="AZ1491" t="s">
        <v>4280</v>
      </c>
      <c r="BA1491" s="278" t="s">
        <v>4267</v>
      </c>
      <c r="BB1491" s="280" t="s">
        <v>4268</v>
      </c>
    </row>
    <row r="1492" spans="1:55" ht="15.75">
      <c r="A1492" s="23" t="s">
        <v>278</v>
      </c>
      <c r="B1492" s="24" t="s">
        <v>760</v>
      </c>
      <c r="C1492" s="3"/>
      <c r="D1492" s="3" t="s">
        <v>4454</v>
      </c>
      <c r="E1492" s="3" t="s">
        <v>5088</v>
      </c>
      <c r="F1492" s="3" t="s">
        <v>4455</v>
      </c>
      <c r="G1492" s="24"/>
      <c r="H1492" s="3" t="s">
        <v>1454</v>
      </c>
      <c r="I1492" s="33">
        <v>65061080</v>
      </c>
      <c r="J1492" s="1" t="s">
        <v>1804</v>
      </c>
      <c r="K1492" s="1" t="s">
        <v>1804</v>
      </c>
      <c r="L1492" s="3"/>
      <c r="M1492" s="13" t="s">
        <v>3768</v>
      </c>
      <c r="N1492" s="23"/>
      <c r="O1492" s="22" t="s">
        <v>1791</v>
      </c>
      <c r="P1492" s="22">
        <v>1029</v>
      </c>
      <c r="Q1492" s="37">
        <f t="shared" ref="Q1492" si="574">R1492*0.8</f>
        <v>1892</v>
      </c>
      <c r="R1492" s="166">
        <v>2365</v>
      </c>
      <c r="S1492" s="205">
        <v>5051771869735</v>
      </c>
      <c r="T1492" s="240"/>
      <c r="U1492" s="3"/>
      <c r="V1492" s="3"/>
      <c r="W1492" s="3"/>
      <c r="X1492" s="3"/>
      <c r="Y1492" s="3"/>
      <c r="Z1492" s="3"/>
      <c r="AA1492" s="3"/>
      <c r="AB1492" s="3"/>
      <c r="AC1492" s="3"/>
      <c r="AD1492" s="3"/>
      <c r="AE1492" s="3"/>
      <c r="AF1492" s="3"/>
      <c r="AG1492" s="3"/>
      <c r="AH1492" s="3"/>
      <c r="AI1492" s="3"/>
      <c r="AJ1492" s="3"/>
      <c r="AK1492" s="3"/>
      <c r="AL1492" s="3"/>
      <c r="AM1492" s="3"/>
      <c r="AN1492" s="3"/>
      <c r="AO1492" s="3"/>
      <c r="AP1492" s="3"/>
      <c r="AQ1492" s="3"/>
      <c r="AR1492" s="3"/>
      <c r="AS1492" s="3"/>
      <c r="AT1492" s="3"/>
      <c r="AU1492" s="3"/>
      <c r="AV1492" s="3"/>
      <c r="AW1492" s="3"/>
      <c r="AX1492" s="412" t="s">
        <v>4456</v>
      </c>
      <c r="AY1492" s="3"/>
      <c r="AZ1492" t="s">
        <v>4280</v>
      </c>
      <c r="BA1492" s="278" t="s">
        <v>4267</v>
      </c>
      <c r="BB1492" s="280" t="s">
        <v>4268</v>
      </c>
    </row>
    <row r="1493" spans="1:55" ht="15" customHeight="1">
      <c r="A1493" t="s">
        <v>278</v>
      </c>
      <c r="B1493" s="24" t="s">
        <v>3759</v>
      </c>
      <c r="D1493" t="s">
        <v>3884</v>
      </c>
      <c r="E1493" s="20" t="s">
        <v>3760</v>
      </c>
      <c r="F1493" t="s">
        <v>3761</v>
      </c>
      <c r="G1493" s="348" t="s">
        <v>5687</v>
      </c>
      <c r="H1493" t="s">
        <v>3762</v>
      </c>
      <c r="I1493" s="3">
        <v>65061080</v>
      </c>
      <c r="J1493" s="1" t="s">
        <v>1804</v>
      </c>
      <c r="K1493" s="1" t="s">
        <v>1804</v>
      </c>
      <c r="M1493" s="13" t="s">
        <v>3763</v>
      </c>
      <c r="N1493"/>
      <c r="O1493" t="s">
        <v>1791</v>
      </c>
      <c r="P1493" s="37">
        <v>955</v>
      </c>
      <c r="Q1493" s="37">
        <f t="shared" ref="Q1493" si="575">R1493*0.8</f>
        <v>1756</v>
      </c>
      <c r="R1493" s="166">
        <v>2195</v>
      </c>
      <c r="S1493" s="143">
        <v>5051771877259</v>
      </c>
      <c r="T1493"/>
      <c r="U1493"/>
      <c r="V1493"/>
      <c r="W1493"/>
      <c r="X1493"/>
      <c r="Y1493"/>
      <c r="Z1493"/>
      <c r="AX1493" s="289" t="s">
        <v>3764</v>
      </c>
      <c r="AZ1493" t="s">
        <v>4280</v>
      </c>
      <c r="BA1493" s="278" t="s">
        <v>4267</v>
      </c>
      <c r="BB1493" s="280" t="s">
        <v>4268</v>
      </c>
    </row>
    <row r="1494" spans="1:55" ht="15.75">
      <c r="A1494" t="s">
        <v>278</v>
      </c>
      <c r="B1494" s="24" t="s">
        <v>3759</v>
      </c>
      <c r="D1494" t="s">
        <v>3884</v>
      </c>
      <c r="E1494" s="20" t="s">
        <v>3765</v>
      </c>
      <c r="F1494" t="s">
        <v>3761</v>
      </c>
      <c r="G1494" s="348" t="s">
        <v>5687</v>
      </c>
      <c r="H1494" t="s">
        <v>3762</v>
      </c>
      <c r="I1494" s="3">
        <v>65061080</v>
      </c>
      <c r="J1494" s="1" t="s">
        <v>1804</v>
      </c>
      <c r="K1494" s="1" t="s">
        <v>1804</v>
      </c>
      <c r="M1494" s="13" t="s">
        <v>3766</v>
      </c>
      <c r="N1494"/>
      <c r="O1494" t="s">
        <v>1791</v>
      </c>
      <c r="P1494" s="37">
        <v>955</v>
      </c>
      <c r="Q1494" s="37">
        <f t="shared" ref="Q1494" si="576">R1494*0.8</f>
        <v>1756</v>
      </c>
      <c r="R1494" s="166">
        <v>2195</v>
      </c>
      <c r="S1494" s="143">
        <v>5051771877266</v>
      </c>
      <c r="T1494"/>
      <c r="U1494"/>
      <c r="V1494"/>
      <c r="W1494"/>
      <c r="X1494"/>
      <c r="Y1494"/>
      <c r="Z1494"/>
      <c r="AX1494" s="289" t="s">
        <v>3764</v>
      </c>
      <c r="AZ1494" t="s">
        <v>4280</v>
      </c>
      <c r="BA1494" s="278" t="s">
        <v>4267</v>
      </c>
      <c r="BB1494" s="280" t="s">
        <v>4268</v>
      </c>
    </row>
    <row r="1495" spans="1:55" ht="15.75">
      <c r="A1495" t="s">
        <v>278</v>
      </c>
      <c r="B1495" s="24" t="s">
        <v>3759</v>
      </c>
      <c r="D1495" t="s">
        <v>3884</v>
      </c>
      <c r="E1495" s="20" t="s">
        <v>3767</v>
      </c>
      <c r="F1495" t="s">
        <v>3761</v>
      </c>
      <c r="G1495" s="348" t="s">
        <v>5687</v>
      </c>
      <c r="H1495" t="s">
        <v>3762</v>
      </c>
      <c r="I1495" s="3">
        <v>65061080</v>
      </c>
      <c r="J1495" s="1" t="s">
        <v>1804</v>
      </c>
      <c r="K1495" s="1" t="s">
        <v>1804</v>
      </c>
      <c r="M1495" s="13" t="s">
        <v>3768</v>
      </c>
      <c r="N1495"/>
      <c r="O1495" t="s">
        <v>1791</v>
      </c>
      <c r="P1495" s="37">
        <v>955</v>
      </c>
      <c r="Q1495" s="37">
        <f t="shared" ref="Q1495" si="577">R1495*0.8</f>
        <v>1756</v>
      </c>
      <c r="R1495" s="166">
        <v>2195</v>
      </c>
      <c r="S1495" s="143">
        <v>5051771877273</v>
      </c>
      <c r="T1495"/>
      <c r="U1495"/>
      <c r="V1495"/>
      <c r="W1495"/>
      <c r="X1495"/>
      <c r="Y1495"/>
      <c r="Z1495"/>
      <c r="AX1495" s="289" t="s">
        <v>3764</v>
      </c>
      <c r="AZ1495" t="s">
        <v>4280</v>
      </c>
      <c r="BA1495" s="278" t="s">
        <v>4267</v>
      </c>
      <c r="BB1495" s="280" t="s">
        <v>4268</v>
      </c>
    </row>
    <row r="1496" spans="1:55" s="32" customFormat="1" ht="15.75">
      <c r="A1496" t="s">
        <v>278</v>
      </c>
      <c r="B1496" s="24" t="s">
        <v>3759</v>
      </c>
      <c r="C1496"/>
      <c r="D1496" t="s">
        <v>3885</v>
      </c>
      <c r="E1496" s="20" t="s">
        <v>3769</v>
      </c>
      <c r="F1496" t="s">
        <v>3770</v>
      </c>
      <c r="G1496"/>
      <c r="H1496" t="s">
        <v>3771</v>
      </c>
      <c r="I1496" s="3">
        <v>65061080</v>
      </c>
      <c r="J1496" s="1" t="s">
        <v>1804</v>
      </c>
      <c r="K1496" s="1" t="s">
        <v>1804</v>
      </c>
      <c r="L1496"/>
      <c r="M1496" s="13" t="s">
        <v>3763</v>
      </c>
      <c r="N1496"/>
      <c r="O1496" t="s">
        <v>1791</v>
      </c>
      <c r="P1496" s="37">
        <v>915</v>
      </c>
      <c r="Q1496" s="37">
        <f t="shared" ref="Q1496" si="578">R1496*0.8</f>
        <v>1679.2</v>
      </c>
      <c r="R1496" s="166">
        <v>2099</v>
      </c>
      <c r="S1496" s="143">
        <v>5051771873565</v>
      </c>
      <c r="T1496"/>
      <c r="U1496"/>
      <c r="V1496"/>
      <c r="W1496"/>
      <c r="X1496"/>
      <c r="Y1496"/>
      <c r="Z1496"/>
      <c r="AA1496"/>
      <c r="AB1496"/>
      <c r="AC1496"/>
      <c r="AD1496"/>
      <c r="AE1496"/>
      <c r="AF1496"/>
      <c r="AG1496"/>
      <c r="AH1496"/>
      <c r="AI1496"/>
      <c r="AJ1496"/>
      <c r="AK1496"/>
      <c r="AL1496"/>
      <c r="AM1496"/>
      <c r="AN1496"/>
      <c r="AO1496"/>
      <c r="AP1496"/>
      <c r="AQ1496"/>
      <c r="AR1496"/>
      <c r="AS1496"/>
      <c r="AT1496"/>
      <c r="AU1496"/>
      <c r="AV1496"/>
      <c r="AW1496"/>
      <c r="AX1496" s="289" t="s">
        <v>3772</v>
      </c>
      <c r="AY1496"/>
      <c r="AZ1496" t="s">
        <v>4280</v>
      </c>
      <c r="BA1496" s="278" t="s">
        <v>4267</v>
      </c>
      <c r="BB1496" s="280" t="s">
        <v>4268</v>
      </c>
      <c r="BC1496"/>
    </row>
    <row r="1497" spans="1:55" s="32" customFormat="1" ht="15.75">
      <c r="A1497" t="s">
        <v>278</v>
      </c>
      <c r="B1497" s="24" t="s">
        <v>3759</v>
      </c>
      <c r="C1497"/>
      <c r="D1497" t="s">
        <v>3885</v>
      </c>
      <c r="E1497" s="20" t="s">
        <v>3773</v>
      </c>
      <c r="F1497" t="s">
        <v>3770</v>
      </c>
      <c r="G1497"/>
      <c r="H1497" t="s">
        <v>3771</v>
      </c>
      <c r="I1497" s="3">
        <v>65061080</v>
      </c>
      <c r="J1497" s="1" t="s">
        <v>1804</v>
      </c>
      <c r="K1497" s="1" t="s">
        <v>1804</v>
      </c>
      <c r="L1497"/>
      <c r="M1497" s="13" t="s">
        <v>3766</v>
      </c>
      <c r="N1497"/>
      <c r="O1497" t="s">
        <v>1791</v>
      </c>
      <c r="P1497" s="37">
        <v>915</v>
      </c>
      <c r="Q1497" s="37">
        <f t="shared" ref="Q1497" si="579">R1497*0.8</f>
        <v>1679.2</v>
      </c>
      <c r="R1497" s="166">
        <v>2099</v>
      </c>
      <c r="S1497" s="143">
        <v>5051771873572</v>
      </c>
      <c r="T1497"/>
      <c r="U1497"/>
      <c r="V1497"/>
      <c r="W1497"/>
      <c r="X1497"/>
      <c r="Y1497"/>
      <c r="Z1497"/>
      <c r="AA1497"/>
      <c r="AB1497"/>
      <c r="AC1497"/>
      <c r="AD1497"/>
      <c r="AE1497"/>
      <c r="AF1497"/>
      <c r="AG1497"/>
      <c r="AH1497"/>
      <c r="AI1497"/>
      <c r="AJ1497"/>
      <c r="AK1497"/>
      <c r="AL1497"/>
      <c r="AM1497"/>
      <c r="AN1497"/>
      <c r="AO1497"/>
      <c r="AP1497"/>
      <c r="AQ1497"/>
      <c r="AR1497"/>
      <c r="AS1497"/>
      <c r="AT1497"/>
      <c r="AU1497"/>
      <c r="AV1497"/>
      <c r="AW1497"/>
      <c r="AX1497" s="289" t="s">
        <v>3772</v>
      </c>
      <c r="AY1497"/>
      <c r="AZ1497" t="s">
        <v>4280</v>
      </c>
      <c r="BA1497" s="278" t="s">
        <v>4267</v>
      </c>
      <c r="BB1497" s="280" t="s">
        <v>4268</v>
      </c>
      <c r="BC1497"/>
    </row>
    <row r="1498" spans="1:55" s="32" customFormat="1" ht="15.75">
      <c r="A1498" t="s">
        <v>278</v>
      </c>
      <c r="B1498" s="24" t="s">
        <v>3759</v>
      </c>
      <c r="C1498"/>
      <c r="D1498" t="s">
        <v>3885</v>
      </c>
      <c r="E1498" s="20" t="s">
        <v>3774</v>
      </c>
      <c r="F1498" t="s">
        <v>3770</v>
      </c>
      <c r="G1498"/>
      <c r="H1498" t="s">
        <v>3771</v>
      </c>
      <c r="I1498" s="3">
        <v>65061080</v>
      </c>
      <c r="J1498" s="1" t="s">
        <v>1804</v>
      </c>
      <c r="K1498" s="1" t="s">
        <v>1804</v>
      </c>
      <c r="L1498"/>
      <c r="M1498" s="13" t="s">
        <v>3768</v>
      </c>
      <c r="N1498"/>
      <c r="O1498" t="s">
        <v>1791</v>
      </c>
      <c r="P1498" s="37">
        <v>915</v>
      </c>
      <c r="Q1498" s="37">
        <f t="shared" ref="Q1498" si="580">R1498*0.8</f>
        <v>1679.2</v>
      </c>
      <c r="R1498" s="166">
        <v>2099</v>
      </c>
      <c r="S1498" s="143">
        <v>5051771873589</v>
      </c>
      <c r="T1498"/>
      <c r="U1498"/>
      <c r="V1498"/>
      <c r="W1498"/>
      <c r="X1498"/>
      <c r="Y1498"/>
      <c r="Z1498"/>
      <c r="AA1498"/>
      <c r="AB1498"/>
      <c r="AC1498"/>
      <c r="AD1498"/>
      <c r="AE1498"/>
      <c r="AF1498"/>
      <c r="AG1498"/>
      <c r="AH1498"/>
      <c r="AI1498"/>
      <c r="AJ1498"/>
      <c r="AK1498"/>
      <c r="AL1498"/>
      <c r="AM1498"/>
      <c r="AN1498"/>
      <c r="AO1498"/>
      <c r="AP1498"/>
      <c r="AQ1498"/>
      <c r="AR1498"/>
      <c r="AS1498"/>
      <c r="AT1498"/>
      <c r="AU1498"/>
      <c r="AV1498"/>
      <c r="AW1498"/>
      <c r="AX1498" s="289" t="s">
        <v>3772</v>
      </c>
      <c r="AY1498"/>
      <c r="AZ1498" t="s">
        <v>4280</v>
      </c>
      <c r="BA1498" s="278" t="s">
        <v>4267</v>
      </c>
      <c r="BB1498" s="280" t="s">
        <v>4268</v>
      </c>
      <c r="BC1498"/>
    </row>
    <row r="1499" spans="1:55" s="32" customFormat="1" ht="15.75">
      <c r="A1499" t="s">
        <v>278</v>
      </c>
      <c r="B1499" s="24" t="s">
        <v>3759</v>
      </c>
      <c r="C1499"/>
      <c r="D1499" t="s">
        <v>3885</v>
      </c>
      <c r="E1499" s="20" t="s">
        <v>3893</v>
      </c>
      <c r="F1499" t="s">
        <v>3770</v>
      </c>
      <c r="G1499"/>
      <c r="H1499" t="s">
        <v>3775</v>
      </c>
      <c r="I1499" s="3">
        <v>65061080</v>
      </c>
      <c r="J1499" s="1" t="s">
        <v>1804</v>
      </c>
      <c r="K1499" s="1" t="s">
        <v>1804</v>
      </c>
      <c r="L1499"/>
      <c r="M1499" s="13" t="s">
        <v>3763</v>
      </c>
      <c r="N1499"/>
      <c r="O1499" t="s">
        <v>1791</v>
      </c>
      <c r="P1499" s="37">
        <v>915</v>
      </c>
      <c r="Q1499" s="37">
        <f t="shared" ref="Q1499" si="581">R1499*0.8</f>
        <v>1679.2</v>
      </c>
      <c r="R1499" s="166">
        <v>2099</v>
      </c>
      <c r="S1499" s="143">
        <v>5051771873596</v>
      </c>
      <c r="T1499"/>
      <c r="U1499"/>
      <c r="V1499"/>
      <c r="W1499"/>
      <c r="X1499"/>
      <c r="Y1499"/>
      <c r="Z1499"/>
      <c r="AA1499"/>
      <c r="AB1499"/>
      <c r="AC1499"/>
      <c r="AD1499"/>
      <c r="AE1499"/>
      <c r="AF1499"/>
      <c r="AG1499"/>
      <c r="AH1499"/>
      <c r="AI1499"/>
      <c r="AJ1499"/>
      <c r="AK1499"/>
      <c r="AL1499"/>
      <c r="AM1499"/>
      <c r="AN1499"/>
      <c r="AO1499"/>
      <c r="AP1499"/>
      <c r="AQ1499"/>
      <c r="AR1499"/>
      <c r="AS1499"/>
      <c r="AT1499"/>
      <c r="AU1499"/>
      <c r="AV1499"/>
      <c r="AW1499"/>
      <c r="AX1499" s="289" t="s">
        <v>3772</v>
      </c>
      <c r="AY1499"/>
      <c r="AZ1499" t="s">
        <v>4280</v>
      </c>
      <c r="BA1499" s="278" t="s">
        <v>4267</v>
      </c>
      <c r="BB1499" s="280" t="s">
        <v>4268</v>
      </c>
      <c r="BC1499"/>
    </row>
    <row r="1500" spans="1:55" s="32" customFormat="1" ht="15.75">
      <c r="A1500" t="s">
        <v>278</v>
      </c>
      <c r="B1500" s="24" t="s">
        <v>3759</v>
      </c>
      <c r="C1500"/>
      <c r="D1500" t="s">
        <v>3885</v>
      </c>
      <c r="E1500" s="20" t="s">
        <v>3894</v>
      </c>
      <c r="F1500" t="s">
        <v>3770</v>
      </c>
      <c r="G1500"/>
      <c r="H1500" t="s">
        <v>3775</v>
      </c>
      <c r="I1500" s="3">
        <v>65061080</v>
      </c>
      <c r="J1500" s="1" t="s">
        <v>1804</v>
      </c>
      <c r="K1500" s="1" t="s">
        <v>1804</v>
      </c>
      <c r="L1500"/>
      <c r="M1500" s="13" t="s">
        <v>3766</v>
      </c>
      <c r="N1500"/>
      <c r="O1500" t="s">
        <v>1791</v>
      </c>
      <c r="P1500" s="37">
        <v>915</v>
      </c>
      <c r="Q1500" s="37">
        <f t="shared" ref="Q1500" si="582">R1500*0.8</f>
        <v>1679.2</v>
      </c>
      <c r="R1500" s="166">
        <v>2099</v>
      </c>
      <c r="S1500" s="143">
        <v>5051771873602</v>
      </c>
      <c r="T1500"/>
      <c r="U1500"/>
      <c r="V1500"/>
      <c r="W1500"/>
      <c r="X1500"/>
      <c r="Y1500"/>
      <c r="Z1500"/>
      <c r="AA1500"/>
      <c r="AB1500"/>
      <c r="AC1500"/>
      <c r="AD1500"/>
      <c r="AE1500"/>
      <c r="AF1500"/>
      <c r="AG1500"/>
      <c r="AH1500"/>
      <c r="AI1500"/>
      <c r="AJ1500"/>
      <c r="AK1500"/>
      <c r="AL1500"/>
      <c r="AM1500"/>
      <c r="AN1500"/>
      <c r="AO1500"/>
      <c r="AP1500"/>
      <c r="AQ1500"/>
      <c r="AR1500"/>
      <c r="AS1500"/>
      <c r="AT1500"/>
      <c r="AU1500"/>
      <c r="AV1500"/>
      <c r="AW1500"/>
      <c r="AX1500" s="289" t="s">
        <v>3772</v>
      </c>
      <c r="AY1500"/>
      <c r="AZ1500" t="s">
        <v>4280</v>
      </c>
      <c r="BA1500" s="278" t="s">
        <v>4267</v>
      </c>
      <c r="BB1500" s="280" t="s">
        <v>4268</v>
      </c>
      <c r="BC1500"/>
    </row>
    <row r="1501" spans="1:55" s="32" customFormat="1" ht="15.75">
      <c r="A1501" t="s">
        <v>278</v>
      </c>
      <c r="B1501" s="24" t="s">
        <v>3759</v>
      </c>
      <c r="C1501"/>
      <c r="D1501" t="s">
        <v>3885</v>
      </c>
      <c r="E1501" s="20" t="s">
        <v>3895</v>
      </c>
      <c r="F1501" t="s">
        <v>3770</v>
      </c>
      <c r="G1501"/>
      <c r="H1501" t="s">
        <v>3775</v>
      </c>
      <c r="I1501" s="3">
        <v>65061080</v>
      </c>
      <c r="J1501" s="1" t="s">
        <v>1804</v>
      </c>
      <c r="K1501" s="1" t="s">
        <v>1804</v>
      </c>
      <c r="L1501"/>
      <c r="M1501" s="13" t="s">
        <v>3768</v>
      </c>
      <c r="N1501"/>
      <c r="O1501" t="s">
        <v>1791</v>
      </c>
      <c r="P1501" s="37">
        <v>915</v>
      </c>
      <c r="Q1501" s="37">
        <f t="shared" ref="Q1501" si="583">R1501*0.8</f>
        <v>1679.2</v>
      </c>
      <c r="R1501" s="166">
        <v>2099</v>
      </c>
      <c r="S1501" s="143">
        <v>5051771873619</v>
      </c>
      <c r="T1501"/>
      <c r="U1501"/>
      <c r="V1501"/>
      <c r="W1501"/>
      <c r="X1501"/>
      <c r="Y1501"/>
      <c r="Z1501"/>
      <c r="AA1501"/>
      <c r="AB1501"/>
      <c r="AC1501"/>
      <c r="AD1501"/>
      <c r="AE1501"/>
      <c r="AF1501"/>
      <c r="AG1501"/>
      <c r="AH1501"/>
      <c r="AI1501"/>
      <c r="AJ1501"/>
      <c r="AK1501"/>
      <c r="AL1501"/>
      <c r="AM1501"/>
      <c r="AN1501"/>
      <c r="AO1501"/>
      <c r="AP1501"/>
      <c r="AQ1501"/>
      <c r="AR1501"/>
      <c r="AS1501"/>
      <c r="AT1501"/>
      <c r="AU1501"/>
      <c r="AV1501"/>
      <c r="AW1501"/>
      <c r="AX1501" s="289" t="s">
        <v>3772</v>
      </c>
      <c r="AY1501"/>
      <c r="AZ1501" t="s">
        <v>4280</v>
      </c>
      <c r="BA1501" s="278" t="s">
        <v>4267</v>
      </c>
      <c r="BB1501" s="280" t="s">
        <v>4268</v>
      </c>
      <c r="BC1501"/>
    </row>
    <row r="1502" spans="1:55" s="3" customFormat="1" ht="15.75">
      <c r="A1502" s="3" t="s">
        <v>1501</v>
      </c>
      <c r="B1502" s="3" t="s">
        <v>297</v>
      </c>
      <c r="D1502" t="s">
        <v>2358</v>
      </c>
      <c r="E1502" t="s">
        <v>2362</v>
      </c>
      <c r="F1502" t="s">
        <v>2360</v>
      </c>
      <c r="G1502" s="24"/>
      <c r="H1502" t="s">
        <v>1454</v>
      </c>
      <c r="I1502" s="162">
        <v>61161020</v>
      </c>
      <c r="J1502" s="1" t="s">
        <v>1804</v>
      </c>
      <c r="K1502" s="1" t="s">
        <v>1804</v>
      </c>
      <c r="L1502" s="1"/>
      <c r="M1502" s="13" t="s">
        <v>284</v>
      </c>
      <c r="N1502" s="13"/>
      <c r="O1502" s="22" t="s">
        <v>1791</v>
      </c>
      <c r="P1502" s="22">
        <v>61</v>
      </c>
      <c r="Q1502" s="37">
        <f t="shared" ref="Q1502" si="584">R1502*0.8</f>
        <v>111.2</v>
      </c>
      <c r="R1502" s="166">
        <v>139</v>
      </c>
      <c r="S1502" s="33">
        <v>5051771763019</v>
      </c>
      <c r="T1502" s="33"/>
      <c r="U1502" s="99">
        <v>0.3</v>
      </c>
      <c r="V1502" s="142">
        <v>5.0000000000000001E-3</v>
      </c>
      <c r="W1502" s="99">
        <f t="shared" ref="W1502:W1515" si="585">U1502+V1502</f>
        <v>0.30499999999999999</v>
      </c>
      <c r="X1502" s="139"/>
      <c r="Y1502" s="139"/>
      <c r="Z1502" s="139"/>
      <c r="AA1502" s="7"/>
      <c r="AB1502" s="7"/>
      <c r="AC1502" s="7"/>
      <c r="AD1502" s="7"/>
      <c r="AE1502" s="7"/>
      <c r="AF1502" s="7"/>
      <c r="AG1502" s="7"/>
      <c r="AH1502" s="1"/>
      <c r="AI1502" s="7"/>
      <c r="AJ1502" s="7"/>
      <c r="AK1502" s="7"/>
      <c r="AL1502" s="7"/>
      <c r="AM1502" s="7"/>
      <c r="AN1502" s="7"/>
      <c r="AO1502" s="1"/>
      <c r="AP1502" s="1"/>
      <c r="AQ1502" s="1"/>
      <c r="AR1502" s="1"/>
      <c r="AS1502" s="1"/>
      <c r="AT1502" s="1"/>
      <c r="AU1502" s="1"/>
      <c r="AV1502" s="1"/>
      <c r="AW1502" s="1"/>
      <c r="AX1502" s="289" t="s">
        <v>3168</v>
      </c>
      <c r="AY1502" s="32"/>
      <c r="AZ1502" t="s">
        <v>4280</v>
      </c>
      <c r="BA1502" s="278" t="s">
        <v>4267</v>
      </c>
      <c r="BB1502" s="280" t="s">
        <v>4268</v>
      </c>
      <c r="BC1502" s="32"/>
    </row>
    <row r="1503" spans="1:55" s="3" customFormat="1" ht="15.75">
      <c r="A1503" s="3" t="s">
        <v>1501</v>
      </c>
      <c r="B1503" s="3" t="s">
        <v>297</v>
      </c>
      <c r="D1503" t="s">
        <v>2358</v>
      </c>
      <c r="E1503" t="s">
        <v>2363</v>
      </c>
      <c r="F1503" t="s">
        <v>2360</v>
      </c>
      <c r="G1503" s="24"/>
      <c r="H1503" t="s">
        <v>1454</v>
      </c>
      <c r="I1503" s="162">
        <v>61161020</v>
      </c>
      <c r="J1503" s="1" t="s">
        <v>1804</v>
      </c>
      <c r="K1503" s="1" t="s">
        <v>1804</v>
      </c>
      <c r="L1503" s="1"/>
      <c r="M1503" s="13" t="s">
        <v>290</v>
      </c>
      <c r="N1503" s="13"/>
      <c r="O1503" s="22" t="s">
        <v>1791</v>
      </c>
      <c r="P1503" s="22">
        <v>61</v>
      </c>
      <c r="Q1503" s="37">
        <f t="shared" ref="Q1503" si="586">R1503*0.8</f>
        <v>111.2</v>
      </c>
      <c r="R1503" s="166">
        <v>139</v>
      </c>
      <c r="S1503" s="33">
        <v>5051771762999</v>
      </c>
      <c r="T1503" s="33"/>
      <c r="U1503" s="99">
        <v>0.3</v>
      </c>
      <c r="V1503" s="142">
        <v>5.0000000000000001E-3</v>
      </c>
      <c r="W1503" s="99">
        <f t="shared" si="585"/>
        <v>0.30499999999999999</v>
      </c>
      <c r="X1503" s="139"/>
      <c r="Y1503" s="139"/>
      <c r="Z1503" s="139"/>
      <c r="AA1503" s="7"/>
      <c r="AB1503" s="7"/>
      <c r="AC1503" s="7"/>
      <c r="AD1503" s="7"/>
      <c r="AE1503" s="7"/>
      <c r="AF1503" s="7"/>
      <c r="AG1503" s="7"/>
      <c r="AH1503" s="1"/>
      <c r="AI1503" s="7"/>
      <c r="AJ1503" s="7"/>
      <c r="AK1503" s="7"/>
      <c r="AL1503" s="7"/>
      <c r="AM1503" s="7"/>
      <c r="AN1503" s="7"/>
      <c r="AO1503" s="1"/>
      <c r="AP1503" s="1"/>
      <c r="AQ1503" s="1"/>
      <c r="AR1503" s="1"/>
      <c r="AS1503" s="1"/>
      <c r="AT1503" s="1"/>
      <c r="AU1503" s="1"/>
      <c r="AV1503" s="1"/>
      <c r="AW1503" s="1"/>
      <c r="AX1503" s="289" t="s">
        <v>3169</v>
      </c>
      <c r="AY1503" s="32"/>
      <c r="AZ1503" t="s">
        <v>4280</v>
      </c>
      <c r="BA1503" s="278" t="s">
        <v>4267</v>
      </c>
      <c r="BB1503" s="280" t="s">
        <v>4268</v>
      </c>
      <c r="BC1503" s="32"/>
    </row>
    <row r="1504" spans="1:55" s="3" customFormat="1" ht="15.75">
      <c r="A1504" s="3" t="s">
        <v>1501</v>
      </c>
      <c r="B1504" s="3" t="s">
        <v>297</v>
      </c>
      <c r="D1504" t="s">
        <v>2358</v>
      </c>
      <c r="E1504" t="s">
        <v>2364</v>
      </c>
      <c r="F1504" t="s">
        <v>2360</v>
      </c>
      <c r="G1504" s="24"/>
      <c r="H1504" t="s">
        <v>1454</v>
      </c>
      <c r="I1504" s="162">
        <v>61161020</v>
      </c>
      <c r="J1504" s="1" t="s">
        <v>1804</v>
      </c>
      <c r="K1504" s="1" t="s">
        <v>1804</v>
      </c>
      <c r="L1504" s="1"/>
      <c r="M1504" s="13" t="s">
        <v>288</v>
      </c>
      <c r="N1504" s="13"/>
      <c r="O1504" s="22" t="s">
        <v>1791</v>
      </c>
      <c r="P1504" s="22">
        <v>61</v>
      </c>
      <c r="Q1504" s="37">
        <f t="shared" ref="Q1504" si="587">R1504*0.8</f>
        <v>111.2</v>
      </c>
      <c r="R1504" s="166">
        <v>139</v>
      </c>
      <c r="S1504" s="33">
        <v>5051771762982</v>
      </c>
      <c r="T1504" s="33"/>
      <c r="U1504" s="99">
        <v>0.3</v>
      </c>
      <c r="V1504" s="142">
        <v>5.0000000000000001E-3</v>
      </c>
      <c r="W1504" s="99">
        <f t="shared" si="585"/>
        <v>0.30499999999999999</v>
      </c>
      <c r="X1504" s="139"/>
      <c r="Y1504" s="139"/>
      <c r="Z1504" s="139"/>
      <c r="AA1504" s="7"/>
      <c r="AB1504" s="7"/>
      <c r="AC1504" s="7"/>
      <c r="AD1504" s="7"/>
      <c r="AE1504" s="7"/>
      <c r="AF1504" s="7"/>
      <c r="AG1504" s="7"/>
      <c r="AH1504" s="1"/>
      <c r="AI1504" s="7"/>
      <c r="AJ1504" s="7"/>
      <c r="AK1504" s="7"/>
      <c r="AL1504" s="7"/>
      <c r="AM1504" s="7"/>
      <c r="AN1504" s="7"/>
      <c r="AO1504" s="1"/>
      <c r="AP1504" s="1"/>
      <c r="AQ1504" s="1"/>
      <c r="AR1504" s="1"/>
      <c r="AS1504" s="1"/>
      <c r="AT1504" s="1"/>
      <c r="AU1504" s="1"/>
      <c r="AV1504" s="1"/>
      <c r="AW1504" s="1"/>
      <c r="AX1504" s="289" t="s">
        <v>3170</v>
      </c>
      <c r="AY1504" s="32"/>
      <c r="AZ1504" t="s">
        <v>4280</v>
      </c>
      <c r="BA1504" s="278" t="s">
        <v>4267</v>
      </c>
      <c r="BB1504" s="280" t="s">
        <v>4268</v>
      </c>
      <c r="BC1504" s="32"/>
    </row>
    <row r="1505" spans="1:55" s="3" customFormat="1" ht="15.75">
      <c r="A1505" s="3" t="s">
        <v>1501</v>
      </c>
      <c r="B1505" s="3" t="s">
        <v>297</v>
      </c>
      <c r="D1505" t="s">
        <v>2358</v>
      </c>
      <c r="E1505" t="s">
        <v>2365</v>
      </c>
      <c r="F1505" t="s">
        <v>2360</v>
      </c>
      <c r="G1505" s="24"/>
      <c r="H1505" t="s">
        <v>1454</v>
      </c>
      <c r="I1505" s="162">
        <v>61161020</v>
      </c>
      <c r="J1505" s="1" t="s">
        <v>1804</v>
      </c>
      <c r="K1505" s="1" t="s">
        <v>1804</v>
      </c>
      <c r="L1505" s="1"/>
      <c r="M1505" s="13" t="s">
        <v>286</v>
      </c>
      <c r="N1505" s="13"/>
      <c r="O1505" s="22" t="s">
        <v>1791</v>
      </c>
      <c r="P1505" s="22">
        <v>61</v>
      </c>
      <c r="Q1505" s="37">
        <f t="shared" ref="Q1505" si="588">R1505*0.8</f>
        <v>111.2</v>
      </c>
      <c r="R1505" s="166">
        <v>139</v>
      </c>
      <c r="S1505" s="33">
        <v>5051771762975</v>
      </c>
      <c r="T1505" s="33"/>
      <c r="U1505" s="99">
        <v>0.3</v>
      </c>
      <c r="V1505" s="142">
        <v>5.0000000000000001E-3</v>
      </c>
      <c r="W1505" s="99">
        <f t="shared" si="585"/>
        <v>0.30499999999999999</v>
      </c>
      <c r="X1505" s="139"/>
      <c r="Y1505" s="139"/>
      <c r="Z1505" s="139"/>
      <c r="AA1505" s="7"/>
      <c r="AB1505" s="7"/>
      <c r="AC1505" s="7"/>
      <c r="AD1505" s="7"/>
      <c r="AE1505" s="7"/>
      <c r="AF1505" s="7"/>
      <c r="AG1505" s="7"/>
      <c r="AH1505" s="1"/>
      <c r="AI1505" s="7"/>
      <c r="AJ1505" s="7"/>
      <c r="AK1505" s="7"/>
      <c r="AL1505" s="7"/>
      <c r="AM1505" s="7"/>
      <c r="AN1505" s="7"/>
      <c r="AO1505" s="1"/>
      <c r="AP1505" s="1"/>
      <c r="AQ1505" s="1"/>
      <c r="AR1505" s="1"/>
      <c r="AS1505" s="1"/>
      <c r="AT1505" s="1"/>
      <c r="AU1505" s="1"/>
      <c r="AV1505" s="1"/>
      <c r="AW1505" s="1"/>
      <c r="AX1505" s="289" t="s">
        <v>3171</v>
      </c>
      <c r="AY1505" s="32"/>
      <c r="AZ1505" t="s">
        <v>4280</v>
      </c>
      <c r="BA1505" s="278" t="s">
        <v>4267</v>
      </c>
      <c r="BB1505" s="280" t="s">
        <v>4268</v>
      </c>
      <c r="BC1505" s="32"/>
    </row>
    <row r="1506" spans="1:55" s="3" customFormat="1" ht="15.75">
      <c r="A1506" s="3" t="s">
        <v>1501</v>
      </c>
      <c r="B1506" s="3" t="s">
        <v>297</v>
      </c>
      <c r="D1506" t="s">
        <v>2359</v>
      </c>
      <c r="E1506" t="s">
        <v>2366</v>
      </c>
      <c r="F1506" t="s">
        <v>2361</v>
      </c>
      <c r="G1506" s="24"/>
      <c r="H1506" t="s">
        <v>1454</v>
      </c>
      <c r="I1506" s="162">
        <v>61161020</v>
      </c>
      <c r="J1506" s="1" t="s">
        <v>1804</v>
      </c>
      <c r="K1506" s="1" t="s">
        <v>1804</v>
      </c>
      <c r="L1506" s="1"/>
      <c r="M1506" s="13" t="s">
        <v>284</v>
      </c>
      <c r="N1506" s="13"/>
      <c r="O1506" s="22" t="s">
        <v>1791</v>
      </c>
      <c r="P1506" s="22">
        <v>32</v>
      </c>
      <c r="Q1506" s="37">
        <f t="shared" ref="Q1506" si="589">R1506*0.8</f>
        <v>60</v>
      </c>
      <c r="R1506" s="166">
        <v>75</v>
      </c>
      <c r="S1506" s="33">
        <v>5051771762968</v>
      </c>
      <c r="T1506" s="33"/>
      <c r="U1506" s="99">
        <v>8.5999999999999993E-2</v>
      </c>
      <c r="V1506" s="142">
        <v>5.0000000000000001E-3</v>
      </c>
      <c r="W1506" s="99">
        <f t="shared" si="585"/>
        <v>9.0999999999999998E-2</v>
      </c>
      <c r="X1506" s="139">
        <v>20</v>
      </c>
      <c r="Y1506" s="139"/>
      <c r="Z1506" s="139"/>
      <c r="AA1506" s="7"/>
      <c r="AB1506" s="7"/>
      <c r="AC1506" s="7"/>
      <c r="AD1506" s="7"/>
      <c r="AE1506" s="7"/>
      <c r="AF1506" s="7"/>
      <c r="AG1506" s="7"/>
      <c r="AH1506" s="1"/>
      <c r="AI1506" s="7"/>
      <c r="AJ1506" s="7"/>
      <c r="AK1506" s="7"/>
      <c r="AL1506" s="7"/>
      <c r="AM1506" s="7"/>
      <c r="AN1506" s="7"/>
      <c r="AO1506" s="1"/>
      <c r="AP1506" s="1"/>
      <c r="AQ1506" s="1"/>
      <c r="AR1506" s="1"/>
      <c r="AS1506" s="1"/>
      <c r="AT1506" s="1"/>
      <c r="AU1506" s="1"/>
      <c r="AV1506" s="1"/>
      <c r="AW1506" s="1"/>
      <c r="AX1506" s="289" t="s">
        <v>3172</v>
      </c>
      <c r="AY1506" s="32"/>
      <c r="AZ1506" t="s">
        <v>4280</v>
      </c>
      <c r="BA1506" s="278" t="s">
        <v>4267</v>
      </c>
      <c r="BB1506" s="280" t="s">
        <v>4268</v>
      </c>
      <c r="BC1506" s="32"/>
    </row>
    <row r="1507" spans="1:55" s="3" customFormat="1" ht="15.75">
      <c r="A1507" s="3" t="s">
        <v>1501</v>
      </c>
      <c r="B1507" s="3" t="s">
        <v>297</v>
      </c>
      <c r="D1507" t="s">
        <v>2359</v>
      </c>
      <c r="E1507" t="s">
        <v>2367</v>
      </c>
      <c r="F1507" t="s">
        <v>2361</v>
      </c>
      <c r="G1507" s="24"/>
      <c r="H1507" t="s">
        <v>1454</v>
      </c>
      <c r="I1507" s="162">
        <v>61161020</v>
      </c>
      <c r="J1507" s="1" t="s">
        <v>1804</v>
      </c>
      <c r="K1507" s="1" t="s">
        <v>1804</v>
      </c>
      <c r="L1507" s="1"/>
      <c r="M1507" s="13" t="s">
        <v>290</v>
      </c>
      <c r="N1507" s="13"/>
      <c r="O1507" s="22" t="s">
        <v>1791</v>
      </c>
      <c r="P1507" s="22">
        <v>32</v>
      </c>
      <c r="Q1507" s="37">
        <f t="shared" ref="Q1507" si="590">R1507*0.8</f>
        <v>60</v>
      </c>
      <c r="R1507" s="166">
        <v>75</v>
      </c>
      <c r="S1507" s="33">
        <v>5051771762944</v>
      </c>
      <c r="T1507" s="33"/>
      <c r="U1507" s="99">
        <v>8.5999999999999993E-2</v>
      </c>
      <c r="V1507" s="142">
        <v>5.0000000000000001E-3</v>
      </c>
      <c r="W1507" s="99">
        <f t="shared" si="585"/>
        <v>9.0999999999999998E-2</v>
      </c>
      <c r="X1507" s="139">
        <v>20</v>
      </c>
      <c r="Y1507" s="139">
        <v>350</v>
      </c>
      <c r="Z1507" s="139">
        <v>160</v>
      </c>
      <c r="AA1507" s="7"/>
      <c r="AB1507" s="7"/>
      <c r="AC1507" s="7"/>
      <c r="AD1507" s="7"/>
      <c r="AE1507" s="7"/>
      <c r="AF1507" s="7"/>
      <c r="AG1507" s="7"/>
      <c r="AH1507" s="1"/>
      <c r="AI1507" s="7"/>
      <c r="AJ1507" s="7"/>
      <c r="AK1507" s="7"/>
      <c r="AL1507" s="7"/>
      <c r="AM1507" s="7"/>
      <c r="AN1507" s="7"/>
      <c r="AO1507" s="1"/>
      <c r="AP1507" s="1"/>
      <c r="AQ1507" s="1"/>
      <c r="AR1507" s="1"/>
      <c r="AS1507" s="1"/>
      <c r="AT1507" s="1"/>
      <c r="AU1507" s="1"/>
      <c r="AV1507" s="1"/>
      <c r="AW1507" s="1"/>
      <c r="AX1507" s="289" t="s">
        <v>3173</v>
      </c>
      <c r="AY1507" s="32"/>
      <c r="AZ1507" t="s">
        <v>4280</v>
      </c>
      <c r="BA1507" s="278" t="s">
        <v>4267</v>
      </c>
      <c r="BB1507" s="280" t="s">
        <v>4268</v>
      </c>
      <c r="BC1507" s="32"/>
    </row>
    <row r="1508" spans="1:55" s="3" customFormat="1" ht="15.75">
      <c r="A1508" s="3" t="s">
        <v>1501</v>
      </c>
      <c r="B1508" s="3" t="s">
        <v>297</v>
      </c>
      <c r="D1508" t="s">
        <v>2359</v>
      </c>
      <c r="E1508" t="s">
        <v>2368</v>
      </c>
      <c r="F1508" t="s">
        <v>2361</v>
      </c>
      <c r="G1508" s="24"/>
      <c r="H1508" t="s">
        <v>1454</v>
      </c>
      <c r="I1508" s="162">
        <v>61161020</v>
      </c>
      <c r="J1508" s="1" t="s">
        <v>1804</v>
      </c>
      <c r="K1508" s="1" t="s">
        <v>1804</v>
      </c>
      <c r="L1508" s="1"/>
      <c r="M1508" s="13" t="s">
        <v>288</v>
      </c>
      <c r="N1508" s="13"/>
      <c r="O1508" s="22" t="s">
        <v>1791</v>
      </c>
      <c r="P1508" s="22">
        <v>32</v>
      </c>
      <c r="Q1508" s="37">
        <f t="shared" ref="Q1508" si="591">R1508*0.8</f>
        <v>60</v>
      </c>
      <c r="R1508" s="166">
        <v>75</v>
      </c>
      <c r="S1508" s="33">
        <v>5051771762937</v>
      </c>
      <c r="T1508" s="33"/>
      <c r="U1508" s="99">
        <v>9.6000000000000002E-2</v>
      </c>
      <c r="V1508" s="142">
        <v>5.0000000000000001E-3</v>
      </c>
      <c r="W1508" s="99">
        <f t="shared" si="585"/>
        <v>0.10100000000000001</v>
      </c>
      <c r="X1508" s="139">
        <v>20</v>
      </c>
      <c r="Y1508" s="139">
        <v>360</v>
      </c>
      <c r="Z1508" s="139">
        <v>160</v>
      </c>
      <c r="AA1508" s="7"/>
      <c r="AB1508" s="7"/>
      <c r="AC1508" s="7"/>
      <c r="AD1508" s="7"/>
      <c r="AE1508" s="7"/>
      <c r="AF1508" s="7"/>
      <c r="AG1508" s="7"/>
      <c r="AH1508" s="1"/>
      <c r="AI1508" s="7"/>
      <c r="AJ1508" s="7"/>
      <c r="AK1508" s="7"/>
      <c r="AL1508" s="7"/>
      <c r="AM1508" s="7"/>
      <c r="AN1508" s="7"/>
      <c r="AO1508" s="1"/>
      <c r="AP1508" s="1"/>
      <c r="AQ1508" s="1"/>
      <c r="AR1508" s="1"/>
      <c r="AS1508" s="1"/>
      <c r="AT1508" s="1"/>
      <c r="AU1508" s="1"/>
      <c r="AV1508" s="1"/>
      <c r="AW1508" s="1"/>
      <c r="AX1508" s="289" t="s">
        <v>3174</v>
      </c>
      <c r="AY1508" s="32"/>
      <c r="AZ1508" t="s">
        <v>4280</v>
      </c>
      <c r="BA1508" s="278" t="s">
        <v>4267</v>
      </c>
      <c r="BB1508" s="280" t="s">
        <v>4268</v>
      </c>
      <c r="BC1508" s="32"/>
    </row>
    <row r="1509" spans="1:55" s="3" customFormat="1" ht="15.75">
      <c r="A1509" s="3" t="s">
        <v>1501</v>
      </c>
      <c r="B1509" s="3" t="s">
        <v>297</v>
      </c>
      <c r="D1509" t="s">
        <v>2359</v>
      </c>
      <c r="E1509" t="s">
        <v>2369</v>
      </c>
      <c r="F1509" t="s">
        <v>2361</v>
      </c>
      <c r="G1509" s="24"/>
      <c r="H1509" t="s">
        <v>1454</v>
      </c>
      <c r="I1509" s="162">
        <v>61161020</v>
      </c>
      <c r="J1509" s="1" t="s">
        <v>1804</v>
      </c>
      <c r="K1509" s="1" t="s">
        <v>1804</v>
      </c>
      <c r="L1509" s="1"/>
      <c r="M1509" s="13" t="s">
        <v>286</v>
      </c>
      <c r="N1509" s="13"/>
      <c r="O1509" s="22" t="s">
        <v>1791</v>
      </c>
      <c r="P1509" s="22">
        <v>32</v>
      </c>
      <c r="Q1509" s="37">
        <f t="shared" ref="Q1509" si="592">R1509*0.8</f>
        <v>60</v>
      </c>
      <c r="R1509" s="166">
        <v>75</v>
      </c>
      <c r="S1509" s="33">
        <v>5051771762920</v>
      </c>
      <c r="T1509" s="33"/>
      <c r="U1509" s="99">
        <v>9.7000000000000003E-2</v>
      </c>
      <c r="V1509" s="142">
        <v>5.0000000000000001E-3</v>
      </c>
      <c r="W1509" s="99">
        <f t="shared" si="585"/>
        <v>0.10200000000000001</v>
      </c>
      <c r="X1509" s="139">
        <v>20</v>
      </c>
      <c r="Y1509" s="139">
        <v>380</v>
      </c>
      <c r="Z1509" s="139">
        <v>160</v>
      </c>
      <c r="AA1509" s="7"/>
      <c r="AB1509" s="7"/>
      <c r="AC1509" s="7"/>
      <c r="AD1509" s="7"/>
      <c r="AE1509" s="7"/>
      <c r="AF1509" s="7"/>
      <c r="AG1509" s="7"/>
      <c r="AH1509" s="1"/>
      <c r="AI1509" s="7"/>
      <c r="AJ1509" s="7"/>
      <c r="AK1509" s="7"/>
      <c r="AL1509" s="7"/>
      <c r="AM1509" s="7"/>
      <c r="AN1509" s="7"/>
      <c r="AO1509" s="1"/>
      <c r="AP1509" s="1"/>
      <c r="AQ1509" s="1"/>
      <c r="AR1509" s="1"/>
      <c r="AS1509" s="1"/>
      <c r="AT1509" s="1"/>
      <c r="AU1509" s="1"/>
      <c r="AV1509" s="1"/>
      <c r="AW1509" s="1"/>
      <c r="AX1509" s="289" t="s">
        <v>3175</v>
      </c>
      <c r="AY1509" s="32"/>
      <c r="AZ1509" t="s">
        <v>4280</v>
      </c>
      <c r="BA1509" s="278" t="s">
        <v>4267</v>
      </c>
      <c r="BB1509" s="280" t="s">
        <v>4268</v>
      </c>
      <c r="BC1509" s="32"/>
    </row>
    <row r="1510" spans="1:55" s="3" customFormat="1" ht="15.75">
      <c r="A1510" s="3" t="s">
        <v>1501</v>
      </c>
      <c r="B1510" s="3" t="s">
        <v>297</v>
      </c>
      <c r="D1510" t="s">
        <v>2359</v>
      </c>
      <c r="E1510" t="s">
        <v>2370</v>
      </c>
      <c r="F1510" t="s">
        <v>2361</v>
      </c>
      <c r="G1510" s="24"/>
      <c r="H1510" t="s">
        <v>1454</v>
      </c>
      <c r="I1510" s="162">
        <v>61161020</v>
      </c>
      <c r="J1510" s="1" t="s">
        <v>1804</v>
      </c>
      <c r="K1510" s="1" t="s">
        <v>1804</v>
      </c>
      <c r="L1510" s="1"/>
      <c r="M1510" s="13" t="s">
        <v>282</v>
      </c>
      <c r="N1510" s="13"/>
      <c r="O1510" s="22" t="s">
        <v>1791</v>
      </c>
      <c r="P1510" s="22">
        <v>32</v>
      </c>
      <c r="Q1510" s="37">
        <f t="shared" ref="Q1510" si="593">R1510*0.8</f>
        <v>60</v>
      </c>
      <c r="R1510" s="166">
        <v>75</v>
      </c>
      <c r="S1510" s="33">
        <v>5051771762951</v>
      </c>
      <c r="T1510" s="33"/>
      <c r="U1510" s="99">
        <v>0.3</v>
      </c>
      <c r="V1510" s="142">
        <v>5.0000000000000001E-3</v>
      </c>
      <c r="W1510" s="99">
        <f t="shared" si="585"/>
        <v>0.30499999999999999</v>
      </c>
      <c r="X1510" s="139">
        <v>20</v>
      </c>
      <c r="Y1510" s="139"/>
      <c r="Z1510" s="139"/>
      <c r="AA1510" s="7"/>
      <c r="AB1510" s="7"/>
      <c r="AC1510" s="7"/>
      <c r="AD1510" s="7"/>
      <c r="AE1510" s="7"/>
      <c r="AF1510" s="7"/>
      <c r="AG1510" s="7"/>
      <c r="AH1510" s="1"/>
      <c r="AI1510" s="7"/>
      <c r="AJ1510" s="7"/>
      <c r="AK1510" s="7"/>
      <c r="AL1510" s="7"/>
      <c r="AM1510" s="7"/>
      <c r="AN1510" s="7"/>
      <c r="AO1510" s="1"/>
      <c r="AP1510" s="1"/>
      <c r="AQ1510" s="1"/>
      <c r="AR1510" s="1"/>
      <c r="AS1510" s="1"/>
      <c r="AT1510" s="1"/>
      <c r="AU1510" s="1"/>
      <c r="AV1510" s="1"/>
      <c r="AW1510" s="1"/>
      <c r="AX1510" s="289" t="s">
        <v>3176</v>
      </c>
      <c r="AY1510" s="32"/>
      <c r="AZ1510" t="s">
        <v>4280</v>
      </c>
      <c r="BA1510" s="278" t="s">
        <v>4267</v>
      </c>
      <c r="BB1510" s="280" t="s">
        <v>4268</v>
      </c>
      <c r="BC1510" s="32"/>
    </row>
    <row r="1511" spans="1:55" s="3" customFormat="1" ht="15.75">
      <c r="A1511" s="3" t="s">
        <v>1501</v>
      </c>
      <c r="B1511" s="3" t="s">
        <v>297</v>
      </c>
      <c r="C1511" s="24"/>
      <c r="D1511" s="3" t="s">
        <v>1868</v>
      </c>
      <c r="E1511" s="24" t="s">
        <v>3245</v>
      </c>
      <c r="F1511" s="24" t="s">
        <v>1863</v>
      </c>
      <c r="G1511" s="24"/>
      <c r="H1511" s="34" t="s">
        <v>1454</v>
      </c>
      <c r="I1511" s="33">
        <v>61161020</v>
      </c>
      <c r="J1511" s="1" t="s">
        <v>1804</v>
      </c>
      <c r="K1511" s="1" t="s">
        <v>1804</v>
      </c>
      <c r="L1511" s="1"/>
      <c r="M1511" s="43" t="s">
        <v>286</v>
      </c>
      <c r="N1511" s="43"/>
      <c r="O1511" s="22" t="s">
        <v>1791</v>
      </c>
      <c r="P1511" s="22">
        <v>21.5</v>
      </c>
      <c r="Q1511" s="37">
        <f t="shared" ref="Q1511" si="594">R1511*0.8</f>
        <v>39.200000000000003</v>
      </c>
      <c r="R1511" s="166">
        <v>49</v>
      </c>
      <c r="S1511" s="33">
        <v>5051771871332</v>
      </c>
      <c r="T1511" s="33"/>
      <c r="U1511" s="103">
        <v>5.5E-2</v>
      </c>
      <c r="V1511" s="142">
        <v>5.0000000000000001E-3</v>
      </c>
      <c r="W1511" s="103">
        <f t="shared" si="585"/>
        <v>0.06</v>
      </c>
      <c r="X1511" s="139">
        <v>15</v>
      </c>
      <c r="Y1511" s="139">
        <v>345</v>
      </c>
      <c r="Z1511" s="139">
        <v>155</v>
      </c>
      <c r="AA1511" s="7"/>
      <c r="AB1511" s="7"/>
      <c r="AC1511" s="7"/>
      <c r="AD1511" s="7"/>
      <c r="AE1511" s="7"/>
      <c r="AF1511" s="7"/>
      <c r="AG1511" s="7"/>
      <c r="AH1511" s="1"/>
      <c r="AI1511" s="7"/>
      <c r="AJ1511" s="7"/>
      <c r="AK1511" s="7"/>
      <c r="AL1511" s="7"/>
      <c r="AM1511" s="7"/>
      <c r="AN1511" s="7"/>
      <c r="AO1511" s="1"/>
      <c r="AP1511" s="1"/>
      <c r="AQ1511" s="1"/>
      <c r="AR1511" s="1"/>
      <c r="AS1511" s="1"/>
      <c r="AT1511" s="1"/>
      <c r="AU1511" s="1"/>
      <c r="AV1511" s="1"/>
      <c r="AW1511" s="1"/>
      <c r="AX1511" s="412" t="s">
        <v>2122</v>
      </c>
      <c r="AZ1511" t="s">
        <v>4280</v>
      </c>
      <c r="BA1511" s="278" t="s">
        <v>4267</v>
      </c>
      <c r="BB1511" s="280" t="s">
        <v>4268</v>
      </c>
    </row>
    <row r="1512" spans="1:55" s="3" customFormat="1" ht="15.75">
      <c r="A1512" s="3" t="s">
        <v>1501</v>
      </c>
      <c r="B1512" s="3" t="s">
        <v>297</v>
      </c>
      <c r="C1512" s="24"/>
      <c r="D1512" s="3" t="s">
        <v>1868</v>
      </c>
      <c r="E1512" s="24" t="s">
        <v>3246</v>
      </c>
      <c r="F1512" s="24" t="s">
        <v>1863</v>
      </c>
      <c r="G1512" s="24"/>
      <c r="H1512" s="34" t="s">
        <v>1454</v>
      </c>
      <c r="I1512" s="33">
        <v>61161020</v>
      </c>
      <c r="J1512" s="1" t="s">
        <v>1804</v>
      </c>
      <c r="K1512" s="1" t="s">
        <v>1804</v>
      </c>
      <c r="L1512" s="1"/>
      <c r="M1512" s="43" t="s">
        <v>288</v>
      </c>
      <c r="N1512" s="43"/>
      <c r="O1512" s="22" t="s">
        <v>1791</v>
      </c>
      <c r="P1512" s="22">
        <v>21.5</v>
      </c>
      <c r="Q1512" s="37">
        <f t="shared" ref="Q1512" si="595">R1512*0.8</f>
        <v>39.200000000000003</v>
      </c>
      <c r="R1512" s="166">
        <v>49</v>
      </c>
      <c r="S1512" s="33">
        <v>5051771871349</v>
      </c>
      <c r="T1512" s="33"/>
      <c r="U1512" s="103">
        <v>5.5E-2</v>
      </c>
      <c r="V1512" s="142">
        <v>5.0000000000000001E-3</v>
      </c>
      <c r="W1512" s="103">
        <f t="shared" si="585"/>
        <v>0.06</v>
      </c>
      <c r="X1512" s="139">
        <v>15</v>
      </c>
      <c r="Y1512" s="139">
        <v>345</v>
      </c>
      <c r="Z1512" s="139">
        <v>155</v>
      </c>
      <c r="AA1512" s="7"/>
      <c r="AB1512" s="7"/>
      <c r="AC1512" s="7"/>
      <c r="AD1512" s="7"/>
      <c r="AE1512" s="7"/>
      <c r="AF1512" s="7"/>
      <c r="AG1512" s="7"/>
      <c r="AH1512" s="1"/>
      <c r="AI1512" s="7"/>
      <c r="AJ1512" s="7"/>
      <c r="AK1512" s="7"/>
      <c r="AL1512" s="7"/>
      <c r="AM1512" s="7"/>
      <c r="AN1512" s="7"/>
      <c r="AO1512" s="1"/>
      <c r="AP1512" s="1"/>
      <c r="AQ1512" s="1"/>
      <c r="AR1512" s="1"/>
      <c r="AS1512" s="1"/>
      <c r="AT1512" s="1"/>
      <c r="AU1512" s="1"/>
      <c r="AV1512" s="1"/>
      <c r="AW1512" s="1"/>
      <c r="AX1512" s="412" t="s">
        <v>2122</v>
      </c>
      <c r="AZ1512" t="s">
        <v>4280</v>
      </c>
      <c r="BA1512" s="278" t="s">
        <v>4267</v>
      </c>
      <c r="BB1512" s="280" t="s">
        <v>4268</v>
      </c>
    </row>
    <row r="1513" spans="1:55" s="3" customFormat="1" ht="15.75">
      <c r="A1513" s="3" t="s">
        <v>1501</v>
      </c>
      <c r="B1513" s="3" t="s">
        <v>297</v>
      </c>
      <c r="C1513" s="24"/>
      <c r="D1513" s="24" t="s">
        <v>1868</v>
      </c>
      <c r="E1513" s="24" t="s">
        <v>3243</v>
      </c>
      <c r="F1513" s="24" t="s">
        <v>1863</v>
      </c>
      <c r="G1513" s="24"/>
      <c r="H1513" s="34" t="s">
        <v>1454</v>
      </c>
      <c r="I1513" s="33">
        <v>61161020</v>
      </c>
      <c r="J1513" s="1" t="s">
        <v>1804</v>
      </c>
      <c r="K1513" s="1" t="s">
        <v>1804</v>
      </c>
      <c r="L1513" s="1"/>
      <c r="M1513" s="43" t="s">
        <v>284</v>
      </c>
      <c r="N1513" s="43"/>
      <c r="O1513" s="22" t="s">
        <v>1791</v>
      </c>
      <c r="P1513" s="22">
        <v>21.5</v>
      </c>
      <c r="Q1513" s="37">
        <f t="shared" ref="Q1513" si="596">R1513*0.8</f>
        <v>39.200000000000003</v>
      </c>
      <c r="R1513" s="166">
        <v>49</v>
      </c>
      <c r="S1513" s="33">
        <v>5051771871370</v>
      </c>
      <c r="T1513" s="33"/>
      <c r="U1513" s="103">
        <v>5.5E-2</v>
      </c>
      <c r="V1513" s="142">
        <v>5.0000000000000001E-3</v>
      </c>
      <c r="W1513" s="103">
        <f t="shared" si="585"/>
        <v>0.06</v>
      </c>
      <c r="X1513" s="139">
        <v>15</v>
      </c>
      <c r="Y1513" s="139">
        <v>345</v>
      </c>
      <c r="Z1513" s="139">
        <v>155</v>
      </c>
      <c r="AA1513" s="7"/>
      <c r="AB1513" s="7"/>
      <c r="AC1513" s="7"/>
      <c r="AD1513" s="7"/>
      <c r="AE1513" s="7"/>
      <c r="AF1513" s="7"/>
      <c r="AG1513" s="7"/>
      <c r="AH1513" s="1"/>
      <c r="AI1513" s="7"/>
      <c r="AJ1513" s="7"/>
      <c r="AK1513" s="7"/>
      <c r="AL1513" s="7"/>
      <c r="AM1513" s="7"/>
      <c r="AN1513" s="7"/>
      <c r="AO1513" s="1"/>
      <c r="AP1513" s="1"/>
      <c r="AQ1513" s="1"/>
      <c r="AR1513" s="1"/>
      <c r="AS1513" s="1"/>
      <c r="AT1513" s="1"/>
      <c r="AU1513" s="1"/>
      <c r="AV1513" s="1"/>
      <c r="AW1513" s="1"/>
      <c r="AX1513" s="412" t="s">
        <v>2122</v>
      </c>
      <c r="AZ1513" t="s">
        <v>4280</v>
      </c>
      <c r="BA1513" s="278" t="s">
        <v>4267</v>
      </c>
      <c r="BB1513" s="280" t="s">
        <v>4268</v>
      </c>
    </row>
    <row r="1514" spans="1:55" s="3" customFormat="1" ht="15.75">
      <c r="A1514" s="3" t="s">
        <v>1501</v>
      </c>
      <c r="B1514" s="24" t="s">
        <v>297</v>
      </c>
      <c r="C1514" s="24"/>
      <c r="D1514" s="3" t="s">
        <v>1868</v>
      </c>
      <c r="E1514" s="24" t="s">
        <v>3244</v>
      </c>
      <c r="F1514" s="24" t="s">
        <v>1863</v>
      </c>
      <c r="G1514" s="24"/>
      <c r="H1514" s="34" t="s">
        <v>1454</v>
      </c>
      <c r="I1514" s="33">
        <v>61161020</v>
      </c>
      <c r="J1514" s="1" t="s">
        <v>1804</v>
      </c>
      <c r="K1514" s="1" t="s">
        <v>1804</v>
      </c>
      <c r="L1514" s="1"/>
      <c r="M1514" s="43" t="s">
        <v>290</v>
      </c>
      <c r="N1514" s="43"/>
      <c r="O1514" s="22" t="s">
        <v>1791</v>
      </c>
      <c r="P1514" s="22">
        <v>21.5</v>
      </c>
      <c r="Q1514" s="37">
        <f t="shared" ref="Q1514" si="597">R1514*0.8</f>
        <v>39.200000000000003</v>
      </c>
      <c r="R1514" s="166">
        <v>49</v>
      </c>
      <c r="S1514" s="33">
        <v>5051771871356</v>
      </c>
      <c r="T1514" s="33"/>
      <c r="U1514" s="103">
        <v>5.5E-2</v>
      </c>
      <c r="V1514" s="142">
        <v>5.0000000000000001E-3</v>
      </c>
      <c r="W1514" s="103">
        <f t="shared" si="585"/>
        <v>0.06</v>
      </c>
      <c r="X1514" s="139">
        <v>15</v>
      </c>
      <c r="Y1514" s="139">
        <v>345</v>
      </c>
      <c r="Z1514" s="139">
        <v>155</v>
      </c>
      <c r="AA1514" s="7"/>
      <c r="AB1514" s="7"/>
      <c r="AC1514" s="7"/>
      <c r="AD1514" s="7"/>
      <c r="AE1514" s="7"/>
      <c r="AF1514" s="7"/>
      <c r="AG1514" s="7"/>
      <c r="AH1514" s="1"/>
      <c r="AI1514" s="7"/>
      <c r="AJ1514" s="7"/>
      <c r="AK1514" s="7"/>
      <c r="AL1514" s="7"/>
      <c r="AM1514" s="7"/>
      <c r="AN1514" s="7"/>
      <c r="AO1514" s="1"/>
      <c r="AP1514" s="1"/>
      <c r="AQ1514" s="1"/>
      <c r="AR1514" s="1"/>
      <c r="AS1514" s="1"/>
      <c r="AT1514" s="1"/>
      <c r="AU1514" s="1"/>
      <c r="AV1514" s="1"/>
      <c r="AW1514" s="1"/>
      <c r="AX1514" s="412" t="s">
        <v>299</v>
      </c>
      <c r="AZ1514" t="s">
        <v>4280</v>
      </c>
      <c r="BA1514" s="278" t="s">
        <v>4267</v>
      </c>
      <c r="BB1514" s="280" t="s">
        <v>4268</v>
      </c>
    </row>
    <row r="1515" spans="1:55" s="3" customFormat="1" ht="15.75">
      <c r="A1515" s="3" t="s">
        <v>1501</v>
      </c>
      <c r="B1515" s="24" t="s">
        <v>297</v>
      </c>
      <c r="C1515" s="24"/>
      <c r="D1515" s="3" t="s">
        <v>1868</v>
      </c>
      <c r="E1515" s="24" t="s">
        <v>3247</v>
      </c>
      <c r="F1515" s="24" t="s">
        <v>1863</v>
      </c>
      <c r="G1515" s="24"/>
      <c r="H1515" s="34" t="s">
        <v>1454</v>
      </c>
      <c r="I1515" s="33">
        <v>61161020</v>
      </c>
      <c r="J1515" s="1" t="s">
        <v>1804</v>
      </c>
      <c r="K1515" s="1" t="s">
        <v>1804</v>
      </c>
      <c r="L1515" s="1"/>
      <c r="M1515" s="43" t="s">
        <v>282</v>
      </c>
      <c r="N1515" s="43"/>
      <c r="O1515" s="22" t="s">
        <v>1791</v>
      </c>
      <c r="P1515" s="22">
        <v>21.5</v>
      </c>
      <c r="Q1515" s="37">
        <f t="shared" ref="Q1515" si="598">R1515*0.8</f>
        <v>39.200000000000003</v>
      </c>
      <c r="R1515" s="166">
        <v>49</v>
      </c>
      <c r="S1515" s="33">
        <v>5051771871363</v>
      </c>
      <c r="T1515" s="33"/>
      <c r="U1515" s="103">
        <v>5.5E-2</v>
      </c>
      <c r="V1515" s="142">
        <v>5.0000000000000001E-3</v>
      </c>
      <c r="W1515" s="103">
        <f t="shared" si="585"/>
        <v>0.06</v>
      </c>
      <c r="X1515" s="139">
        <v>15</v>
      </c>
      <c r="Y1515" s="139">
        <v>345</v>
      </c>
      <c r="Z1515" s="139">
        <v>155</v>
      </c>
      <c r="AA1515" s="7"/>
      <c r="AB1515" s="7"/>
      <c r="AC1515" s="7"/>
      <c r="AD1515" s="7"/>
      <c r="AE1515" s="7"/>
      <c r="AF1515" s="7"/>
      <c r="AG1515" s="7"/>
      <c r="AH1515" s="1"/>
      <c r="AI1515" s="7"/>
      <c r="AJ1515" s="7"/>
      <c r="AK1515" s="7"/>
      <c r="AL1515" s="7"/>
      <c r="AM1515" s="7"/>
      <c r="AN1515" s="7"/>
      <c r="AO1515" s="1"/>
      <c r="AP1515" s="1"/>
      <c r="AQ1515" s="1"/>
      <c r="AR1515" s="1"/>
      <c r="AS1515" s="1"/>
      <c r="AT1515" s="1"/>
      <c r="AU1515" s="1"/>
      <c r="AV1515" s="1"/>
      <c r="AW1515" s="1"/>
      <c r="AX1515" s="412" t="s">
        <v>299</v>
      </c>
      <c r="AZ1515" t="s">
        <v>4280</v>
      </c>
      <c r="BA1515" s="278" t="s">
        <v>4267</v>
      </c>
      <c r="BB1515" s="280" t="s">
        <v>4268</v>
      </c>
    </row>
    <row r="1516" spans="1:55" s="3" customFormat="1" ht="15.75">
      <c r="A1516" t="s">
        <v>278</v>
      </c>
      <c r="B1516" t="s">
        <v>297</v>
      </c>
      <c r="C1516" t="s">
        <v>3547</v>
      </c>
      <c r="D1516" t="s">
        <v>3554</v>
      </c>
      <c r="E1516" s="20" t="s">
        <v>3548</v>
      </c>
      <c r="F1516" t="s">
        <v>3549</v>
      </c>
      <c r="H1516" t="s">
        <v>1453</v>
      </c>
      <c r="I1516" s="33">
        <v>61161021</v>
      </c>
      <c r="J1516" s="1" t="s">
        <v>1804</v>
      </c>
      <c r="K1516" s="1" t="s">
        <v>1804</v>
      </c>
      <c r="L1516" s="236"/>
      <c r="M1516" s="13" t="s">
        <v>3550</v>
      </c>
      <c r="N1516"/>
      <c r="O1516" s="229" t="s">
        <v>1791</v>
      </c>
      <c r="P1516" s="283">
        <v>23.5</v>
      </c>
      <c r="Q1516" s="37">
        <f t="shared" ref="Q1516" si="599">R1516*0.8</f>
        <v>43.2</v>
      </c>
      <c r="R1516" s="166">
        <v>54</v>
      </c>
      <c r="S1516" s="143">
        <v>5051771345451</v>
      </c>
      <c r="T1516"/>
      <c r="U1516"/>
      <c r="V1516"/>
      <c r="W1516"/>
      <c r="X1516"/>
      <c r="Y1516"/>
      <c r="Z1516"/>
      <c r="AA1516"/>
      <c r="AB1516"/>
      <c r="AC1516"/>
      <c r="AD1516"/>
      <c r="AE1516"/>
      <c r="AF1516"/>
      <c r="AG1516"/>
      <c r="AH1516"/>
      <c r="AI1516"/>
      <c r="AJ1516"/>
      <c r="AK1516"/>
      <c r="AL1516"/>
      <c r="AM1516"/>
      <c r="AN1516"/>
      <c r="AO1516"/>
      <c r="AP1516"/>
      <c r="AQ1516"/>
      <c r="AR1516"/>
      <c r="AS1516"/>
      <c r="AT1516"/>
      <c r="AU1516"/>
      <c r="AV1516"/>
      <c r="AW1516"/>
      <c r="AX1516" s="289" t="s">
        <v>4453</v>
      </c>
      <c r="AY1516" s="24"/>
      <c r="AZ1516" t="s">
        <v>4280</v>
      </c>
      <c r="BA1516" s="278" t="s">
        <v>4267</v>
      </c>
      <c r="BB1516" s="280" t="s">
        <v>4268</v>
      </c>
    </row>
    <row r="1517" spans="1:55" s="3" customFormat="1" ht="15.75">
      <c r="A1517" t="s">
        <v>278</v>
      </c>
      <c r="B1517" t="s">
        <v>297</v>
      </c>
      <c r="C1517" t="s">
        <v>3547</v>
      </c>
      <c r="D1517" t="s">
        <v>3554</v>
      </c>
      <c r="E1517" s="20" t="s">
        <v>3551</v>
      </c>
      <c r="F1517" t="s">
        <v>3549</v>
      </c>
      <c r="H1517" t="s">
        <v>1454</v>
      </c>
      <c r="I1517" s="33">
        <v>61161022</v>
      </c>
      <c r="J1517" s="1" t="s">
        <v>1804</v>
      </c>
      <c r="K1517" s="1" t="s">
        <v>1804</v>
      </c>
      <c r="L1517" s="236"/>
      <c r="M1517" s="13" t="s">
        <v>3550</v>
      </c>
      <c r="N1517"/>
      <c r="O1517" s="229" t="s">
        <v>1791</v>
      </c>
      <c r="P1517" s="283">
        <v>23.5</v>
      </c>
      <c r="Q1517" s="37">
        <f t="shared" ref="Q1517" si="600">R1517*0.8</f>
        <v>43.2</v>
      </c>
      <c r="R1517" s="166">
        <v>54</v>
      </c>
      <c r="S1517" s="143">
        <v>5051771345468</v>
      </c>
      <c r="T1517"/>
      <c r="U1517"/>
      <c r="V1517"/>
      <c r="W1517"/>
      <c r="X1517"/>
      <c r="Y1517"/>
      <c r="Z1517"/>
      <c r="AA1517"/>
      <c r="AB1517"/>
      <c r="AC1517"/>
      <c r="AD1517"/>
      <c r="AE1517"/>
      <c r="AF1517"/>
      <c r="AG1517"/>
      <c r="AH1517"/>
      <c r="AI1517"/>
      <c r="AJ1517"/>
      <c r="AK1517"/>
      <c r="AL1517"/>
      <c r="AM1517"/>
      <c r="AN1517"/>
      <c r="AO1517"/>
      <c r="AP1517"/>
      <c r="AQ1517"/>
      <c r="AR1517"/>
      <c r="AS1517"/>
      <c r="AT1517"/>
      <c r="AU1517"/>
      <c r="AV1517"/>
      <c r="AW1517"/>
      <c r="AX1517" s="289" t="s">
        <v>4453</v>
      </c>
      <c r="AY1517" s="24"/>
      <c r="AZ1517" t="s">
        <v>4280</v>
      </c>
      <c r="BA1517" s="278" t="s">
        <v>4267</v>
      </c>
      <c r="BB1517" s="280" t="s">
        <v>4268</v>
      </c>
    </row>
    <row r="1518" spans="1:55" s="3" customFormat="1" ht="15.75">
      <c r="A1518" t="s">
        <v>278</v>
      </c>
      <c r="B1518" t="s">
        <v>297</v>
      </c>
      <c r="C1518" t="s">
        <v>3547</v>
      </c>
      <c r="D1518" t="s">
        <v>3554</v>
      </c>
      <c r="E1518" s="20" t="s">
        <v>3552</v>
      </c>
      <c r="F1518" t="s">
        <v>3549</v>
      </c>
      <c r="H1518" t="s">
        <v>785</v>
      </c>
      <c r="I1518" s="33">
        <v>61161023</v>
      </c>
      <c r="J1518" s="1" t="s">
        <v>1804</v>
      </c>
      <c r="K1518" s="1" t="s">
        <v>1804</v>
      </c>
      <c r="L1518" s="236"/>
      <c r="M1518" s="13" t="s">
        <v>3550</v>
      </c>
      <c r="N1518"/>
      <c r="O1518" s="229" t="s">
        <v>1791</v>
      </c>
      <c r="P1518" s="283">
        <v>23.5</v>
      </c>
      <c r="Q1518" s="37">
        <f t="shared" ref="Q1518" si="601">R1518*0.8</f>
        <v>43.2</v>
      </c>
      <c r="R1518" s="166">
        <v>54</v>
      </c>
      <c r="S1518" s="143">
        <v>5051771345482</v>
      </c>
      <c r="T1518"/>
      <c r="U1518"/>
      <c r="V1518"/>
      <c r="W1518"/>
      <c r="X1518"/>
      <c r="Y1518"/>
      <c r="Z1518"/>
      <c r="AA1518"/>
      <c r="AB1518"/>
      <c r="AC1518"/>
      <c r="AD1518"/>
      <c r="AE1518"/>
      <c r="AF1518"/>
      <c r="AG1518"/>
      <c r="AH1518"/>
      <c r="AI1518"/>
      <c r="AJ1518"/>
      <c r="AK1518"/>
      <c r="AL1518"/>
      <c r="AM1518"/>
      <c r="AN1518"/>
      <c r="AO1518"/>
      <c r="AP1518"/>
      <c r="AQ1518"/>
      <c r="AR1518"/>
      <c r="AS1518"/>
      <c r="AT1518"/>
      <c r="AU1518"/>
      <c r="AV1518"/>
      <c r="AW1518"/>
      <c r="AX1518" s="289" t="s">
        <v>4453</v>
      </c>
      <c r="AY1518" s="24"/>
      <c r="AZ1518" t="s">
        <v>4280</v>
      </c>
      <c r="BA1518" s="278" t="s">
        <v>4267</v>
      </c>
      <c r="BB1518" s="280" t="s">
        <v>4268</v>
      </c>
    </row>
    <row r="1519" spans="1:55" s="3" customFormat="1" ht="15.75">
      <c r="A1519" t="s">
        <v>278</v>
      </c>
      <c r="B1519" t="s">
        <v>297</v>
      </c>
      <c r="C1519" t="s">
        <v>3547</v>
      </c>
      <c r="D1519" t="s">
        <v>3554</v>
      </c>
      <c r="E1519" s="20" t="s">
        <v>3553</v>
      </c>
      <c r="F1519" t="s">
        <v>3549</v>
      </c>
      <c r="H1519" t="s">
        <v>784</v>
      </c>
      <c r="I1519" s="33">
        <v>61161024</v>
      </c>
      <c r="J1519" s="1" t="s">
        <v>1804</v>
      </c>
      <c r="K1519" s="1" t="s">
        <v>1804</v>
      </c>
      <c r="L1519" s="236"/>
      <c r="M1519" s="13" t="s">
        <v>3550</v>
      </c>
      <c r="N1519"/>
      <c r="O1519" s="229" t="s">
        <v>1791</v>
      </c>
      <c r="P1519" s="283">
        <v>23.5</v>
      </c>
      <c r="Q1519" s="37">
        <f t="shared" ref="Q1519" si="602">R1519*0.8</f>
        <v>43.2</v>
      </c>
      <c r="R1519" s="166">
        <v>54</v>
      </c>
      <c r="S1519" s="143">
        <v>5051771345475</v>
      </c>
      <c r="T1519"/>
      <c r="U1519"/>
      <c r="V1519"/>
      <c r="W1519"/>
      <c r="X1519"/>
      <c r="Y1519"/>
      <c r="Z1519"/>
      <c r="AA1519"/>
      <c r="AB1519"/>
      <c r="AC1519"/>
      <c r="AD1519"/>
      <c r="AE1519"/>
      <c r="AF1519"/>
      <c r="AG1519"/>
      <c r="AH1519"/>
      <c r="AI1519"/>
      <c r="AJ1519"/>
      <c r="AK1519"/>
      <c r="AL1519"/>
      <c r="AM1519"/>
      <c r="AN1519"/>
      <c r="AO1519"/>
      <c r="AP1519"/>
      <c r="AQ1519"/>
      <c r="AR1519"/>
      <c r="AS1519"/>
      <c r="AT1519"/>
      <c r="AU1519"/>
      <c r="AV1519"/>
      <c r="AW1519"/>
      <c r="AX1519" s="289" t="s">
        <v>4453</v>
      </c>
      <c r="AY1519" s="24"/>
      <c r="AZ1519" t="s">
        <v>4280</v>
      </c>
      <c r="BA1519" s="278" t="s">
        <v>4267</v>
      </c>
      <c r="BB1519" s="280" t="s">
        <v>4268</v>
      </c>
    </row>
    <row r="1520" spans="1:55" ht="15.75">
      <c r="A1520" t="s">
        <v>278</v>
      </c>
      <c r="B1520" t="s">
        <v>297</v>
      </c>
      <c r="C1520" t="s">
        <v>3547</v>
      </c>
      <c r="D1520" t="s">
        <v>1867</v>
      </c>
      <c r="E1520" t="s">
        <v>5077</v>
      </c>
      <c r="F1520" t="s">
        <v>4451</v>
      </c>
      <c r="G1520" s="3"/>
      <c r="H1520" t="s">
        <v>1843</v>
      </c>
      <c r="I1520" s="33">
        <v>61161024</v>
      </c>
      <c r="J1520" s="1" t="s">
        <v>1804</v>
      </c>
      <c r="K1520" s="1" t="s">
        <v>1804</v>
      </c>
      <c r="L1520" s="236"/>
      <c r="M1520" s="13" t="s">
        <v>3799</v>
      </c>
      <c r="N1520"/>
      <c r="O1520" s="229" t="s">
        <v>1791</v>
      </c>
      <c r="P1520" s="283">
        <v>105</v>
      </c>
      <c r="Q1520" s="37">
        <f t="shared" ref="Q1520" si="603">R1520*0.8</f>
        <v>191.20000000000002</v>
      </c>
      <c r="R1520" s="166">
        <v>239</v>
      </c>
      <c r="S1520" s="143">
        <v>5051771600147</v>
      </c>
      <c r="T1520"/>
      <c r="U1520"/>
      <c r="V1520"/>
      <c r="W1520"/>
      <c r="X1520"/>
      <c r="Y1520"/>
      <c r="Z1520"/>
      <c r="AX1520" s="289" t="s">
        <v>4452</v>
      </c>
      <c r="AY1520" s="24"/>
      <c r="AZ1520" t="s">
        <v>4280</v>
      </c>
      <c r="BA1520" s="278" t="s">
        <v>4267</v>
      </c>
      <c r="BB1520" s="280" t="s">
        <v>4268</v>
      </c>
      <c r="BC1520" s="3"/>
    </row>
    <row r="1521" spans="1:55" ht="15.75">
      <c r="A1521" t="s">
        <v>278</v>
      </c>
      <c r="B1521" t="s">
        <v>297</v>
      </c>
      <c r="C1521" t="s">
        <v>3547</v>
      </c>
      <c r="D1521" t="s">
        <v>1867</v>
      </c>
      <c r="E1521" t="s">
        <v>5078</v>
      </c>
      <c r="F1521" t="s">
        <v>4451</v>
      </c>
      <c r="G1521" s="3"/>
      <c r="H1521" t="s">
        <v>1843</v>
      </c>
      <c r="I1521" s="33">
        <v>61161024</v>
      </c>
      <c r="J1521" s="1" t="s">
        <v>1804</v>
      </c>
      <c r="K1521" s="1" t="s">
        <v>1804</v>
      </c>
      <c r="L1521" s="236"/>
      <c r="M1521" s="13" t="s">
        <v>290</v>
      </c>
      <c r="N1521"/>
      <c r="O1521" s="229" t="s">
        <v>1791</v>
      </c>
      <c r="P1521" s="283">
        <v>105</v>
      </c>
      <c r="Q1521" s="37">
        <f t="shared" ref="Q1521" si="604">R1521*0.8</f>
        <v>191.20000000000002</v>
      </c>
      <c r="R1521" s="166">
        <v>239</v>
      </c>
      <c r="S1521" s="143">
        <v>5051771600123</v>
      </c>
      <c r="T1521"/>
      <c r="U1521"/>
      <c r="V1521"/>
      <c r="W1521"/>
      <c r="X1521"/>
      <c r="Y1521"/>
      <c r="Z1521"/>
      <c r="AX1521" s="289" t="s">
        <v>4452</v>
      </c>
      <c r="AY1521" s="24"/>
      <c r="AZ1521" t="s">
        <v>4280</v>
      </c>
      <c r="BA1521" s="278" t="s">
        <v>4267</v>
      </c>
      <c r="BB1521" s="280" t="s">
        <v>4268</v>
      </c>
      <c r="BC1521" s="3"/>
    </row>
    <row r="1522" spans="1:55" ht="15.75">
      <c r="A1522" t="s">
        <v>278</v>
      </c>
      <c r="B1522" t="s">
        <v>297</v>
      </c>
      <c r="C1522" t="s">
        <v>3547</v>
      </c>
      <c r="D1522" t="s">
        <v>1867</v>
      </c>
      <c r="E1522" t="s">
        <v>5079</v>
      </c>
      <c r="F1522" t="s">
        <v>4451</v>
      </c>
      <c r="G1522" s="3"/>
      <c r="H1522" t="s">
        <v>1843</v>
      </c>
      <c r="I1522" s="33">
        <v>61161024</v>
      </c>
      <c r="J1522" s="1" t="s">
        <v>1804</v>
      </c>
      <c r="K1522" s="1" t="s">
        <v>1804</v>
      </c>
      <c r="L1522" s="236"/>
      <c r="M1522" s="13" t="s">
        <v>288</v>
      </c>
      <c r="N1522"/>
      <c r="O1522" s="229" t="s">
        <v>1791</v>
      </c>
      <c r="P1522" s="283">
        <v>105</v>
      </c>
      <c r="Q1522" s="37">
        <f t="shared" ref="Q1522" si="605">R1522*0.8</f>
        <v>191.20000000000002</v>
      </c>
      <c r="R1522" s="166">
        <v>239</v>
      </c>
      <c r="S1522" s="143">
        <v>5051771600116</v>
      </c>
      <c r="T1522"/>
      <c r="U1522"/>
      <c r="V1522"/>
      <c r="W1522"/>
      <c r="X1522"/>
      <c r="Y1522"/>
      <c r="Z1522"/>
      <c r="AX1522" s="289" t="s">
        <v>4452</v>
      </c>
      <c r="AY1522" s="24"/>
      <c r="AZ1522" t="s">
        <v>4280</v>
      </c>
      <c r="BA1522" s="278" t="s">
        <v>4267</v>
      </c>
      <c r="BB1522" s="280" t="s">
        <v>4268</v>
      </c>
      <c r="BC1522" s="3"/>
    </row>
    <row r="1523" spans="1:55" ht="15.75">
      <c r="A1523" t="s">
        <v>278</v>
      </c>
      <c r="B1523" t="s">
        <v>297</v>
      </c>
      <c r="C1523" t="s">
        <v>3547</v>
      </c>
      <c r="D1523" t="s">
        <v>1867</v>
      </c>
      <c r="E1523" t="s">
        <v>5080</v>
      </c>
      <c r="F1523" t="s">
        <v>4451</v>
      </c>
      <c r="G1523" s="3"/>
      <c r="H1523" t="s">
        <v>1843</v>
      </c>
      <c r="I1523" s="33">
        <v>61161024</v>
      </c>
      <c r="J1523" s="1" t="s">
        <v>1804</v>
      </c>
      <c r="K1523" s="1" t="s">
        <v>1804</v>
      </c>
      <c r="L1523" s="236"/>
      <c r="M1523" s="13" t="s">
        <v>286</v>
      </c>
      <c r="N1523"/>
      <c r="O1523" s="229" t="s">
        <v>1791</v>
      </c>
      <c r="P1523" s="283">
        <v>105</v>
      </c>
      <c r="Q1523" s="37">
        <f t="shared" ref="Q1523" si="606">R1523*0.8</f>
        <v>191.20000000000002</v>
      </c>
      <c r="R1523" s="166">
        <v>239</v>
      </c>
      <c r="S1523" s="143">
        <v>5051771600109</v>
      </c>
      <c r="T1523"/>
      <c r="U1523"/>
      <c r="V1523"/>
      <c r="W1523"/>
      <c r="X1523"/>
      <c r="Y1523"/>
      <c r="Z1523"/>
      <c r="AX1523" s="289" t="s">
        <v>4452</v>
      </c>
      <c r="AY1523" s="24"/>
      <c r="AZ1523" t="s">
        <v>4280</v>
      </c>
      <c r="BA1523" s="278" t="s">
        <v>4267</v>
      </c>
      <c r="BB1523" s="280" t="s">
        <v>4268</v>
      </c>
      <c r="BC1523" s="3"/>
    </row>
    <row r="1524" spans="1:55" ht="15.75">
      <c r="A1524" t="s">
        <v>278</v>
      </c>
      <c r="B1524" t="s">
        <v>297</v>
      </c>
      <c r="C1524" t="s">
        <v>3547</v>
      </c>
      <c r="D1524" t="s">
        <v>1867</v>
      </c>
      <c r="E1524" t="s">
        <v>5081</v>
      </c>
      <c r="F1524" t="s">
        <v>4451</v>
      </c>
      <c r="G1524" s="3"/>
      <c r="H1524" t="s">
        <v>1454</v>
      </c>
      <c r="I1524" s="33">
        <v>61161024</v>
      </c>
      <c r="J1524" s="1" t="s">
        <v>1804</v>
      </c>
      <c r="K1524" s="1" t="s">
        <v>1804</v>
      </c>
      <c r="L1524" s="236"/>
      <c r="M1524" s="13" t="s">
        <v>3799</v>
      </c>
      <c r="N1524"/>
      <c r="O1524" s="229" t="s">
        <v>1791</v>
      </c>
      <c r="P1524" s="283">
        <v>105</v>
      </c>
      <c r="Q1524" s="37">
        <f t="shared" ref="Q1524" si="607">R1524*0.8</f>
        <v>191.20000000000002</v>
      </c>
      <c r="R1524" s="166">
        <v>239</v>
      </c>
      <c r="S1524" s="143">
        <v>5051771648170</v>
      </c>
      <c r="T1524"/>
      <c r="U1524"/>
      <c r="V1524"/>
      <c r="W1524"/>
      <c r="X1524"/>
      <c r="Y1524"/>
      <c r="Z1524"/>
      <c r="AX1524" s="289" t="s">
        <v>4452</v>
      </c>
      <c r="AY1524" s="24"/>
      <c r="AZ1524" t="s">
        <v>4280</v>
      </c>
      <c r="BA1524" s="278" t="s">
        <v>4267</v>
      </c>
      <c r="BB1524" s="280" t="s">
        <v>4268</v>
      </c>
      <c r="BC1524" s="3"/>
    </row>
    <row r="1525" spans="1:55" ht="15.75">
      <c r="A1525" t="s">
        <v>278</v>
      </c>
      <c r="B1525" t="s">
        <v>297</v>
      </c>
      <c r="C1525" t="s">
        <v>3547</v>
      </c>
      <c r="D1525" t="s">
        <v>1867</v>
      </c>
      <c r="E1525" t="s">
        <v>5082</v>
      </c>
      <c r="F1525" t="s">
        <v>4451</v>
      </c>
      <c r="G1525" s="3"/>
      <c r="H1525" t="s">
        <v>1454</v>
      </c>
      <c r="I1525" s="33">
        <v>61161024</v>
      </c>
      <c r="J1525" s="1" t="s">
        <v>1804</v>
      </c>
      <c r="K1525" s="1" t="s">
        <v>1804</v>
      </c>
      <c r="L1525" s="236"/>
      <c r="M1525" s="13" t="s">
        <v>290</v>
      </c>
      <c r="N1525"/>
      <c r="O1525" s="229" t="s">
        <v>1791</v>
      </c>
      <c r="P1525" s="283">
        <v>105</v>
      </c>
      <c r="Q1525" s="37">
        <f t="shared" ref="Q1525" si="608">R1525*0.8</f>
        <v>191.20000000000002</v>
      </c>
      <c r="R1525" s="166">
        <v>239</v>
      </c>
      <c r="S1525" s="143">
        <v>5051771648156</v>
      </c>
      <c r="T1525"/>
      <c r="U1525"/>
      <c r="V1525"/>
      <c r="W1525"/>
      <c r="X1525"/>
      <c r="Y1525"/>
      <c r="Z1525"/>
      <c r="AX1525" s="289" t="s">
        <v>4452</v>
      </c>
      <c r="AY1525" s="24"/>
      <c r="AZ1525" t="s">
        <v>4280</v>
      </c>
      <c r="BA1525" s="278" t="s">
        <v>4267</v>
      </c>
      <c r="BB1525" s="280" t="s">
        <v>4268</v>
      </c>
      <c r="BC1525" s="3"/>
    </row>
    <row r="1526" spans="1:55" ht="15.75">
      <c r="A1526" t="s">
        <v>278</v>
      </c>
      <c r="B1526" t="s">
        <v>297</v>
      </c>
      <c r="C1526" t="s">
        <v>3547</v>
      </c>
      <c r="D1526" t="s">
        <v>1867</v>
      </c>
      <c r="E1526" t="s">
        <v>5083</v>
      </c>
      <c r="F1526" t="s">
        <v>4451</v>
      </c>
      <c r="G1526" s="3"/>
      <c r="H1526" t="s">
        <v>1454</v>
      </c>
      <c r="I1526" s="33">
        <v>61161024</v>
      </c>
      <c r="J1526" s="1" t="s">
        <v>1804</v>
      </c>
      <c r="K1526" s="1" t="s">
        <v>1804</v>
      </c>
      <c r="L1526" s="236"/>
      <c r="M1526" s="13" t="s">
        <v>288</v>
      </c>
      <c r="N1526"/>
      <c r="O1526" s="229" t="s">
        <v>1791</v>
      </c>
      <c r="P1526" s="283">
        <v>105</v>
      </c>
      <c r="Q1526" s="37">
        <f t="shared" ref="Q1526" si="609">R1526*0.8</f>
        <v>191.20000000000002</v>
      </c>
      <c r="R1526" s="166">
        <v>239</v>
      </c>
      <c r="S1526" s="143">
        <v>5051771648149</v>
      </c>
      <c r="T1526"/>
      <c r="U1526"/>
      <c r="V1526"/>
      <c r="W1526"/>
      <c r="X1526"/>
      <c r="Y1526"/>
      <c r="Z1526"/>
      <c r="AX1526" s="289" t="s">
        <v>4452</v>
      </c>
      <c r="AY1526" s="24"/>
      <c r="AZ1526" t="s">
        <v>4280</v>
      </c>
      <c r="BA1526" s="278" t="s">
        <v>4267</v>
      </c>
      <c r="BB1526" s="280" t="s">
        <v>4268</v>
      </c>
      <c r="BC1526" s="3"/>
    </row>
    <row r="1527" spans="1:55" ht="15.75">
      <c r="A1527" t="s">
        <v>278</v>
      </c>
      <c r="B1527" t="s">
        <v>297</v>
      </c>
      <c r="C1527" t="s">
        <v>3547</v>
      </c>
      <c r="D1527" t="s">
        <v>1867</v>
      </c>
      <c r="E1527" t="s">
        <v>5084</v>
      </c>
      <c r="F1527" t="s">
        <v>4451</v>
      </c>
      <c r="G1527" s="3"/>
      <c r="H1527" t="s">
        <v>1454</v>
      </c>
      <c r="I1527" s="33">
        <v>61161024</v>
      </c>
      <c r="J1527" s="1" t="s">
        <v>1804</v>
      </c>
      <c r="K1527" s="1" t="s">
        <v>1804</v>
      </c>
      <c r="L1527" s="236"/>
      <c r="M1527" s="13" t="s">
        <v>286</v>
      </c>
      <c r="N1527"/>
      <c r="O1527" s="229" t="s">
        <v>1791</v>
      </c>
      <c r="P1527" s="283">
        <v>105</v>
      </c>
      <c r="Q1527" s="37">
        <f t="shared" ref="Q1527" si="610">R1527*0.8</f>
        <v>191.20000000000002</v>
      </c>
      <c r="R1527" s="166">
        <v>239</v>
      </c>
      <c r="S1527" s="143">
        <v>5051771648132</v>
      </c>
      <c r="T1527"/>
      <c r="U1527"/>
      <c r="V1527"/>
      <c r="W1527"/>
      <c r="X1527"/>
      <c r="Y1527"/>
      <c r="Z1527"/>
      <c r="AX1527" s="289" t="s">
        <v>4452</v>
      </c>
      <c r="AY1527" s="24"/>
      <c r="AZ1527" t="s">
        <v>4280</v>
      </c>
      <c r="BA1527" s="278" t="s">
        <v>4267</v>
      </c>
      <c r="BB1527" s="280" t="s">
        <v>4268</v>
      </c>
      <c r="BC1527" s="3"/>
    </row>
    <row r="1528" spans="1:55" ht="15.75">
      <c r="A1528" t="s">
        <v>278</v>
      </c>
      <c r="B1528" s="24" t="s">
        <v>297</v>
      </c>
      <c r="C1528" t="s">
        <v>3547</v>
      </c>
      <c r="D1528" t="s">
        <v>3886</v>
      </c>
      <c r="E1528" s="20" t="s">
        <v>3797</v>
      </c>
      <c r="F1528" t="s">
        <v>3798</v>
      </c>
      <c r="H1528" t="s">
        <v>1843</v>
      </c>
      <c r="I1528" s="33">
        <v>61161024</v>
      </c>
      <c r="J1528" s="1" t="s">
        <v>1804</v>
      </c>
      <c r="K1528" s="1" t="s">
        <v>1804</v>
      </c>
      <c r="L1528" s="236"/>
      <c r="M1528" s="13" t="s">
        <v>3799</v>
      </c>
      <c r="N1528"/>
      <c r="O1528" t="s">
        <v>1791</v>
      </c>
      <c r="P1528" s="37">
        <v>134</v>
      </c>
      <c r="Q1528" s="37">
        <f t="shared" ref="Q1528" si="611">R1528*0.8</f>
        <v>246.4</v>
      </c>
      <c r="R1528" s="166">
        <v>308</v>
      </c>
      <c r="S1528" s="143">
        <v>5051771923093</v>
      </c>
      <c r="T1528"/>
      <c r="U1528"/>
      <c r="V1528"/>
      <c r="W1528"/>
      <c r="X1528"/>
      <c r="Y1528"/>
      <c r="Z1528"/>
      <c r="AX1528" s="289" t="s">
        <v>3800</v>
      </c>
      <c r="AZ1528" t="s">
        <v>4280</v>
      </c>
      <c r="BA1528" s="278" t="s">
        <v>4267</v>
      </c>
      <c r="BB1528" s="280" t="s">
        <v>4268</v>
      </c>
    </row>
    <row r="1529" spans="1:55" ht="15.75">
      <c r="A1529" t="s">
        <v>278</v>
      </c>
      <c r="B1529" s="24" t="s">
        <v>297</v>
      </c>
      <c r="C1529" t="s">
        <v>3547</v>
      </c>
      <c r="D1529" t="s">
        <v>3886</v>
      </c>
      <c r="E1529" s="20" t="s">
        <v>3801</v>
      </c>
      <c r="F1529" t="s">
        <v>3798</v>
      </c>
      <c r="H1529" t="s">
        <v>1843</v>
      </c>
      <c r="I1529" s="33">
        <v>61161024</v>
      </c>
      <c r="J1529" s="1" t="s">
        <v>1804</v>
      </c>
      <c r="K1529" s="1" t="s">
        <v>1804</v>
      </c>
      <c r="L1529" s="236"/>
      <c r="M1529" s="13" t="s">
        <v>290</v>
      </c>
      <c r="N1529"/>
      <c r="O1529" t="s">
        <v>1791</v>
      </c>
      <c r="P1529" s="37">
        <v>134</v>
      </c>
      <c r="Q1529" s="37">
        <f t="shared" ref="Q1529" si="612">R1529*0.8</f>
        <v>246.4</v>
      </c>
      <c r="R1529" s="166">
        <v>308</v>
      </c>
      <c r="S1529" s="143">
        <v>5051771923123</v>
      </c>
      <c r="T1529"/>
      <c r="U1529"/>
      <c r="V1529"/>
      <c r="W1529"/>
      <c r="X1529"/>
      <c r="Y1529"/>
      <c r="Z1529"/>
      <c r="AX1529" s="289" t="s">
        <v>3800</v>
      </c>
      <c r="AZ1529" t="s">
        <v>4280</v>
      </c>
      <c r="BA1529" s="278" t="s">
        <v>4267</v>
      </c>
      <c r="BB1529" s="280" t="s">
        <v>4268</v>
      </c>
    </row>
    <row r="1530" spans="1:55" ht="15.75">
      <c r="A1530" t="s">
        <v>278</v>
      </c>
      <c r="B1530" s="24" t="s">
        <v>297</v>
      </c>
      <c r="C1530" t="s">
        <v>3547</v>
      </c>
      <c r="D1530" t="s">
        <v>3886</v>
      </c>
      <c r="E1530" s="20" t="s">
        <v>3802</v>
      </c>
      <c r="F1530" t="s">
        <v>3798</v>
      </c>
      <c r="H1530" t="s">
        <v>1843</v>
      </c>
      <c r="I1530" s="33">
        <v>61161024</v>
      </c>
      <c r="J1530" s="1" t="s">
        <v>1804</v>
      </c>
      <c r="K1530" s="1" t="s">
        <v>1804</v>
      </c>
      <c r="L1530" s="236"/>
      <c r="M1530" s="13" t="s">
        <v>288</v>
      </c>
      <c r="N1530"/>
      <c r="O1530" t="s">
        <v>1791</v>
      </c>
      <c r="P1530" s="37">
        <v>134</v>
      </c>
      <c r="Q1530" s="37">
        <f t="shared" ref="Q1530" si="613">R1530*0.8</f>
        <v>246.4</v>
      </c>
      <c r="R1530" s="166">
        <v>308</v>
      </c>
      <c r="S1530" s="143">
        <v>5051771923116</v>
      </c>
      <c r="T1530"/>
      <c r="U1530"/>
      <c r="V1530"/>
      <c r="W1530"/>
      <c r="X1530"/>
      <c r="Y1530"/>
      <c r="Z1530"/>
      <c r="AX1530" s="289" t="s">
        <v>3800</v>
      </c>
      <c r="AZ1530" t="s">
        <v>4280</v>
      </c>
      <c r="BA1530" s="278" t="s">
        <v>4267</v>
      </c>
      <c r="BB1530" s="280" t="s">
        <v>4268</v>
      </c>
    </row>
    <row r="1531" spans="1:55" ht="15.75">
      <c r="A1531" t="s">
        <v>278</v>
      </c>
      <c r="B1531" s="24" t="s">
        <v>297</v>
      </c>
      <c r="C1531" t="s">
        <v>3547</v>
      </c>
      <c r="D1531" t="s">
        <v>3886</v>
      </c>
      <c r="E1531" s="20" t="s">
        <v>3803</v>
      </c>
      <c r="F1531" t="s">
        <v>3798</v>
      </c>
      <c r="H1531" t="s">
        <v>1843</v>
      </c>
      <c r="I1531" s="33">
        <v>61161024</v>
      </c>
      <c r="J1531" s="1" t="s">
        <v>1804</v>
      </c>
      <c r="K1531" s="1" t="s">
        <v>1804</v>
      </c>
      <c r="L1531" s="236"/>
      <c r="M1531" s="13" t="s">
        <v>286</v>
      </c>
      <c r="N1531"/>
      <c r="O1531" t="s">
        <v>1791</v>
      </c>
      <c r="P1531" s="37">
        <v>134</v>
      </c>
      <c r="Q1531" s="37">
        <f t="shared" ref="Q1531" si="614">R1531*0.8</f>
        <v>246.4</v>
      </c>
      <c r="R1531" s="166">
        <v>308</v>
      </c>
      <c r="S1531" s="143">
        <v>5051771923109</v>
      </c>
      <c r="T1531"/>
      <c r="U1531"/>
      <c r="V1531"/>
      <c r="W1531"/>
      <c r="X1531"/>
      <c r="Y1531"/>
      <c r="Z1531"/>
      <c r="AX1531" s="289" t="s">
        <v>3800</v>
      </c>
      <c r="AZ1531" t="s">
        <v>4280</v>
      </c>
      <c r="BA1531" s="278" t="s">
        <v>4267</v>
      </c>
      <c r="BB1531" s="280" t="s">
        <v>4268</v>
      </c>
    </row>
    <row r="1532" spans="1:55" ht="15.75">
      <c r="A1532" t="s">
        <v>278</v>
      </c>
      <c r="B1532" s="24" t="s">
        <v>297</v>
      </c>
      <c r="C1532" t="s">
        <v>3547</v>
      </c>
      <c r="D1532" t="s">
        <v>3886</v>
      </c>
      <c r="E1532" s="20" t="s">
        <v>3804</v>
      </c>
      <c r="F1532" t="s">
        <v>3798</v>
      </c>
      <c r="H1532" t="s">
        <v>1843</v>
      </c>
      <c r="I1532" s="33">
        <v>61161024</v>
      </c>
      <c r="J1532" s="1" t="s">
        <v>1804</v>
      </c>
      <c r="K1532" s="1" t="s">
        <v>1804</v>
      </c>
      <c r="L1532" s="236"/>
      <c r="M1532" s="13" t="s">
        <v>282</v>
      </c>
      <c r="N1532"/>
      <c r="O1532" t="s">
        <v>1791</v>
      </c>
      <c r="P1532" s="37">
        <v>134</v>
      </c>
      <c r="Q1532" s="37">
        <f t="shared" ref="Q1532" si="615">R1532*0.8</f>
        <v>246.4</v>
      </c>
      <c r="R1532" s="166">
        <v>308</v>
      </c>
      <c r="S1532" s="143">
        <v>5051771923086</v>
      </c>
      <c r="T1532"/>
      <c r="U1532"/>
      <c r="V1532"/>
      <c r="W1532"/>
      <c r="X1532"/>
      <c r="Y1532"/>
      <c r="Z1532"/>
      <c r="AX1532" s="289" t="s">
        <v>3800</v>
      </c>
      <c r="AZ1532" t="s">
        <v>4280</v>
      </c>
      <c r="BA1532" s="278" t="s">
        <v>4267</v>
      </c>
      <c r="BB1532" s="280" t="s">
        <v>4268</v>
      </c>
    </row>
    <row r="1533" spans="1:55" ht="15.75">
      <c r="A1533" t="s">
        <v>278</v>
      </c>
      <c r="B1533" s="24" t="s">
        <v>297</v>
      </c>
      <c r="C1533" t="s">
        <v>3547</v>
      </c>
      <c r="D1533" t="s">
        <v>3886</v>
      </c>
      <c r="E1533" s="20" t="s">
        <v>3805</v>
      </c>
      <c r="F1533" t="s">
        <v>3798</v>
      </c>
      <c r="H1533" t="s">
        <v>1454</v>
      </c>
      <c r="I1533" s="33">
        <v>61161024</v>
      </c>
      <c r="J1533" s="1" t="s">
        <v>1804</v>
      </c>
      <c r="K1533" s="1" t="s">
        <v>1804</v>
      </c>
      <c r="L1533" s="236"/>
      <c r="M1533" s="13" t="s">
        <v>3799</v>
      </c>
      <c r="N1533"/>
      <c r="O1533" t="s">
        <v>1791</v>
      </c>
      <c r="P1533" s="37">
        <v>134</v>
      </c>
      <c r="Q1533" s="37">
        <f t="shared" ref="Q1533" si="616">R1533*0.8</f>
        <v>246.4</v>
      </c>
      <c r="R1533" s="166">
        <v>308</v>
      </c>
      <c r="S1533" s="143">
        <v>5051771923147</v>
      </c>
      <c r="T1533"/>
      <c r="U1533"/>
      <c r="V1533"/>
      <c r="W1533"/>
      <c r="X1533"/>
      <c r="Y1533"/>
      <c r="Z1533"/>
      <c r="AX1533" s="289" t="s">
        <v>3800</v>
      </c>
      <c r="AZ1533" t="s">
        <v>4280</v>
      </c>
      <c r="BA1533" s="278" t="s">
        <v>4267</v>
      </c>
      <c r="BB1533" s="280" t="s">
        <v>4268</v>
      </c>
    </row>
    <row r="1534" spans="1:55" ht="15.75">
      <c r="A1534" t="s">
        <v>278</v>
      </c>
      <c r="B1534" s="24" t="s">
        <v>297</v>
      </c>
      <c r="C1534" t="s">
        <v>3547</v>
      </c>
      <c r="D1534" t="s">
        <v>3886</v>
      </c>
      <c r="E1534" s="20" t="s">
        <v>3806</v>
      </c>
      <c r="F1534" t="s">
        <v>3798</v>
      </c>
      <c r="H1534" t="s">
        <v>1454</v>
      </c>
      <c r="I1534" s="33">
        <v>61161024</v>
      </c>
      <c r="J1534" s="1" t="s">
        <v>1804</v>
      </c>
      <c r="K1534" s="1" t="s">
        <v>1804</v>
      </c>
      <c r="L1534" s="236"/>
      <c r="M1534" s="13" t="s">
        <v>290</v>
      </c>
      <c r="N1534"/>
      <c r="O1534" t="s">
        <v>1791</v>
      </c>
      <c r="P1534" s="37">
        <v>134</v>
      </c>
      <c r="Q1534" s="37">
        <f t="shared" ref="Q1534" si="617">R1534*0.8</f>
        <v>246.4</v>
      </c>
      <c r="R1534" s="166">
        <v>308</v>
      </c>
      <c r="S1534" s="143">
        <v>5051771923178</v>
      </c>
      <c r="T1534"/>
      <c r="U1534"/>
      <c r="V1534"/>
      <c r="W1534"/>
      <c r="X1534"/>
      <c r="Y1534"/>
      <c r="Z1534"/>
      <c r="AX1534" s="289" t="s">
        <v>3800</v>
      </c>
      <c r="AZ1534" t="s">
        <v>4280</v>
      </c>
      <c r="BA1534" s="278" t="s">
        <v>4267</v>
      </c>
      <c r="BB1534" s="280" t="s">
        <v>4268</v>
      </c>
    </row>
    <row r="1535" spans="1:55" ht="15.75">
      <c r="A1535" t="s">
        <v>278</v>
      </c>
      <c r="B1535" s="24" t="s">
        <v>297</v>
      </c>
      <c r="C1535" t="s">
        <v>3547</v>
      </c>
      <c r="D1535" t="s">
        <v>3886</v>
      </c>
      <c r="E1535" s="20" t="s">
        <v>3807</v>
      </c>
      <c r="F1535" t="s">
        <v>3798</v>
      </c>
      <c r="H1535" t="s">
        <v>1454</v>
      </c>
      <c r="I1535" s="33">
        <v>61161024</v>
      </c>
      <c r="J1535" s="1" t="s">
        <v>1804</v>
      </c>
      <c r="K1535" s="1" t="s">
        <v>1804</v>
      </c>
      <c r="L1535" s="236"/>
      <c r="M1535" s="13" t="s">
        <v>288</v>
      </c>
      <c r="N1535"/>
      <c r="O1535" t="s">
        <v>1791</v>
      </c>
      <c r="P1535" s="37">
        <v>134</v>
      </c>
      <c r="Q1535" s="37">
        <f t="shared" ref="Q1535" si="618">R1535*0.8</f>
        <v>246.4</v>
      </c>
      <c r="R1535" s="166">
        <v>308</v>
      </c>
      <c r="S1535" s="143">
        <v>5051771923161</v>
      </c>
      <c r="T1535"/>
      <c r="U1535"/>
      <c r="V1535"/>
      <c r="W1535"/>
      <c r="X1535"/>
      <c r="Y1535"/>
      <c r="Z1535"/>
      <c r="AX1535" s="289" t="s">
        <v>3800</v>
      </c>
      <c r="AZ1535" t="s">
        <v>4280</v>
      </c>
      <c r="BA1535" s="278" t="s">
        <v>4267</v>
      </c>
      <c r="BB1535" s="280" t="s">
        <v>4268</v>
      </c>
    </row>
    <row r="1536" spans="1:55" ht="15.75">
      <c r="A1536" t="s">
        <v>278</v>
      </c>
      <c r="B1536" s="24" t="s">
        <v>297</v>
      </c>
      <c r="C1536" t="s">
        <v>3547</v>
      </c>
      <c r="D1536" t="s">
        <v>3886</v>
      </c>
      <c r="E1536" s="20" t="s">
        <v>3808</v>
      </c>
      <c r="F1536" t="s">
        <v>3798</v>
      </c>
      <c r="H1536" t="s">
        <v>1454</v>
      </c>
      <c r="I1536" s="33">
        <v>61161024</v>
      </c>
      <c r="J1536" s="1" t="s">
        <v>1804</v>
      </c>
      <c r="K1536" s="1" t="s">
        <v>1804</v>
      </c>
      <c r="L1536" s="236"/>
      <c r="M1536" s="13" t="s">
        <v>286</v>
      </c>
      <c r="N1536"/>
      <c r="O1536" t="s">
        <v>1791</v>
      </c>
      <c r="P1536" s="37">
        <v>134</v>
      </c>
      <c r="Q1536" s="37">
        <f t="shared" ref="Q1536" si="619">R1536*0.8</f>
        <v>246.4</v>
      </c>
      <c r="R1536" s="166">
        <v>308</v>
      </c>
      <c r="S1536" s="143">
        <v>5051771923154</v>
      </c>
      <c r="T1536"/>
      <c r="U1536"/>
      <c r="V1536"/>
      <c r="W1536"/>
      <c r="X1536"/>
      <c r="Y1536"/>
      <c r="Z1536"/>
      <c r="AX1536" s="289" t="s">
        <v>3800</v>
      </c>
      <c r="AZ1536" t="s">
        <v>4280</v>
      </c>
      <c r="BA1536" s="278" t="s">
        <v>4267</v>
      </c>
      <c r="BB1536" s="280" t="s">
        <v>4268</v>
      </c>
    </row>
    <row r="1537" spans="1:55" ht="15.75">
      <c r="A1537" t="s">
        <v>278</v>
      </c>
      <c r="B1537" s="24" t="s">
        <v>297</v>
      </c>
      <c r="C1537" t="s">
        <v>3547</v>
      </c>
      <c r="D1537" t="s">
        <v>3886</v>
      </c>
      <c r="E1537" s="20" t="s">
        <v>3809</v>
      </c>
      <c r="F1537" t="s">
        <v>3798</v>
      </c>
      <c r="H1537" t="s">
        <v>1454</v>
      </c>
      <c r="I1537" s="33">
        <v>61161024</v>
      </c>
      <c r="J1537" s="1" t="s">
        <v>1804</v>
      </c>
      <c r="K1537" s="1" t="s">
        <v>1804</v>
      </c>
      <c r="L1537" s="236"/>
      <c r="M1537" s="13" t="s">
        <v>282</v>
      </c>
      <c r="N1537"/>
      <c r="O1537" t="s">
        <v>1791</v>
      </c>
      <c r="P1537" s="37">
        <v>134</v>
      </c>
      <c r="Q1537" s="37">
        <f t="shared" ref="Q1537" si="620">R1537*0.8</f>
        <v>246.4</v>
      </c>
      <c r="R1537" s="166">
        <v>308</v>
      </c>
      <c r="S1537" s="143">
        <v>5051771923130</v>
      </c>
      <c r="T1537"/>
      <c r="U1537"/>
      <c r="V1537"/>
      <c r="W1537"/>
      <c r="X1537"/>
      <c r="Y1537"/>
      <c r="Z1537"/>
      <c r="AX1537" s="289" t="s">
        <v>3800</v>
      </c>
      <c r="AZ1537" t="s">
        <v>4280</v>
      </c>
      <c r="BA1537" s="278" t="s">
        <v>4267</v>
      </c>
      <c r="BB1537" s="280" t="s">
        <v>4268</v>
      </c>
    </row>
    <row r="1538" spans="1:55" s="32" customFormat="1" ht="15.75">
      <c r="A1538" s="23" t="s">
        <v>278</v>
      </c>
      <c r="B1538" s="24" t="s">
        <v>1865</v>
      </c>
      <c r="C1538" s="24"/>
      <c r="D1538" s="24" t="s">
        <v>2191</v>
      </c>
      <c r="E1538" s="24" t="s">
        <v>281</v>
      </c>
      <c r="F1538" s="24" t="s">
        <v>1862</v>
      </c>
      <c r="G1538" s="3"/>
      <c r="H1538" s="24" t="s">
        <v>279</v>
      </c>
      <c r="I1538" s="33">
        <v>62046318</v>
      </c>
      <c r="J1538" s="1" t="s">
        <v>1804</v>
      </c>
      <c r="K1538" s="1" t="s">
        <v>1804</v>
      </c>
      <c r="L1538" s="24"/>
      <c r="M1538" s="6" t="s">
        <v>282</v>
      </c>
      <c r="N1538" s="6"/>
      <c r="O1538" s="22" t="s">
        <v>1791</v>
      </c>
      <c r="P1538" s="22">
        <v>325</v>
      </c>
      <c r="Q1538" s="37">
        <f t="shared" ref="Q1538" si="621">R1538*0.8</f>
        <v>591.20000000000005</v>
      </c>
      <c r="R1538" s="166">
        <v>739</v>
      </c>
      <c r="S1538" s="33">
        <v>5051771574141</v>
      </c>
      <c r="T1538" s="33"/>
      <c r="U1538" s="99">
        <v>0.42</v>
      </c>
      <c r="V1538" s="142">
        <v>5.0000000000000001E-3</v>
      </c>
      <c r="W1538" s="99">
        <f t="shared" ref="W1538:W1569" si="622">U1538+V1538</f>
        <v>0.42499999999999999</v>
      </c>
      <c r="X1538" s="139">
        <v>340</v>
      </c>
      <c r="Y1538" s="139">
        <v>20</v>
      </c>
      <c r="Z1538" s="139">
        <v>355</v>
      </c>
      <c r="AA1538" s="7"/>
      <c r="AB1538" s="7"/>
      <c r="AC1538" s="7"/>
      <c r="AD1538" s="47"/>
      <c r="AE1538" s="7"/>
      <c r="AF1538" s="7"/>
      <c r="AG1538" s="1"/>
      <c r="AH1538" s="7"/>
      <c r="AI1538" s="7"/>
      <c r="AJ1538" s="47"/>
      <c r="AK1538" s="7"/>
      <c r="AL1538" s="7"/>
      <c r="AM1538" s="7"/>
      <c r="AN1538" s="1"/>
      <c r="AO1538" s="1"/>
      <c r="AP1538" s="1"/>
      <c r="AQ1538" s="1"/>
      <c r="AR1538" s="1"/>
      <c r="AS1538" s="1"/>
      <c r="AT1538" s="1"/>
      <c r="AU1538" s="1"/>
      <c r="AV1538" s="1"/>
      <c r="AW1538"/>
      <c r="AX1538" s="412" t="s">
        <v>3177</v>
      </c>
      <c r="AZ1538" t="s">
        <v>4282</v>
      </c>
      <c r="BA1538" s="278" t="s">
        <v>4267</v>
      </c>
      <c r="BB1538" s="280" t="s">
        <v>4268</v>
      </c>
      <c r="BC1538"/>
    </row>
    <row r="1539" spans="1:55" s="32" customFormat="1" ht="15.75">
      <c r="A1539" s="23" t="s">
        <v>278</v>
      </c>
      <c r="B1539" s="24" t="s">
        <v>1865</v>
      </c>
      <c r="C1539" s="24"/>
      <c r="D1539" s="24" t="s">
        <v>2191</v>
      </c>
      <c r="E1539" s="24" t="s">
        <v>283</v>
      </c>
      <c r="F1539" s="24" t="s">
        <v>1862</v>
      </c>
      <c r="G1539" s="3"/>
      <c r="H1539" s="24" t="s">
        <v>279</v>
      </c>
      <c r="I1539" s="33">
        <v>62046318</v>
      </c>
      <c r="J1539" s="1" t="s">
        <v>1804</v>
      </c>
      <c r="K1539" s="1" t="s">
        <v>1804</v>
      </c>
      <c r="L1539" s="24"/>
      <c r="M1539" s="6" t="s">
        <v>284</v>
      </c>
      <c r="N1539" s="6"/>
      <c r="O1539" s="22" t="s">
        <v>1791</v>
      </c>
      <c r="P1539" s="22">
        <v>325</v>
      </c>
      <c r="Q1539" s="37">
        <f t="shared" ref="Q1539" si="623">R1539*0.8</f>
        <v>591.20000000000005</v>
      </c>
      <c r="R1539" s="166">
        <v>739</v>
      </c>
      <c r="S1539" s="33">
        <v>5051771574158</v>
      </c>
      <c r="T1539" s="33"/>
      <c r="U1539" s="99">
        <v>0.245</v>
      </c>
      <c r="V1539" s="142">
        <v>5.0000000000000001E-3</v>
      </c>
      <c r="W1539" s="99">
        <f t="shared" si="622"/>
        <v>0.25</v>
      </c>
      <c r="X1539" s="139">
        <v>335</v>
      </c>
      <c r="Y1539" s="139">
        <v>20</v>
      </c>
      <c r="Z1539" s="139">
        <v>360</v>
      </c>
      <c r="AA1539" s="7"/>
      <c r="AB1539" s="7"/>
      <c r="AC1539" s="7"/>
      <c r="AD1539" s="7"/>
      <c r="AE1539" s="7"/>
      <c r="AF1539" s="7"/>
      <c r="AG1539" s="1"/>
      <c r="AH1539" s="7"/>
      <c r="AI1539" s="7"/>
      <c r="AJ1539" s="7"/>
      <c r="AK1539" s="7"/>
      <c r="AL1539" s="7"/>
      <c r="AM1539" s="7"/>
      <c r="AN1539" s="1"/>
      <c r="AO1539" s="1"/>
      <c r="AP1539" s="1"/>
      <c r="AQ1539" s="1"/>
      <c r="AR1539" s="1"/>
      <c r="AS1539" s="1"/>
      <c r="AT1539" s="1"/>
      <c r="AU1539" s="1"/>
      <c r="AV1539" s="1"/>
      <c r="AW1539"/>
      <c r="AX1539" s="412" t="s">
        <v>3177</v>
      </c>
      <c r="AZ1539" t="s">
        <v>4282</v>
      </c>
      <c r="BA1539" s="278" t="s">
        <v>4267</v>
      </c>
      <c r="BB1539" s="280" t="s">
        <v>4268</v>
      </c>
      <c r="BC1539"/>
    </row>
    <row r="1540" spans="1:55" s="32" customFormat="1" ht="15.75">
      <c r="A1540" s="23" t="s">
        <v>278</v>
      </c>
      <c r="B1540" s="24" t="s">
        <v>1865</v>
      </c>
      <c r="C1540" s="24"/>
      <c r="D1540" s="24" t="s">
        <v>2191</v>
      </c>
      <c r="E1540" s="24" t="s">
        <v>285</v>
      </c>
      <c r="F1540" s="24" t="s">
        <v>1862</v>
      </c>
      <c r="G1540" s="3"/>
      <c r="H1540" s="24" t="s">
        <v>279</v>
      </c>
      <c r="I1540" s="33">
        <v>62046318</v>
      </c>
      <c r="J1540" s="1" t="s">
        <v>1804</v>
      </c>
      <c r="K1540" s="1" t="s">
        <v>1804</v>
      </c>
      <c r="L1540" s="24"/>
      <c r="M1540" s="6" t="s">
        <v>286</v>
      </c>
      <c r="N1540" s="6"/>
      <c r="O1540" s="22" t="s">
        <v>1791</v>
      </c>
      <c r="P1540" s="22">
        <v>325</v>
      </c>
      <c r="Q1540" s="37">
        <f t="shared" ref="Q1540" si="624">R1540*0.8</f>
        <v>591.20000000000005</v>
      </c>
      <c r="R1540" s="166">
        <v>739</v>
      </c>
      <c r="S1540" s="33">
        <v>5051771574165</v>
      </c>
      <c r="T1540" s="33"/>
      <c r="U1540" s="99">
        <v>0.4</v>
      </c>
      <c r="V1540" s="142">
        <v>5.0000000000000001E-3</v>
      </c>
      <c r="W1540" s="99">
        <f t="shared" si="622"/>
        <v>0.40500000000000003</v>
      </c>
      <c r="X1540" s="139">
        <v>340</v>
      </c>
      <c r="Y1540" s="139">
        <v>20</v>
      </c>
      <c r="Z1540" s="139">
        <v>355</v>
      </c>
      <c r="AA1540" s="7"/>
      <c r="AB1540" s="7"/>
      <c r="AC1540" s="7"/>
      <c r="AD1540" s="7"/>
      <c r="AE1540" s="7"/>
      <c r="AF1540" s="7"/>
      <c r="AG1540" s="1"/>
      <c r="AH1540" s="7"/>
      <c r="AI1540" s="7"/>
      <c r="AJ1540" s="7"/>
      <c r="AK1540" s="7"/>
      <c r="AL1540" s="7"/>
      <c r="AM1540" s="7"/>
      <c r="AN1540" s="1"/>
      <c r="AO1540" s="1"/>
      <c r="AP1540" s="1"/>
      <c r="AQ1540" s="1"/>
      <c r="AR1540" s="1"/>
      <c r="AS1540" s="1"/>
      <c r="AT1540" s="1"/>
      <c r="AU1540" s="1"/>
      <c r="AV1540" s="1"/>
      <c r="AW1540"/>
      <c r="AX1540" s="412" t="s">
        <v>3177</v>
      </c>
      <c r="AZ1540" t="s">
        <v>4282</v>
      </c>
      <c r="BA1540" s="278" t="s">
        <v>4267</v>
      </c>
      <c r="BB1540" s="280" t="s">
        <v>4268</v>
      </c>
      <c r="BC1540"/>
    </row>
    <row r="1541" spans="1:55" s="32" customFormat="1" ht="15.75">
      <c r="A1541" s="23" t="s">
        <v>278</v>
      </c>
      <c r="B1541" s="24" t="s">
        <v>1865</v>
      </c>
      <c r="C1541" s="24"/>
      <c r="D1541" s="24" t="s">
        <v>2191</v>
      </c>
      <c r="E1541" s="24" t="s">
        <v>287</v>
      </c>
      <c r="F1541" s="24" t="s">
        <v>1862</v>
      </c>
      <c r="G1541" s="3"/>
      <c r="H1541" s="24" t="s">
        <v>279</v>
      </c>
      <c r="I1541" s="33">
        <v>62046318</v>
      </c>
      <c r="J1541" s="1" t="s">
        <v>1804</v>
      </c>
      <c r="K1541" s="1" t="s">
        <v>1804</v>
      </c>
      <c r="L1541" s="24"/>
      <c r="M1541" s="6" t="s">
        <v>288</v>
      </c>
      <c r="N1541" s="6"/>
      <c r="O1541" s="22" t="s">
        <v>1791</v>
      </c>
      <c r="P1541" s="22">
        <v>325</v>
      </c>
      <c r="Q1541" s="37">
        <f t="shared" ref="Q1541" si="625">R1541*0.8</f>
        <v>591.20000000000005</v>
      </c>
      <c r="R1541" s="166">
        <v>739</v>
      </c>
      <c r="S1541" s="33">
        <v>5051771574172</v>
      </c>
      <c r="T1541" s="33"/>
      <c r="U1541" s="99">
        <v>0.27500000000000002</v>
      </c>
      <c r="V1541" s="142">
        <v>5.0000000000000001E-3</v>
      </c>
      <c r="W1541" s="99">
        <f t="shared" si="622"/>
        <v>0.28000000000000003</v>
      </c>
      <c r="X1541" s="139">
        <v>340</v>
      </c>
      <c r="Y1541" s="139">
        <v>20</v>
      </c>
      <c r="Z1541" s="139">
        <v>360</v>
      </c>
      <c r="AA1541" s="7"/>
      <c r="AB1541" s="7"/>
      <c r="AC1541" s="7"/>
      <c r="AD1541" s="7"/>
      <c r="AE1541" s="7"/>
      <c r="AF1541" s="7"/>
      <c r="AG1541" s="1"/>
      <c r="AH1541" s="7"/>
      <c r="AI1541" s="7"/>
      <c r="AJ1541" s="7"/>
      <c r="AK1541" s="7"/>
      <c r="AL1541" s="7"/>
      <c r="AM1541" s="7"/>
      <c r="AN1541" s="1"/>
      <c r="AO1541" s="1"/>
      <c r="AP1541" s="1"/>
      <c r="AQ1541" s="1"/>
      <c r="AR1541" s="1"/>
      <c r="AS1541" s="1"/>
      <c r="AT1541" s="1"/>
      <c r="AU1541" s="1"/>
      <c r="AV1541" s="1"/>
      <c r="AW1541"/>
      <c r="AX1541" s="412" t="s">
        <v>3177</v>
      </c>
      <c r="AZ1541" t="s">
        <v>4282</v>
      </c>
      <c r="BA1541" s="278" t="s">
        <v>4267</v>
      </c>
      <c r="BB1541" s="280" t="s">
        <v>4268</v>
      </c>
      <c r="BC1541"/>
    </row>
    <row r="1542" spans="1:55" s="32" customFormat="1" ht="15.75">
      <c r="A1542" s="23" t="s">
        <v>278</v>
      </c>
      <c r="B1542" s="24" t="s">
        <v>1865</v>
      </c>
      <c r="C1542" s="24"/>
      <c r="D1542" s="24" t="s">
        <v>2191</v>
      </c>
      <c r="E1542" s="24" t="s">
        <v>289</v>
      </c>
      <c r="F1542" s="24" t="s">
        <v>1862</v>
      </c>
      <c r="G1542" s="3"/>
      <c r="H1542" s="24" t="s">
        <v>279</v>
      </c>
      <c r="I1542" s="33">
        <v>62046318</v>
      </c>
      <c r="J1542" s="1" t="s">
        <v>1804</v>
      </c>
      <c r="K1542" s="1" t="s">
        <v>1804</v>
      </c>
      <c r="L1542" s="24"/>
      <c r="M1542" s="6" t="s">
        <v>290</v>
      </c>
      <c r="N1542" s="6"/>
      <c r="O1542" s="22" t="s">
        <v>1791</v>
      </c>
      <c r="P1542" s="22">
        <v>325</v>
      </c>
      <c r="Q1542" s="37">
        <f t="shared" ref="Q1542" si="626">R1542*0.8</f>
        <v>591.20000000000005</v>
      </c>
      <c r="R1542" s="166">
        <v>739</v>
      </c>
      <c r="S1542" s="33">
        <v>5051771574189</v>
      </c>
      <c r="T1542" s="33"/>
      <c r="U1542" s="99">
        <v>0.26500000000000001</v>
      </c>
      <c r="V1542" s="142">
        <v>5.0000000000000001E-3</v>
      </c>
      <c r="W1542" s="99">
        <f t="shared" si="622"/>
        <v>0.27</v>
      </c>
      <c r="X1542" s="139">
        <v>335</v>
      </c>
      <c r="Y1542" s="139">
        <v>20</v>
      </c>
      <c r="Z1542" s="139">
        <v>355</v>
      </c>
      <c r="AA1542" s="7"/>
      <c r="AB1542" s="7"/>
      <c r="AC1542" s="7"/>
      <c r="AD1542" s="7"/>
      <c r="AE1542" s="7"/>
      <c r="AF1542" s="7"/>
      <c r="AG1542" s="1"/>
      <c r="AH1542" s="7"/>
      <c r="AI1542" s="7"/>
      <c r="AJ1542" s="7"/>
      <c r="AK1542" s="7"/>
      <c r="AL1542" s="7"/>
      <c r="AM1542" s="7"/>
      <c r="AN1542" s="1"/>
      <c r="AO1542" s="1"/>
      <c r="AP1542" s="1"/>
      <c r="AQ1542" s="1"/>
      <c r="AR1542" s="1"/>
      <c r="AS1542" s="1"/>
      <c r="AT1542" s="1"/>
      <c r="AU1542" s="1"/>
      <c r="AV1542" s="1"/>
      <c r="AW1542"/>
      <c r="AX1542" s="412" t="s">
        <v>3177</v>
      </c>
      <c r="AY1542" s="12"/>
      <c r="AZ1542" t="s">
        <v>4282</v>
      </c>
      <c r="BA1542" s="278" t="s">
        <v>4267</v>
      </c>
      <c r="BB1542" s="280" t="s">
        <v>4268</v>
      </c>
      <c r="BC1542"/>
    </row>
    <row r="1543" spans="1:55" s="32" customFormat="1" ht="15.75">
      <c r="A1543" s="23" t="s">
        <v>278</v>
      </c>
      <c r="B1543" s="24" t="s">
        <v>1865</v>
      </c>
      <c r="C1543" s="24"/>
      <c r="D1543" s="24" t="s">
        <v>2191</v>
      </c>
      <c r="E1543" s="24" t="s">
        <v>2133</v>
      </c>
      <c r="F1543" s="24" t="s">
        <v>1862</v>
      </c>
      <c r="G1543" s="3"/>
      <c r="H1543" s="24" t="s">
        <v>1454</v>
      </c>
      <c r="I1543" s="33">
        <v>62046318</v>
      </c>
      <c r="J1543" s="1" t="s">
        <v>1804</v>
      </c>
      <c r="K1543" s="1" t="s">
        <v>1804</v>
      </c>
      <c r="L1543" s="24"/>
      <c r="M1543" s="6" t="s">
        <v>282</v>
      </c>
      <c r="N1543" s="6"/>
      <c r="O1543" s="22" t="s">
        <v>1791</v>
      </c>
      <c r="P1543" s="22">
        <v>325</v>
      </c>
      <c r="Q1543" s="37">
        <f t="shared" ref="Q1543" si="627">R1543*0.8</f>
        <v>591.20000000000005</v>
      </c>
      <c r="R1543" s="166">
        <v>739</v>
      </c>
      <c r="S1543" s="33" t="s">
        <v>2200</v>
      </c>
      <c r="T1543" s="33"/>
      <c r="U1543" s="99">
        <v>0.42</v>
      </c>
      <c r="V1543" s="142">
        <v>5.0000000000000001E-3</v>
      </c>
      <c r="W1543" s="99">
        <f t="shared" si="622"/>
        <v>0.42499999999999999</v>
      </c>
      <c r="X1543" s="139">
        <v>340</v>
      </c>
      <c r="Y1543" s="139">
        <v>20</v>
      </c>
      <c r="Z1543" s="139">
        <v>360</v>
      </c>
      <c r="AA1543" s="7"/>
      <c r="AB1543" s="7"/>
      <c r="AC1543" s="7"/>
      <c r="AD1543" s="7"/>
      <c r="AE1543" s="7"/>
      <c r="AF1543" s="7"/>
      <c r="AG1543" s="1"/>
      <c r="AH1543" s="7"/>
      <c r="AI1543" s="7"/>
      <c r="AJ1543" s="7"/>
      <c r="AK1543" s="7"/>
      <c r="AL1543" s="7"/>
      <c r="AM1543" s="7"/>
      <c r="AN1543" s="1"/>
      <c r="AO1543" s="1"/>
      <c r="AP1543" s="1"/>
      <c r="AQ1543" s="1"/>
      <c r="AR1543" s="1"/>
      <c r="AS1543" s="1"/>
      <c r="AT1543" s="1"/>
      <c r="AU1543" s="1"/>
      <c r="AV1543" s="1"/>
      <c r="AW1543" s="24"/>
      <c r="AX1543" s="412" t="s">
        <v>3177</v>
      </c>
      <c r="AY1543" s="12"/>
      <c r="AZ1543" t="s">
        <v>4282</v>
      </c>
      <c r="BA1543" s="278" t="s">
        <v>4267</v>
      </c>
      <c r="BB1543" s="280" t="s">
        <v>4268</v>
      </c>
      <c r="BC1543"/>
    </row>
    <row r="1544" spans="1:55" s="32" customFormat="1" ht="15.75">
      <c r="A1544" s="23" t="s">
        <v>278</v>
      </c>
      <c r="B1544" s="24" t="s">
        <v>1865</v>
      </c>
      <c r="C1544" s="24"/>
      <c r="D1544" s="24" t="s">
        <v>2191</v>
      </c>
      <c r="E1544" s="24" t="s">
        <v>2134</v>
      </c>
      <c r="F1544" s="24" t="s">
        <v>1862</v>
      </c>
      <c r="G1544" s="3"/>
      <c r="H1544" s="24" t="s">
        <v>1454</v>
      </c>
      <c r="I1544" s="33">
        <v>62046318</v>
      </c>
      <c r="J1544" s="1" t="s">
        <v>1804</v>
      </c>
      <c r="K1544" s="1" t="s">
        <v>1804</v>
      </c>
      <c r="L1544" s="24"/>
      <c r="M1544" s="6" t="s">
        <v>284</v>
      </c>
      <c r="N1544" s="6"/>
      <c r="O1544" s="22" t="s">
        <v>1791</v>
      </c>
      <c r="P1544" s="22">
        <v>325</v>
      </c>
      <c r="Q1544" s="37">
        <f t="shared" ref="Q1544" si="628">R1544*0.8</f>
        <v>591.20000000000005</v>
      </c>
      <c r="R1544" s="166">
        <v>739</v>
      </c>
      <c r="S1544" s="33" t="s">
        <v>2201</v>
      </c>
      <c r="T1544" s="33"/>
      <c r="U1544" s="99">
        <v>0.245</v>
      </c>
      <c r="V1544" s="142">
        <v>5.0000000000000001E-3</v>
      </c>
      <c r="W1544" s="99">
        <f t="shared" si="622"/>
        <v>0.25</v>
      </c>
      <c r="X1544" s="139">
        <v>335</v>
      </c>
      <c r="Y1544" s="139">
        <v>20</v>
      </c>
      <c r="Z1544" s="139">
        <v>355</v>
      </c>
      <c r="AA1544" s="7"/>
      <c r="AB1544" s="7"/>
      <c r="AC1544" s="7"/>
      <c r="AD1544" s="7"/>
      <c r="AE1544" s="7"/>
      <c r="AF1544" s="7"/>
      <c r="AG1544" s="1"/>
      <c r="AH1544" s="7"/>
      <c r="AI1544" s="7"/>
      <c r="AJ1544" s="7"/>
      <c r="AK1544" s="7"/>
      <c r="AL1544" s="7"/>
      <c r="AM1544" s="7"/>
      <c r="AN1544" s="1"/>
      <c r="AO1544" s="1"/>
      <c r="AP1544" s="1"/>
      <c r="AQ1544" s="1"/>
      <c r="AR1544" s="1"/>
      <c r="AS1544" s="1"/>
      <c r="AT1544" s="1"/>
      <c r="AU1544" s="1"/>
      <c r="AV1544" s="1"/>
      <c r="AW1544" s="24"/>
      <c r="AX1544" s="412" t="s">
        <v>3177</v>
      </c>
      <c r="AY1544" s="12"/>
      <c r="AZ1544" t="s">
        <v>4282</v>
      </c>
      <c r="BA1544" s="278" t="s">
        <v>4267</v>
      </c>
      <c r="BB1544" s="280" t="s">
        <v>4268</v>
      </c>
      <c r="BC1544"/>
    </row>
    <row r="1545" spans="1:55" s="32" customFormat="1" ht="15.75">
      <c r="A1545" s="23" t="s">
        <v>278</v>
      </c>
      <c r="B1545" s="24" t="s">
        <v>1865</v>
      </c>
      <c r="C1545" s="24"/>
      <c r="D1545" s="24" t="s">
        <v>2191</v>
      </c>
      <c r="E1545" s="24" t="s">
        <v>2135</v>
      </c>
      <c r="F1545" s="24" t="s">
        <v>1862</v>
      </c>
      <c r="G1545" s="3"/>
      <c r="H1545" s="24" t="s">
        <v>1454</v>
      </c>
      <c r="I1545" s="33">
        <v>62046318</v>
      </c>
      <c r="J1545" s="1" t="s">
        <v>1804</v>
      </c>
      <c r="K1545" s="1" t="s">
        <v>1804</v>
      </c>
      <c r="L1545" s="24"/>
      <c r="M1545" s="6" t="s">
        <v>286</v>
      </c>
      <c r="N1545" s="6"/>
      <c r="O1545" s="22" t="s">
        <v>1791</v>
      </c>
      <c r="P1545" s="22">
        <v>325</v>
      </c>
      <c r="Q1545" s="37">
        <f t="shared" ref="Q1545" si="629">R1545*0.8</f>
        <v>591.20000000000005</v>
      </c>
      <c r="R1545" s="166">
        <v>739</v>
      </c>
      <c r="S1545" s="33" t="s">
        <v>2202</v>
      </c>
      <c r="T1545" s="33"/>
      <c r="U1545" s="99">
        <v>0.4</v>
      </c>
      <c r="V1545" s="142">
        <v>5.0000000000000001E-3</v>
      </c>
      <c r="W1545" s="99">
        <f t="shared" si="622"/>
        <v>0.40500000000000003</v>
      </c>
      <c r="X1545" s="139">
        <v>340</v>
      </c>
      <c r="Y1545" s="139">
        <v>20</v>
      </c>
      <c r="Z1545" s="139">
        <v>360</v>
      </c>
      <c r="AA1545" s="7"/>
      <c r="AB1545" s="7"/>
      <c r="AC1545" s="7"/>
      <c r="AD1545" s="7"/>
      <c r="AE1545" s="7"/>
      <c r="AF1545" s="7"/>
      <c r="AG1545" s="1"/>
      <c r="AH1545" s="7"/>
      <c r="AI1545" s="7"/>
      <c r="AJ1545" s="7"/>
      <c r="AK1545" s="7"/>
      <c r="AL1545" s="7"/>
      <c r="AM1545" s="7"/>
      <c r="AN1545" s="1"/>
      <c r="AO1545" s="1"/>
      <c r="AP1545" s="1"/>
      <c r="AQ1545" s="1"/>
      <c r="AR1545" s="1"/>
      <c r="AS1545" s="1"/>
      <c r="AT1545" s="1"/>
      <c r="AU1545" s="1"/>
      <c r="AV1545" s="1"/>
      <c r="AW1545" s="24"/>
      <c r="AX1545" s="412" t="s">
        <v>3177</v>
      </c>
      <c r="AY1545" s="12"/>
      <c r="AZ1545" t="s">
        <v>4282</v>
      </c>
      <c r="BA1545" s="278" t="s">
        <v>4267</v>
      </c>
      <c r="BB1545" s="280" t="s">
        <v>4268</v>
      </c>
      <c r="BC1545"/>
    </row>
    <row r="1546" spans="1:55" s="32" customFormat="1" ht="15.75">
      <c r="A1546" s="23" t="s">
        <v>278</v>
      </c>
      <c r="B1546" s="24" t="s">
        <v>1865</v>
      </c>
      <c r="C1546" s="24"/>
      <c r="D1546" s="24" t="s">
        <v>2191</v>
      </c>
      <c r="E1546" s="24" t="s">
        <v>2136</v>
      </c>
      <c r="F1546" s="24" t="s">
        <v>1862</v>
      </c>
      <c r="G1546" s="3"/>
      <c r="H1546" s="24" t="s">
        <v>1454</v>
      </c>
      <c r="I1546" s="33">
        <v>62046318</v>
      </c>
      <c r="J1546" s="1" t="s">
        <v>1804</v>
      </c>
      <c r="K1546" s="1" t="s">
        <v>1804</v>
      </c>
      <c r="L1546" s="24"/>
      <c r="M1546" s="6" t="s">
        <v>288</v>
      </c>
      <c r="N1546" s="6"/>
      <c r="O1546" s="22" t="s">
        <v>1791</v>
      </c>
      <c r="P1546" s="22">
        <v>325</v>
      </c>
      <c r="Q1546" s="37">
        <f t="shared" ref="Q1546" si="630">R1546*0.8</f>
        <v>591.20000000000005</v>
      </c>
      <c r="R1546" s="166">
        <v>739</v>
      </c>
      <c r="S1546" s="33" t="s">
        <v>2203</v>
      </c>
      <c r="T1546" s="33"/>
      <c r="U1546" s="99">
        <v>0.27500000000000002</v>
      </c>
      <c r="V1546" s="142">
        <v>5.0000000000000001E-3</v>
      </c>
      <c r="W1546" s="99">
        <f t="shared" si="622"/>
        <v>0.28000000000000003</v>
      </c>
      <c r="X1546" s="139">
        <v>340</v>
      </c>
      <c r="Y1546" s="139">
        <v>20</v>
      </c>
      <c r="Z1546" s="139">
        <v>355</v>
      </c>
      <c r="AA1546" s="7"/>
      <c r="AB1546" s="7"/>
      <c r="AC1546" s="7"/>
      <c r="AD1546" s="7"/>
      <c r="AE1546" s="7"/>
      <c r="AF1546" s="7"/>
      <c r="AG1546" s="1"/>
      <c r="AH1546" s="7"/>
      <c r="AI1546" s="7"/>
      <c r="AJ1546" s="7"/>
      <c r="AK1546" s="7"/>
      <c r="AL1546" s="7"/>
      <c r="AM1546" s="7"/>
      <c r="AN1546" s="1"/>
      <c r="AO1546" s="1"/>
      <c r="AP1546" s="1"/>
      <c r="AQ1546" s="1"/>
      <c r="AR1546" s="1"/>
      <c r="AS1546" s="1"/>
      <c r="AT1546" s="1"/>
      <c r="AU1546" s="1"/>
      <c r="AV1546" s="1"/>
      <c r="AW1546" s="24"/>
      <c r="AX1546" s="412" t="s">
        <v>3177</v>
      </c>
      <c r="AY1546" s="12"/>
      <c r="AZ1546" t="s">
        <v>4282</v>
      </c>
      <c r="BA1546" s="278" t="s">
        <v>4267</v>
      </c>
      <c r="BB1546" s="280" t="s">
        <v>4268</v>
      </c>
      <c r="BC1546"/>
    </row>
    <row r="1547" spans="1:55" s="32" customFormat="1" ht="15.75">
      <c r="A1547" s="23" t="s">
        <v>278</v>
      </c>
      <c r="B1547" s="24" t="s">
        <v>1865</v>
      </c>
      <c r="C1547" s="24"/>
      <c r="D1547" s="24" t="s">
        <v>2191</v>
      </c>
      <c r="E1547" s="24" t="s">
        <v>2137</v>
      </c>
      <c r="F1547" s="24" t="s">
        <v>1862</v>
      </c>
      <c r="G1547" s="3"/>
      <c r="H1547" s="24" t="s">
        <v>1454</v>
      </c>
      <c r="I1547" s="33">
        <v>62046318</v>
      </c>
      <c r="J1547" s="1" t="s">
        <v>1804</v>
      </c>
      <c r="K1547" s="1" t="s">
        <v>1804</v>
      </c>
      <c r="L1547" s="24"/>
      <c r="M1547" s="6" t="s">
        <v>290</v>
      </c>
      <c r="N1547" s="6"/>
      <c r="O1547" s="22" t="s">
        <v>1791</v>
      </c>
      <c r="P1547" s="22">
        <v>325</v>
      </c>
      <c r="Q1547" s="37">
        <f t="shared" ref="Q1547" si="631">R1547*0.8</f>
        <v>591.20000000000005</v>
      </c>
      <c r="R1547" s="166">
        <v>739</v>
      </c>
      <c r="S1547" s="33" t="s">
        <v>2204</v>
      </c>
      <c r="T1547" s="33"/>
      <c r="U1547" s="99">
        <v>0.26500000000000001</v>
      </c>
      <c r="V1547" s="142">
        <v>5.0000000000000001E-3</v>
      </c>
      <c r="W1547" s="99">
        <f t="shared" si="622"/>
        <v>0.27</v>
      </c>
      <c r="X1547" s="139">
        <v>335</v>
      </c>
      <c r="Y1547" s="139">
        <v>20</v>
      </c>
      <c r="Z1547" s="139">
        <v>355</v>
      </c>
      <c r="AA1547" s="7"/>
      <c r="AB1547" s="7"/>
      <c r="AC1547" s="7"/>
      <c r="AD1547" s="7"/>
      <c r="AE1547" s="7"/>
      <c r="AF1547" s="7"/>
      <c r="AG1547" s="1"/>
      <c r="AH1547" s="7"/>
      <c r="AI1547" s="7"/>
      <c r="AJ1547" s="7"/>
      <c r="AK1547" s="7"/>
      <c r="AL1547" s="7"/>
      <c r="AM1547" s="7"/>
      <c r="AN1547" s="1"/>
      <c r="AO1547" s="1"/>
      <c r="AP1547" s="1"/>
      <c r="AQ1547" s="1"/>
      <c r="AR1547" s="1"/>
      <c r="AS1547" s="1"/>
      <c r="AT1547" s="1"/>
      <c r="AU1547" s="1"/>
      <c r="AV1547" s="1"/>
      <c r="AW1547" s="24"/>
      <c r="AX1547" s="412" t="s">
        <v>3177</v>
      </c>
      <c r="AY1547" s="12"/>
      <c r="AZ1547" t="s">
        <v>4282</v>
      </c>
      <c r="BA1547" s="278" t="s">
        <v>4267</v>
      </c>
      <c r="BB1547" s="280" t="s">
        <v>4268</v>
      </c>
      <c r="BC1547"/>
    </row>
    <row r="1548" spans="1:55" ht="15.75">
      <c r="A1548" s="3" t="s">
        <v>1501</v>
      </c>
      <c r="B1548" s="24" t="s">
        <v>1865</v>
      </c>
      <c r="C1548" s="3"/>
      <c r="D1548" s="3" t="s">
        <v>1864</v>
      </c>
      <c r="E1548" s="3" t="s">
        <v>1529</v>
      </c>
      <c r="F1548" s="3" t="s">
        <v>1857</v>
      </c>
      <c r="G1548" s="24"/>
      <c r="H1548" s="3" t="s">
        <v>1453</v>
      </c>
      <c r="I1548" s="33">
        <v>62046318</v>
      </c>
      <c r="J1548" s="1" t="s">
        <v>1804</v>
      </c>
      <c r="K1548" s="1" t="s">
        <v>1804</v>
      </c>
      <c r="L1548" s="3"/>
      <c r="M1548" s="6" t="s">
        <v>280</v>
      </c>
      <c r="N1548" s="6"/>
      <c r="O1548" s="22" t="s">
        <v>1791</v>
      </c>
      <c r="P1548" s="22">
        <v>326</v>
      </c>
      <c r="Q1548" s="37">
        <f t="shared" ref="Q1548" si="632">R1548*0.8</f>
        <v>599.20000000000005</v>
      </c>
      <c r="R1548" s="166">
        <v>749</v>
      </c>
      <c r="S1548" s="33" t="s">
        <v>1523</v>
      </c>
      <c r="T1548" s="33"/>
      <c r="U1548" s="99">
        <v>0.25</v>
      </c>
      <c r="V1548" s="142">
        <v>5.0000000000000001E-3</v>
      </c>
      <c r="W1548" s="99">
        <f t="shared" si="622"/>
        <v>0.255</v>
      </c>
      <c r="X1548" s="139">
        <v>370</v>
      </c>
      <c r="Y1548" s="139">
        <v>30</v>
      </c>
      <c r="Z1548" s="139">
        <v>265</v>
      </c>
      <c r="AA1548" s="7"/>
      <c r="AB1548" s="7"/>
      <c r="AC1548" s="7"/>
      <c r="AD1548" s="7"/>
      <c r="AE1548" s="7"/>
      <c r="AF1548" s="7"/>
      <c r="AG1548" s="1"/>
      <c r="AH1548" s="7"/>
      <c r="AI1548" s="7"/>
      <c r="AJ1548" s="7"/>
      <c r="AK1548" s="7"/>
      <c r="AL1548" s="7"/>
      <c r="AM1548" s="7"/>
      <c r="AN1548" s="1"/>
      <c r="AO1548" s="1"/>
      <c r="AP1548" s="1"/>
      <c r="AQ1548" s="1"/>
      <c r="AR1548" s="1"/>
      <c r="AS1548" s="1"/>
      <c r="AT1548" s="1"/>
      <c r="AU1548" s="1"/>
      <c r="AV1548" s="1"/>
      <c r="AW1548" s="32"/>
      <c r="AX1548" s="412" t="s">
        <v>2121</v>
      </c>
      <c r="AY1548" s="32"/>
      <c r="AZ1548" t="s">
        <v>4280</v>
      </c>
      <c r="BA1548" s="278" t="s">
        <v>4267</v>
      </c>
      <c r="BB1548" s="280" t="s">
        <v>4268</v>
      </c>
      <c r="BC1548" s="32"/>
    </row>
    <row r="1549" spans="1:55" ht="15.75">
      <c r="A1549" s="3" t="s">
        <v>1501</v>
      </c>
      <c r="B1549" s="24" t="s">
        <v>1865</v>
      </c>
      <c r="C1549" s="3"/>
      <c r="D1549" s="3" t="s">
        <v>1864</v>
      </c>
      <c r="E1549" s="3" t="s">
        <v>1530</v>
      </c>
      <c r="F1549" s="3" t="s">
        <v>1857</v>
      </c>
      <c r="G1549" s="24"/>
      <c r="H1549" s="3" t="s">
        <v>1453</v>
      </c>
      <c r="I1549" s="33">
        <v>62046318</v>
      </c>
      <c r="J1549" s="1" t="s">
        <v>1804</v>
      </c>
      <c r="K1549" s="1" t="s">
        <v>1804</v>
      </c>
      <c r="L1549" s="3"/>
      <c r="M1549" s="6" t="s">
        <v>284</v>
      </c>
      <c r="N1549" s="6"/>
      <c r="O1549" s="22" t="s">
        <v>1791</v>
      </c>
      <c r="P1549" s="22">
        <v>326</v>
      </c>
      <c r="Q1549" s="37">
        <f t="shared" ref="Q1549" si="633">R1549*0.8</f>
        <v>599.20000000000005</v>
      </c>
      <c r="R1549" s="166">
        <v>749</v>
      </c>
      <c r="S1549" s="33" t="s">
        <v>1524</v>
      </c>
      <c r="T1549" s="33"/>
      <c r="U1549" s="99">
        <v>0.255</v>
      </c>
      <c r="V1549" s="142">
        <v>5.0000000000000001E-3</v>
      </c>
      <c r="W1549" s="99">
        <f t="shared" si="622"/>
        <v>0.26</v>
      </c>
      <c r="X1549" s="139">
        <v>370</v>
      </c>
      <c r="Y1549" s="139">
        <v>30</v>
      </c>
      <c r="Z1549" s="139">
        <v>265</v>
      </c>
      <c r="AA1549" s="7"/>
      <c r="AB1549" s="7"/>
      <c r="AC1549" s="7"/>
      <c r="AD1549" s="7"/>
      <c r="AE1549" s="7"/>
      <c r="AF1549" s="7"/>
      <c r="AG1549" s="1"/>
      <c r="AH1549" s="7"/>
      <c r="AI1549" s="7"/>
      <c r="AJ1549" s="7"/>
      <c r="AK1549" s="7"/>
      <c r="AL1549" s="7"/>
      <c r="AM1549" s="7"/>
      <c r="AN1549" s="1"/>
      <c r="AO1549" s="1"/>
      <c r="AP1549" s="1"/>
      <c r="AQ1549" s="1"/>
      <c r="AR1549" s="1"/>
      <c r="AS1549" s="1"/>
      <c r="AT1549" s="1"/>
      <c r="AU1549" s="1"/>
      <c r="AV1549" s="1"/>
      <c r="AW1549" s="32"/>
      <c r="AX1549" s="412" t="s">
        <v>2121</v>
      </c>
      <c r="AY1549" s="32"/>
      <c r="AZ1549" t="s">
        <v>4280</v>
      </c>
      <c r="BA1549" s="278" t="s">
        <v>4267</v>
      </c>
      <c r="BB1549" s="280" t="s">
        <v>4268</v>
      </c>
      <c r="BC1549" s="32"/>
    </row>
    <row r="1550" spans="1:55" ht="15.75">
      <c r="A1550" s="3" t="s">
        <v>1501</v>
      </c>
      <c r="B1550" s="24" t="s">
        <v>1865</v>
      </c>
      <c r="C1550" s="3"/>
      <c r="D1550" s="3" t="s">
        <v>1864</v>
      </c>
      <c r="E1550" s="3" t="s">
        <v>1531</v>
      </c>
      <c r="F1550" s="3" t="s">
        <v>1857</v>
      </c>
      <c r="G1550" s="24"/>
      <c r="H1550" s="3" t="s">
        <v>1453</v>
      </c>
      <c r="I1550" s="33">
        <v>62046318</v>
      </c>
      <c r="J1550" s="1" t="s">
        <v>1804</v>
      </c>
      <c r="K1550" s="1" t="s">
        <v>1804</v>
      </c>
      <c r="L1550" s="3"/>
      <c r="M1550" s="6" t="s">
        <v>290</v>
      </c>
      <c r="N1550" s="6"/>
      <c r="O1550" s="22" t="s">
        <v>1791</v>
      </c>
      <c r="P1550" s="22">
        <v>326</v>
      </c>
      <c r="Q1550" s="37">
        <f t="shared" ref="Q1550" si="634">R1550*0.8</f>
        <v>599.20000000000005</v>
      </c>
      <c r="R1550" s="166">
        <v>749</v>
      </c>
      <c r="S1550" s="33" t="s">
        <v>1525</v>
      </c>
      <c r="T1550" s="33"/>
      <c r="U1550" s="99">
        <v>0.26</v>
      </c>
      <c r="V1550" s="142">
        <v>5.0000000000000001E-3</v>
      </c>
      <c r="W1550" s="99">
        <f t="shared" si="622"/>
        <v>0.26500000000000001</v>
      </c>
      <c r="X1550" s="139">
        <v>370</v>
      </c>
      <c r="Y1550" s="139">
        <v>30</v>
      </c>
      <c r="Z1550" s="139">
        <v>265</v>
      </c>
      <c r="AA1550" s="7"/>
      <c r="AB1550" s="7"/>
      <c r="AC1550" s="7"/>
      <c r="AD1550" s="7"/>
      <c r="AE1550" s="7"/>
      <c r="AF1550" s="7"/>
      <c r="AG1550" s="1"/>
      <c r="AH1550" s="7"/>
      <c r="AI1550" s="7"/>
      <c r="AJ1550" s="7"/>
      <c r="AK1550" s="7"/>
      <c r="AL1550" s="7"/>
      <c r="AM1550" s="7"/>
      <c r="AN1550" s="1"/>
      <c r="AO1550" s="1"/>
      <c r="AP1550" s="1"/>
      <c r="AQ1550" s="1"/>
      <c r="AR1550" s="1"/>
      <c r="AS1550" s="1"/>
      <c r="AT1550" s="1"/>
      <c r="AU1550" s="1"/>
      <c r="AV1550" s="1"/>
      <c r="AW1550" s="32"/>
      <c r="AX1550" s="412" t="s">
        <v>2121</v>
      </c>
      <c r="AY1550" s="32"/>
      <c r="AZ1550" t="s">
        <v>4280</v>
      </c>
      <c r="BA1550" s="278" t="s">
        <v>4267</v>
      </c>
      <c r="BB1550" s="280" t="s">
        <v>4268</v>
      </c>
      <c r="BC1550" s="32"/>
    </row>
    <row r="1551" spans="1:55" ht="15.75">
      <c r="A1551" s="3" t="s">
        <v>1501</v>
      </c>
      <c r="B1551" s="24" t="s">
        <v>1865</v>
      </c>
      <c r="C1551" s="3"/>
      <c r="D1551" s="3" t="s">
        <v>1864</v>
      </c>
      <c r="E1551" s="3" t="s">
        <v>1532</v>
      </c>
      <c r="F1551" s="3" t="s">
        <v>1857</v>
      </c>
      <c r="G1551" s="24"/>
      <c r="H1551" s="3" t="s">
        <v>1453</v>
      </c>
      <c r="I1551" s="33">
        <v>62046318</v>
      </c>
      <c r="J1551" s="1" t="s">
        <v>1804</v>
      </c>
      <c r="K1551" s="1" t="s">
        <v>1804</v>
      </c>
      <c r="L1551" s="3"/>
      <c r="M1551" s="6" t="s">
        <v>288</v>
      </c>
      <c r="N1551" s="6"/>
      <c r="O1551" s="22" t="s">
        <v>1791</v>
      </c>
      <c r="P1551" s="22">
        <v>326</v>
      </c>
      <c r="Q1551" s="37">
        <f t="shared" ref="Q1551" si="635">R1551*0.8</f>
        <v>599.20000000000005</v>
      </c>
      <c r="R1551" s="166">
        <v>749</v>
      </c>
      <c r="S1551" s="33" t="s">
        <v>1526</v>
      </c>
      <c r="T1551" s="33"/>
      <c r="U1551" s="99">
        <v>0.26500000000000001</v>
      </c>
      <c r="V1551" s="142">
        <v>5.0000000000000001E-3</v>
      </c>
      <c r="W1551" s="99">
        <f t="shared" si="622"/>
        <v>0.27</v>
      </c>
      <c r="X1551" s="139">
        <v>370</v>
      </c>
      <c r="Y1551" s="139">
        <v>30</v>
      </c>
      <c r="Z1551" s="139">
        <v>265</v>
      </c>
      <c r="AA1551" s="7"/>
      <c r="AB1551" s="7"/>
      <c r="AC1551" s="7"/>
      <c r="AD1551" s="7"/>
      <c r="AE1551" s="7"/>
      <c r="AF1551" s="7"/>
      <c r="AG1551" s="1"/>
      <c r="AH1551" s="7"/>
      <c r="AI1551" s="7"/>
      <c r="AJ1551" s="7"/>
      <c r="AK1551" s="7"/>
      <c r="AL1551" s="7"/>
      <c r="AM1551" s="7"/>
      <c r="AN1551" s="1"/>
      <c r="AO1551" s="1"/>
      <c r="AP1551" s="1"/>
      <c r="AQ1551" s="1"/>
      <c r="AR1551" s="1"/>
      <c r="AS1551" s="1"/>
      <c r="AT1551" s="1"/>
      <c r="AU1551" s="1"/>
      <c r="AV1551" s="1"/>
      <c r="AW1551" s="32"/>
      <c r="AX1551" s="412" t="s">
        <v>2121</v>
      </c>
      <c r="AY1551" s="32"/>
      <c r="AZ1551" t="s">
        <v>4280</v>
      </c>
      <c r="BA1551" s="278" t="s">
        <v>4267</v>
      </c>
      <c r="BB1551" s="280" t="s">
        <v>4268</v>
      </c>
      <c r="BC1551" s="32"/>
    </row>
    <row r="1552" spans="1:55" ht="15.75">
      <c r="A1552" s="3" t="s">
        <v>1501</v>
      </c>
      <c r="B1552" s="24" t="s">
        <v>1865</v>
      </c>
      <c r="C1552" s="3"/>
      <c r="D1552" s="3" t="s">
        <v>1864</v>
      </c>
      <c r="E1552" s="3" t="s">
        <v>1533</v>
      </c>
      <c r="F1552" s="3" t="s">
        <v>1857</v>
      </c>
      <c r="G1552" s="24"/>
      <c r="H1552" s="3" t="s">
        <v>1453</v>
      </c>
      <c r="I1552" s="33">
        <v>62046318</v>
      </c>
      <c r="J1552" s="1" t="s">
        <v>1804</v>
      </c>
      <c r="K1552" s="1" t="s">
        <v>1804</v>
      </c>
      <c r="L1552" s="3"/>
      <c r="M1552" s="6" t="s">
        <v>286</v>
      </c>
      <c r="N1552" s="6"/>
      <c r="O1552" s="22" t="s">
        <v>1791</v>
      </c>
      <c r="P1552" s="22">
        <v>326</v>
      </c>
      <c r="Q1552" s="37">
        <f t="shared" ref="Q1552" si="636">R1552*0.8</f>
        <v>599.20000000000005</v>
      </c>
      <c r="R1552" s="166">
        <v>749</v>
      </c>
      <c r="S1552" s="33" t="s">
        <v>1527</v>
      </c>
      <c r="T1552" s="33"/>
      <c r="U1552" s="99">
        <v>0.28999999999999998</v>
      </c>
      <c r="V1552" s="142">
        <v>5.0000000000000001E-3</v>
      </c>
      <c r="W1552" s="99">
        <f t="shared" si="622"/>
        <v>0.29499999999999998</v>
      </c>
      <c r="X1552" s="139">
        <v>370</v>
      </c>
      <c r="Y1552" s="139">
        <v>30</v>
      </c>
      <c r="Z1552" s="139">
        <v>265</v>
      </c>
      <c r="AA1552" s="7"/>
      <c r="AB1552" s="7"/>
      <c r="AC1552" s="7"/>
      <c r="AD1552" s="7"/>
      <c r="AE1552" s="7"/>
      <c r="AF1552" s="7"/>
      <c r="AG1552" s="1"/>
      <c r="AH1552" s="7"/>
      <c r="AI1552" s="7"/>
      <c r="AJ1552" s="7"/>
      <c r="AK1552" s="7"/>
      <c r="AL1552" s="7"/>
      <c r="AM1552" s="7"/>
      <c r="AN1552" s="1"/>
      <c r="AO1552" s="1"/>
      <c r="AP1552" s="1"/>
      <c r="AQ1552" s="1"/>
      <c r="AR1552" s="1"/>
      <c r="AS1552" s="1"/>
      <c r="AT1552" s="1"/>
      <c r="AU1552" s="1"/>
      <c r="AV1552" s="1"/>
      <c r="AW1552" s="32"/>
      <c r="AX1552" s="412" t="s">
        <v>2121</v>
      </c>
      <c r="AY1552" s="32"/>
      <c r="AZ1552" t="s">
        <v>4280</v>
      </c>
      <c r="BA1552" s="278" t="s">
        <v>4267</v>
      </c>
      <c r="BB1552" s="280" t="s">
        <v>4268</v>
      </c>
      <c r="BC1552" s="32"/>
    </row>
    <row r="1553" spans="1:55" ht="15.75">
      <c r="A1553" s="3" t="s">
        <v>1501</v>
      </c>
      <c r="B1553" s="24" t="s">
        <v>1865</v>
      </c>
      <c r="C1553" s="3"/>
      <c r="D1553" s="3" t="s">
        <v>1864</v>
      </c>
      <c r="E1553" s="3" t="s">
        <v>1534</v>
      </c>
      <c r="F1553" s="3" t="s">
        <v>1857</v>
      </c>
      <c r="G1553" s="24"/>
      <c r="H1553" s="3" t="s">
        <v>1453</v>
      </c>
      <c r="I1553" s="33">
        <v>62046318</v>
      </c>
      <c r="J1553" s="1" t="s">
        <v>1804</v>
      </c>
      <c r="K1553" s="1" t="s">
        <v>1804</v>
      </c>
      <c r="L1553" s="3"/>
      <c r="M1553" s="6" t="s">
        <v>282</v>
      </c>
      <c r="N1553" s="6"/>
      <c r="O1553" s="22" t="s">
        <v>1791</v>
      </c>
      <c r="P1553" s="22">
        <v>326</v>
      </c>
      <c r="Q1553" s="37">
        <f t="shared" ref="Q1553" si="637">R1553*0.8</f>
        <v>599.20000000000005</v>
      </c>
      <c r="R1553" s="166">
        <v>749</v>
      </c>
      <c r="S1553" s="33" t="s">
        <v>1528</v>
      </c>
      <c r="T1553" s="33"/>
      <c r="U1553" s="99">
        <v>0.31</v>
      </c>
      <c r="V1553" s="142">
        <v>5.0000000000000001E-3</v>
      </c>
      <c r="W1553" s="99">
        <f t="shared" si="622"/>
        <v>0.315</v>
      </c>
      <c r="X1553" s="139">
        <v>370</v>
      </c>
      <c r="Y1553" s="139">
        <v>30</v>
      </c>
      <c r="Z1553" s="139">
        <v>265</v>
      </c>
      <c r="AA1553" s="7"/>
      <c r="AB1553" s="7"/>
      <c r="AC1553" s="7"/>
      <c r="AD1553" s="7"/>
      <c r="AE1553" s="7"/>
      <c r="AF1553" s="7"/>
      <c r="AG1553" s="1"/>
      <c r="AH1553" s="7"/>
      <c r="AI1553" s="7"/>
      <c r="AJ1553" s="7"/>
      <c r="AK1553" s="7"/>
      <c r="AL1553" s="7"/>
      <c r="AM1553" s="7"/>
      <c r="AN1553" s="1"/>
      <c r="AO1553" s="1"/>
      <c r="AP1553" s="1"/>
      <c r="AQ1553" s="1"/>
      <c r="AR1553" s="1"/>
      <c r="AS1553" s="1"/>
      <c r="AT1553" s="1"/>
      <c r="AU1553" s="1"/>
      <c r="AV1553" s="1"/>
      <c r="AW1553" s="32"/>
      <c r="AX1553" s="412" t="s">
        <v>2121</v>
      </c>
      <c r="AY1553" s="32"/>
      <c r="AZ1553" t="s">
        <v>4280</v>
      </c>
      <c r="BA1553" s="278" t="s">
        <v>4267</v>
      </c>
      <c r="BB1553" s="280" t="s">
        <v>4268</v>
      </c>
      <c r="BC1553" s="32"/>
    </row>
    <row r="1554" spans="1:55" ht="15.75">
      <c r="A1554" s="3" t="s">
        <v>1501</v>
      </c>
      <c r="B1554" s="24" t="s">
        <v>1865</v>
      </c>
      <c r="C1554" s="3"/>
      <c r="D1554" s="3" t="s">
        <v>1866</v>
      </c>
      <c r="E1554" s="3" t="s">
        <v>3249</v>
      </c>
      <c r="F1554" s="3" t="s">
        <v>1858</v>
      </c>
      <c r="G1554" s="24"/>
      <c r="H1554" s="3" t="s">
        <v>1453</v>
      </c>
      <c r="I1554" s="33">
        <v>62046318</v>
      </c>
      <c r="J1554" s="1" t="s">
        <v>1804</v>
      </c>
      <c r="K1554" s="1" t="s">
        <v>1804</v>
      </c>
      <c r="L1554" s="3"/>
      <c r="M1554" s="6" t="s">
        <v>3248</v>
      </c>
      <c r="N1554" s="6"/>
      <c r="O1554" s="22" t="s">
        <v>1791</v>
      </c>
      <c r="P1554" s="22">
        <v>304</v>
      </c>
      <c r="Q1554" s="37">
        <f t="shared" ref="Q1554" si="638">R1554*0.8</f>
        <v>559.20000000000005</v>
      </c>
      <c r="R1554" s="166">
        <v>699</v>
      </c>
      <c r="S1554" s="33">
        <v>5051771665832</v>
      </c>
      <c r="T1554" s="33"/>
      <c r="U1554" s="99">
        <v>0.25</v>
      </c>
      <c r="V1554" s="142">
        <v>5.0000000000000001E-3</v>
      </c>
      <c r="W1554" s="99">
        <f t="shared" si="622"/>
        <v>0.255</v>
      </c>
      <c r="X1554" s="139">
        <v>370</v>
      </c>
      <c r="Y1554" s="139">
        <v>20</v>
      </c>
      <c r="Z1554" s="139">
        <v>260</v>
      </c>
      <c r="AA1554" s="7"/>
      <c r="AB1554" s="7"/>
      <c r="AC1554" s="7"/>
      <c r="AD1554" s="7"/>
      <c r="AE1554" s="7"/>
      <c r="AF1554" s="7"/>
      <c r="AG1554" s="1"/>
      <c r="AH1554" s="7"/>
      <c r="AI1554" s="7"/>
      <c r="AJ1554" s="7"/>
      <c r="AK1554" s="7"/>
      <c r="AL1554" s="7"/>
      <c r="AM1554" s="7"/>
      <c r="AN1554" s="1"/>
      <c r="AO1554" s="1"/>
      <c r="AP1554" s="1"/>
      <c r="AQ1554" s="1"/>
      <c r="AR1554" s="1"/>
      <c r="AS1554" s="1"/>
      <c r="AT1554" s="1"/>
      <c r="AU1554" s="1"/>
      <c r="AV1554" s="1"/>
      <c r="AW1554" s="3"/>
      <c r="AX1554" s="412" t="s">
        <v>2121</v>
      </c>
      <c r="AY1554" s="12"/>
      <c r="AZ1554" t="s">
        <v>4280</v>
      </c>
      <c r="BA1554" s="278" t="s">
        <v>4267</v>
      </c>
      <c r="BB1554" s="280" t="s">
        <v>4268</v>
      </c>
      <c r="BC1554" s="32"/>
    </row>
    <row r="1555" spans="1:55" ht="15.75">
      <c r="A1555" s="3" t="s">
        <v>1501</v>
      </c>
      <c r="B1555" s="24" t="s">
        <v>1865</v>
      </c>
      <c r="C1555" s="3"/>
      <c r="D1555" s="3" t="s">
        <v>1866</v>
      </c>
      <c r="E1555" s="3" t="s">
        <v>1859</v>
      </c>
      <c r="F1555" s="3" t="s">
        <v>1858</v>
      </c>
      <c r="G1555" s="24"/>
      <c r="H1555" s="3" t="s">
        <v>1453</v>
      </c>
      <c r="I1555" s="33">
        <v>62046318</v>
      </c>
      <c r="J1555" s="1" t="s">
        <v>1804</v>
      </c>
      <c r="K1555" s="1" t="s">
        <v>1804</v>
      </c>
      <c r="L1555" s="3"/>
      <c r="M1555" s="6" t="s">
        <v>2267</v>
      </c>
      <c r="N1555" s="6"/>
      <c r="O1555" s="22" t="s">
        <v>1791</v>
      </c>
      <c r="P1555" s="22">
        <v>304</v>
      </c>
      <c r="Q1555" s="37">
        <f t="shared" ref="Q1555" si="639">R1555*0.8</f>
        <v>559.20000000000005</v>
      </c>
      <c r="R1555" s="166">
        <v>699</v>
      </c>
      <c r="S1555" s="33">
        <v>5051771665849</v>
      </c>
      <c r="T1555" s="33"/>
      <c r="U1555" s="99">
        <v>0.25</v>
      </c>
      <c r="V1555" s="142">
        <v>5.0000000000000001E-3</v>
      </c>
      <c r="W1555" s="99">
        <f t="shared" si="622"/>
        <v>0.255</v>
      </c>
      <c r="X1555" s="139">
        <v>370</v>
      </c>
      <c r="Y1555" s="139">
        <v>20</v>
      </c>
      <c r="Z1555" s="139">
        <v>260</v>
      </c>
      <c r="AA1555" s="7"/>
      <c r="AB1555" s="7"/>
      <c r="AC1555" s="7"/>
      <c r="AD1555" s="7"/>
      <c r="AE1555" s="7"/>
      <c r="AF1555" s="7"/>
      <c r="AG1555" s="1"/>
      <c r="AH1555" s="7"/>
      <c r="AI1555" s="7"/>
      <c r="AJ1555" s="7"/>
      <c r="AK1555" s="7"/>
      <c r="AL1555" s="7"/>
      <c r="AM1555" s="7"/>
      <c r="AN1555" s="1"/>
      <c r="AO1555" s="1"/>
      <c r="AP1555" s="1"/>
      <c r="AQ1555" s="1"/>
      <c r="AR1555" s="1"/>
      <c r="AS1555" s="1"/>
      <c r="AT1555" s="1"/>
      <c r="AU1555" s="1"/>
      <c r="AV1555" s="1"/>
      <c r="AW1555" s="3"/>
      <c r="AX1555" s="412" t="s">
        <v>2121</v>
      </c>
      <c r="AY1555" s="12"/>
      <c r="AZ1555" t="s">
        <v>4280</v>
      </c>
      <c r="BA1555" s="278" t="s">
        <v>4267</v>
      </c>
      <c r="BB1555" s="280" t="s">
        <v>4268</v>
      </c>
      <c r="BC1555" s="32"/>
    </row>
    <row r="1556" spans="1:55" ht="15.75">
      <c r="A1556" s="3" t="s">
        <v>1501</v>
      </c>
      <c r="B1556" s="24" t="s">
        <v>1865</v>
      </c>
      <c r="C1556" s="3"/>
      <c r="D1556" s="3" t="s">
        <v>1866</v>
      </c>
      <c r="E1556" s="3" t="s">
        <v>1860</v>
      </c>
      <c r="F1556" s="3" t="s">
        <v>1858</v>
      </c>
      <c r="G1556" s="24"/>
      <c r="H1556" s="3" t="s">
        <v>1453</v>
      </c>
      <c r="I1556" s="33">
        <v>62046318</v>
      </c>
      <c r="J1556" s="1" t="s">
        <v>1804</v>
      </c>
      <c r="K1556" s="1" t="s">
        <v>1804</v>
      </c>
      <c r="L1556" s="3"/>
      <c r="M1556" s="6" t="s">
        <v>2268</v>
      </c>
      <c r="N1556" s="6"/>
      <c r="O1556" s="22" t="s">
        <v>1791</v>
      </c>
      <c r="P1556" s="22">
        <v>304</v>
      </c>
      <c r="Q1556" s="37">
        <f t="shared" ref="Q1556" si="640">R1556*0.8</f>
        <v>559.20000000000005</v>
      </c>
      <c r="R1556" s="166">
        <v>699</v>
      </c>
      <c r="S1556" s="33">
        <v>5051771665801</v>
      </c>
      <c r="T1556" s="33"/>
      <c r="U1556" s="99">
        <v>0.25</v>
      </c>
      <c r="V1556" s="142">
        <v>5.0000000000000001E-3</v>
      </c>
      <c r="W1556" s="99">
        <f t="shared" si="622"/>
        <v>0.255</v>
      </c>
      <c r="X1556" s="139">
        <v>370</v>
      </c>
      <c r="Y1556" s="139">
        <v>20</v>
      </c>
      <c r="Z1556" s="139">
        <v>260</v>
      </c>
      <c r="AA1556" s="7"/>
      <c r="AB1556" s="7"/>
      <c r="AC1556" s="7"/>
      <c r="AD1556" s="7"/>
      <c r="AE1556" s="7"/>
      <c r="AF1556" s="7"/>
      <c r="AG1556" s="1"/>
      <c r="AH1556" s="7"/>
      <c r="AI1556" s="7"/>
      <c r="AJ1556" s="7"/>
      <c r="AK1556" s="7"/>
      <c r="AL1556" s="7"/>
      <c r="AM1556" s="7"/>
      <c r="AN1556" s="1"/>
      <c r="AO1556" s="1"/>
      <c r="AP1556" s="1"/>
      <c r="AQ1556" s="1"/>
      <c r="AR1556" s="1"/>
      <c r="AS1556" s="1"/>
      <c r="AT1556" s="1"/>
      <c r="AU1556" s="1"/>
      <c r="AV1556" s="1"/>
      <c r="AW1556" s="3"/>
      <c r="AX1556" s="412" t="s">
        <v>2121</v>
      </c>
      <c r="AY1556" s="12"/>
      <c r="AZ1556" t="s">
        <v>4280</v>
      </c>
      <c r="BA1556" s="278" t="s">
        <v>4267</v>
      </c>
      <c r="BB1556" s="280" t="s">
        <v>4268</v>
      </c>
      <c r="BC1556" s="32"/>
    </row>
    <row r="1557" spans="1:55" ht="15.75">
      <c r="A1557" s="3" t="s">
        <v>1501</v>
      </c>
      <c r="B1557" s="24" t="s">
        <v>1865</v>
      </c>
      <c r="C1557" s="3"/>
      <c r="D1557" s="3" t="s">
        <v>1866</v>
      </c>
      <c r="E1557" s="3" t="s">
        <v>1861</v>
      </c>
      <c r="F1557" s="3" t="s">
        <v>1858</v>
      </c>
      <c r="G1557" s="24"/>
      <c r="H1557" s="3" t="s">
        <v>1453</v>
      </c>
      <c r="I1557" s="33">
        <v>62046318</v>
      </c>
      <c r="J1557" s="1" t="s">
        <v>1804</v>
      </c>
      <c r="K1557" s="1" t="s">
        <v>1804</v>
      </c>
      <c r="L1557" s="3"/>
      <c r="M1557" s="6" t="s">
        <v>2269</v>
      </c>
      <c r="N1557" s="6"/>
      <c r="O1557" s="22" t="s">
        <v>1791</v>
      </c>
      <c r="P1557" s="22">
        <v>304</v>
      </c>
      <c r="Q1557" s="37">
        <f t="shared" ref="Q1557" si="641">R1557*0.8</f>
        <v>559.20000000000005</v>
      </c>
      <c r="R1557" s="166">
        <v>699</v>
      </c>
      <c r="S1557" s="33">
        <v>5051771665818</v>
      </c>
      <c r="T1557" s="33"/>
      <c r="U1557" s="99">
        <v>0.25</v>
      </c>
      <c r="V1557" s="142">
        <v>5.0000000000000001E-3</v>
      </c>
      <c r="W1557" s="99">
        <f t="shared" si="622"/>
        <v>0.255</v>
      </c>
      <c r="X1557" s="139">
        <v>370</v>
      </c>
      <c r="Y1557" s="139">
        <v>20</v>
      </c>
      <c r="Z1557" s="139">
        <v>260</v>
      </c>
      <c r="AA1557" s="7"/>
      <c r="AB1557" s="7"/>
      <c r="AC1557" s="7"/>
      <c r="AD1557" s="7"/>
      <c r="AE1557" s="7"/>
      <c r="AF1557" s="7"/>
      <c r="AG1557" s="1"/>
      <c r="AH1557" s="7"/>
      <c r="AI1557" s="7"/>
      <c r="AJ1557" s="7"/>
      <c r="AK1557" s="7"/>
      <c r="AL1557" s="7"/>
      <c r="AM1557" s="7"/>
      <c r="AN1557" s="1"/>
      <c r="AO1557" s="1"/>
      <c r="AP1557" s="1"/>
      <c r="AQ1557" s="1"/>
      <c r="AR1557" s="1"/>
      <c r="AS1557" s="1"/>
      <c r="AT1557" s="1"/>
      <c r="AU1557" s="1"/>
      <c r="AV1557" s="1"/>
      <c r="AW1557" s="3"/>
      <c r="AX1557" s="412" t="s">
        <v>2121</v>
      </c>
      <c r="AY1557" s="12"/>
      <c r="AZ1557" t="s">
        <v>4280</v>
      </c>
      <c r="BA1557" s="278" t="s">
        <v>4267</v>
      </c>
      <c r="BB1557" s="280" t="s">
        <v>4268</v>
      </c>
      <c r="BC1557" s="32"/>
    </row>
    <row r="1558" spans="1:55" ht="15.75">
      <c r="A1558" s="23" t="s">
        <v>278</v>
      </c>
      <c r="B1558" s="24" t="s">
        <v>301</v>
      </c>
      <c r="C1558" s="24"/>
      <c r="D1558" s="3" t="s">
        <v>1869</v>
      </c>
      <c r="E1558" s="24" t="s">
        <v>302</v>
      </c>
      <c r="F1558" s="24" t="s">
        <v>1992</v>
      </c>
      <c r="G1558" s="3"/>
      <c r="H1558" s="34" t="s">
        <v>303</v>
      </c>
      <c r="I1558" s="33">
        <v>73269098</v>
      </c>
      <c r="J1558" s="1" t="s">
        <v>1804</v>
      </c>
      <c r="K1558" s="1" t="s">
        <v>1804</v>
      </c>
      <c r="L1558" s="1"/>
      <c r="M1558" s="43" t="s">
        <v>304</v>
      </c>
      <c r="N1558" s="43"/>
      <c r="O1558" s="22" t="s">
        <v>1791</v>
      </c>
      <c r="P1558" s="22">
        <v>196</v>
      </c>
      <c r="Q1558" s="37">
        <f t="shared" ref="Q1558" si="642">R1558*0.8</f>
        <v>359.20000000000005</v>
      </c>
      <c r="R1558" s="166">
        <v>449</v>
      </c>
      <c r="S1558" s="33" t="s">
        <v>305</v>
      </c>
      <c r="T1558" s="33"/>
      <c r="U1558" s="99">
        <v>0.18099999999999999</v>
      </c>
      <c r="V1558" s="142">
        <v>5.0000000000000001E-3</v>
      </c>
      <c r="W1558" s="99">
        <f t="shared" si="622"/>
        <v>0.186</v>
      </c>
      <c r="X1558" s="139">
        <v>0.02</v>
      </c>
      <c r="Y1558" s="139">
        <v>260</v>
      </c>
      <c r="Z1558" s="139">
        <v>150</v>
      </c>
      <c r="AA1558" s="7"/>
      <c r="AB1558" s="7"/>
      <c r="AC1558" s="7"/>
      <c r="AD1558" s="7"/>
      <c r="AE1558" s="7"/>
      <c r="AF1558" s="7"/>
      <c r="AG1558" s="7"/>
      <c r="AH1558" s="1"/>
      <c r="AI1558" s="7"/>
      <c r="AJ1558" s="7"/>
      <c r="AK1558" s="7"/>
      <c r="AL1558" s="7"/>
      <c r="AM1558" s="7"/>
      <c r="AN1558" s="7"/>
      <c r="AO1558" s="1"/>
      <c r="AP1558" s="1"/>
      <c r="AQ1558" s="1"/>
      <c r="AR1558" s="1"/>
      <c r="AS1558" s="1"/>
      <c r="AT1558" s="1"/>
      <c r="AU1558" s="1"/>
      <c r="AV1558" s="1"/>
      <c r="AW1558" s="1"/>
      <c r="AX1558" s="412" t="s">
        <v>3178</v>
      </c>
      <c r="AY1558" s="32"/>
      <c r="AZ1558" t="s">
        <v>4280</v>
      </c>
      <c r="BA1558" s="278" t="s">
        <v>4267</v>
      </c>
      <c r="BB1558" s="280" t="s">
        <v>4268</v>
      </c>
    </row>
    <row r="1559" spans="1:55" ht="15.75">
      <c r="A1559" s="23" t="s">
        <v>278</v>
      </c>
      <c r="B1559" s="24" t="s">
        <v>301</v>
      </c>
      <c r="C1559" s="24"/>
      <c r="D1559" s="3" t="s">
        <v>1870</v>
      </c>
      <c r="E1559" s="24" t="s">
        <v>306</v>
      </c>
      <c r="F1559" s="24" t="s">
        <v>1993</v>
      </c>
      <c r="G1559" s="3"/>
      <c r="H1559" s="34" t="s">
        <v>303</v>
      </c>
      <c r="I1559" s="33">
        <v>73269098</v>
      </c>
      <c r="J1559" s="1" t="s">
        <v>1804</v>
      </c>
      <c r="K1559" s="1" t="s">
        <v>1804</v>
      </c>
      <c r="L1559" s="1"/>
      <c r="M1559" s="43" t="s">
        <v>304</v>
      </c>
      <c r="N1559" s="43"/>
      <c r="O1559" s="22" t="s">
        <v>1791</v>
      </c>
      <c r="P1559" s="22">
        <v>180</v>
      </c>
      <c r="Q1559" s="37">
        <f t="shared" ref="Q1559" si="643">R1559*0.8</f>
        <v>332</v>
      </c>
      <c r="R1559" s="166">
        <v>415</v>
      </c>
      <c r="S1559" s="33" t="s">
        <v>308</v>
      </c>
      <c r="T1559" s="33"/>
      <c r="U1559" s="99">
        <v>0.14599999999999999</v>
      </c>
      <c r="V1559" s="142">
        <v>5.0000000000000001E-3</v>
      </c>
      <c r="W1559" s="99">
        <f t="shared" si="622"/>
        <v>0.151</v>
      </c>
      <c r="X1559" s="139">
        <v>0</v>
      </c>
      <c r="Y1559" s="139">
        <v>260</v>
      </c>
      <c r="Z1559" s="139">
        <v>150</v>
      </c>
      <c r="AX1559" s="412" t="s">
        <v>307</v>
      </c>
      <c r="AY1559" s="32"/>
      <c r="AZ1559" t="s">
        <v>4280</v>
      </c>
      <c r="BA1559" s="278" t="s">
        <v>4267</v>
      </c>
      <c r="BB1559" s="280" t="s">
        <v>4268</v>
      </c>
    </row>
    <row r="1560" spans="1:55" ht="15.75">
      <c r="A1560" s="23" t="s">
        <v>278</v>
      </c>
      <c r="B1560" s="24" t="s">
        <v>301</v>
      </c>
      <c r="C1560" s="24"/>
      <c r="D1560" s="3" t="s">
        <v>1871</v>
      </c>
      <c r="E1560" s="24" t="s">
        <v>309</v>
      </c>
      <c r="F1560" s="24" t="s">
        <v>3516</v>
      </c>
      <c r="G1560" s="3"/>
      <c r="H1560" s="34" t="s">
        <v>279</v>
      </c>
      <c r="I1560" s="33">
        <v>42010000</v>
      </c>
      <c r="J1560" s="1" t="s">
        <v>1804</v>
      </c>
      <c r="K1560" s="1" t="s">
        <v>1804</v>
      </c>
      <c r="L1560" s="1"/>
      <c r="M1560" s="43" t="s">
        <v>311</v>
      </c>
      <c r="N1560" s="43"/>
      <c r="O1560" s="22" t="s">
        <v>1791</v>
      </c>
      <c r="P1560" s="22">
        <v>59</v>
      </c>
      <c r="Q1560" s="37">
        <f t="shared" ref="Q1560" si="644">R1560*0.8</f>
        <v>108</v>
      </c>
      <c r="R1560" s="166">
        <v>135</v>
      </c>
      <c r="S1560" s="33" t="s">
        <v>312</v>
      </c>
      <c r="T1560" s="33"/>
      <c r="U1560" s="99">
        <v>4.1000000000000002E-2</v>
      </c>
      <c r="V1560" s="142">
        <v>5.0000000000000001E-3</v>
      </c>
      <c r="W1560" s="99">
        <f t="shared" si="622"/>
        <v>4.5999999999999999E-2</v>
      </c>
      <c r="X1560" s="139">
        <v>10</v>
      </c>
      <c r="Y1560" s="139">
        <v>200</v>
      </c>
      <c r="Z1560" s="139">
        <v>100</v>
      </c>
      <c r="AH1560" s="1"/>
      <c r="AO1560" s="1"/>
      <c r="AP1560" s="1"/>
      <c r="AQ1560" s="1"/>
      <c r="AR1560" s="1"/>
      <c r="AS1560" s="1"/>
      <c r="AT1560" s="1"/>
      <c r="AU1560" s="1"/>
      <c r="AV1560" s="1"/>
      <c r="AW1560" s="1"/>
      <c r="AX1560" s="412" t="s">
        <v>310</v>
      </c>
      <c r="AY1560" s="32"/>
      <c r="AZ1560" t="s">
        <v>4282</v>
      </c>
      <c r="BA1560" s="278" t="s">
        <v>4267</v>
      </c>
      <c r="BB1560" s="280" t="s">
        <v>4268</v>
      </c>
    </row>
    <row r="1561" spans="1:55" ht="15.75">
      <c r="A1561" s="23" t="s">
        <v>278</v>
      </c>
      <c r="B1561" s="24" t="s">
        <v>301</v>
      </c>
      <c r="C1561" s="24"/>
      <c r="D1561" s="3" t="s">
        <v>1871</v>
      </c>
      <c r="E1561" s="24" t="s">
        <v>313</v>
      </c>
      <c r="F1561" s="24" t="s">
        <v>3516</v>
      </c>
      <c r="G1561" s="3"/>
      <c r="H1561" s="34" t="s">
        <v>314</v>
      </c>
      <c r="I1561" s="33">
        <v>42010000</v>
      </c>
      <c r="J1561" s="1" t="s">
        <v>1804</v>
      </c>
      <c r="K1561" s="1" t="s">
        <v>1804</v>
      </c>
      <c r="L1561" s="1"/>
      <c r="M1561" s="43" t="s">
        <v>315</v>
      </c>
      <c r="N1561" s="43"/>
      <c r="O1561" s="22" t="s">
        <v>1791</v>
      </c>
      <c r="P1561" s="22">
        <v>59</v>
      </c>
      <c r="Q1561" s="37">
        <f t="shared" ref="Q1561" si="645">R1561*0.8</f>
        <v>108</v>
      </c>
      <c r="R1561" s="166">
        <v>135</v>
      </c>
      <c r="S1561" s="33" t="s">
        <v>316</v>
      </c>
      <c r="T1561" s="33"/>
      <c r="U1561" s="99">
        <v>4.1000000000000002E-2</v>
      </c>
      <c r="V1561" s="142">
        <v>5.0000000000000001E-3</v>
      </c>
      <c r="W1561" s="99">
        <f t="shared" si="622"/>
        <v>4.5999999999999999E-2</v>
      </c>
      <c r="X1561" s="139">
        <v>10</v>
      </c>
      <c r="Y1561" s="139">
        <v>200</v>
      </c>
      <c r="Z1561" s="139">
        <v>100</v>
      </c>
      <c r="AA1561" s="44"/>
      <c r="AB1561" s="44"/>
      <c r="AC1561" s="44"/>
      <c r="AD1561" s="44"/>
      <c r="AE1561" s="44"/>
      <c r="AF1561" s="44"/>
      <c r="AG1561" s="44"/>
      <c r="AH1561" s="44"/>
      <c r="AI1561" s="44"/>
      <c r="AJ1561" s="44"/>
      <c r="AK1561" s="44"/>
      <c r="AL1561" s="44"/>
      <c r="AM1561" s="44"/>
      <c r="AN1561" s="44"/>
      <c r="AO1561" s="44"/>
      <c r="AP1561" s="44"/>
      <c r="AQ1561" s="44"/>
      <c r="AR1561" s="44"/>
      <c r="AS1561" s="44"/>
      <c r="AT1561" s="44"/>
      <c r="AU1561" s="44"/>
      <c r="AV1561" s="44"/>
      <c r="AW1561" s="44"/>
      <c r="AX1561" s="412" t="s">
        <v>310</v>
      </c>
      <c r="AY1561" s="32"/>
      <c r="AZ1561" t="s">
        <v>4282</v>
      </c>
      <c r="BA1561" s="278" t="s">
        <v>4267</v>
      </c>
      <c r="BB1561" s="280" t="s">
        <v>4268</v>
      </c>
    </row>
    <row r="1562" spans="1:55" ht="15.75">
      <c r="A1562" s="23" t="s">
        <v>278</v>
      </c>
      <c r="B1562" s="24" t="s">
        <v>301</v>
      </c>
      <c r="C1562" s="24"/>
      <c r="D1562" s="3" t="s">
        <v>1872</v>
      </c>
      <c r="E1562" s="24" t="s">
        <v>318</v>
      </c>
      <c r="F1562" s="24" t="s">
        <v>1994</v>
      </c>
      <c r="G1562" s="24"/>
      <c r="H1562" s="34" t="s">
        <v>303</v>
      </c>
      <c r="I1562" s="33">
        <v>73269098</v>
      </c>
      <c r="J1562" s="1" t="s">
        <v>1804</v>
      </c>
      <c r="K1562" s="1" t="s">
        <v>1804</v>
      </c>
      <c r="L1562" s="1"/>
      <c r="M1562" s="43" t="s">
        <v>304</v>
      </c>
      <c r="N1562" s="43"/>
      <c r="O1562" s="22" t="s">
        <v>1791</v>
      </c>
      <c r="P1562" s="22">
        <v>135</v>
      </c>
      <c r="Q1562" s="37">
        <f t="shared" ref="Q1562" si="646">R1562*0.8</f>
        <v>248</v>
      </c>
      <c r="R1562" s="166">
        <v>310</v>
      </c>
      <c r="S1562" s="33" t="s">
        <v>320</v>
      </c>
      <c r="T1562" s="33"/>
      <c r="U1562" s="99">
        <v>0.157</v>
      </c>
      <c r="V1562" s="142">
        <v>5.0000000000000001E-3</v>
      </c>
      <c r="W1562" s="99">
        <f t="shared" si="622"/>
        <v>0.16200000000000001</v>
      </c>
      <c r="X1562" s="139">
        <v>0</v>
      </c>
      <c r="Y1562" s="139">
        <v>260</v>
      </c>
      <c r="Z1562" s="139">
        <v>150</v>
      </c>
      <c r="AA1562" s="19"/>
      <c r="AB1562" s="19"/>
      <c r="AC1562" s="19"/>
      <c r="AD1562" s="19"/>
      <c r="AE1562" s="19"/>
      <c r="AF1562" s="19"/>
      <c r="AG1562" s="19"/>
      <c r="AI1562" s="19"/>
      <c r="AJ1562" s="19"/>
      <c r="AK1562" s="19"/>
      <c r="AL1562" s="19"/>
      <c r="AM1562" s="19"/>
      <c r="AN1562" s="19"/>
      <c r="AX1562" s="412" t="s">
        <v>319</v>
      </c>
      <c r="AY1562" s="32"/>
      <c r="AZ1562" t="s">
        <v>4280</v>
      </c>
      <c r="BA1562" s="278" t="s">
        <v>4267</v>
      </c>
      <c r="BB1562" s="280" t="s">
        <v>4268</v>
      </c>
    </row>
    <row r="1563" spans="1:55" ht="15.75">
      <c r="A1563" s="23" t="s">
        <v>278</v>
      </c>
      <c r="B1563" s="24" t="s">
        <v>301</v>
      </c>
      <c r="C1563" s="24"/>
      <c r="D1563" s="3" t="s">
        <v>1872</v>
      </c>
      <c r="E1563" s="24" t="s">
        <v>2452</v>
      </c>
      <c r="F1563" s="24" t="s">
        <v>1994</v>
      </c>
      <c r="G1563" s="24"/>
      <c r="H1563" s="34" t="s">
        <v>303</v>
      </c>
      <c r="I1563" s="33">
        <v>73269098</v>
      </c>
      <c r="J1563" s="1" t="s">
        <v>1804</v>
      </c>
      <c r="K1563" s="1" t="s">
        <v>1804</v>
      </c>
      <c r="M1563" s="43" t="s">
        <v>2453</v>
      </c>
      <c r="N1563" s="43"/>
      <c r="O1563" s="22" t="s">
        <v>1791</v>
      </c>
      <c r="P1563" s="22">
        <v>135</v>
      </c>
      <c r="Q1563" s="37">
        <f t="shared" ref="Q1563" si="647">R1563*0.8</f>
        <v>248</v>
      </c>
      <c r="R1563" s="166">
        <v>310</v>
      </c>
      <c r="S1563" s="33">
        <v>5051771210414</v>
      </c>
      <c r="T1563" s="33"/>
      <c r="U1563" s="99">
        <v>0.157</v>
      </c>
      <c r="V1563" s="142">
        <v>5.0000000000000001E-3</v>
      </c>
      <c r="W1563" s="99">
        <f t="shared" si="622"/>
        <v>0.16200000000000001</v>
      </c>
      <c r="X1563" s="139">
        <v>0</v>
      </c>
      <c r="Y1563" s="139">
        <v>260</v>
      </c>
      <c r="Z1563" s="139">
        <v>150</v>
      </c>
      <c r="AA1563" s="19"/>
      <c r="AB1563" s="19"/>
      <c r="AC1563" s="19"/>
      <c r="AD1563" s="19"/>
      <c r="AE1563" s="19"/>
      <c r="AF1563" s="19"/>
      <c r="AG1563" s="19"/>
      <c r="AI1563" s="19"/>
      <c r="AJ1563" s="19"/>
      <c r="AK1563" s="19"/>
      <c r="AL1563" s="19"/>
      <c r="AM1563" s="19"/>
      <c r="AN1563" s="19"/>
      <c r="AX1563" s="412" t="s">
        <v>319</v>
      </c>
      <c r="AY1563" s="32"/>
      <c r="AZ1563" t="s">
        <v>4280</v>
      </c>
      <c r="BA1563" s="278" t="s">
        <v>4267</v>
      </c>
      <c r="BB1563" s="280" t="s">
        <v>4268</v>
      </c>
    </row>
    <row r="1564" spans="1:55" ht="15.75">
      <c r="A1564" s="23" t="s">
        <v>278</v>
      </c>
      <c r="B1564" s="24" t="s">
        <v>322</v>
      </c>
      <c r="C1564" s="24"/>
      <c r="D1564" s="3" t="s">
        <v>1873</v>
      </c>
      <c r="E1564" s="21" t="s">
        <v>323</v>
      </c>
      <c r="F1564" t="s">
        <v>3617</v>
      </c>
      <c r="G1564" s="24"/>
      <c r="H1564" s="36" t="s">
        <v>279</v>
      </c>
      <c r="I1564" s="33">
        <v>64039113</v>
      </c>
      <c r="J1564" s="1" t="s">
        <v>1804</v>
      </c>
      <c r="K1564" s="1" t="s">
        <v>1804</v>
      </c>
      <c r="M1564" s="183">
        <v>37</v>
      </c>
      <c r="N1564" s="183"/>
      <c r="O1564" s="22" t="s">
        <v>1791</v>
      </c>
      <c r="P1564" s="22">
        <v>391</v>
      </c>
      <c r="Q1564" s="37">
        <f t="shared" ref="Q1564" si="648">R1564*0.8</f>
        <v>719.2</v>
      </c>
      <c r="R1564" s="166">
        <v>899</v>
      </c>
      <c r="S1564" s="33" t="s">
        <v>325</v>
      </c>
      <c r="T1564" s="33"/>
      <c r="U1564" s="99">
        <v>0.9</v>
      </c>
      <c r="V1564" s="142">
        <v>0.3</v>
      </c>
      <c r="W1564" s="99">
        <f t="shared" si="622"/>
        <v>1.2</v>
      </c>
      <c r="X1564" s="139">
        <v>320</v>
      </c>
      <c r="Y1564" s="139">
        <v>110</v>
      </c>
      <c r="Z1564" s="139">
        <v>320</v>
      </c>
      <c r="AX1564" s="412" t="s">
        <v>324</v>
      </c>
      <c r="AY1564" s="32"/>
      <c r="AZ1564" t="s">
        <v>4282</v>
      </c>
      <c r="BA1564" s="278" t="s">
        <v>4267</v>
      </c>
      <c r="BB1564" s="280" t="s">
        <v>4268</v>
      </c>
    </row>
    <row r="1565" spans="1:55" ht="15.75">
      <c r="A1565" s="23" t="s">
        <v>278</v>
      </c>
      <c r="B1565" s="24" t="s">
        <v>322</v>
      </c>
      <c r="C1565" s="24"/>
      <c r="D1565" s="3" t="s">
        <v>1873</v>
      </c>
      <c r="E1565" s="21" t="s">
        <v>326</v>
      </c>
      <c r="F1565" t="s">
        <v>3617</v>
      </c>
      <c r="G1565" s="24"/>
      <c r="H1565" s="36" t="s">
        <v>279</v>
      </c>
      <c r="I1565" s="33">
        <v>64039113</v>
      </c>
      <c r="J1565" s="1" t="s">
        <v>1804</v>
      </c>
      <c r="K1565" s="1" t="s">
        <v>1804</v>
      </c>
      <c r="L1565" s="3"/>
      <c r="M1565" s="183">
        <v>38</v>
      </c>
      <c r="N1565" s="183"/>
      <c r="O1565" s="22" t="s">
        <v>1791</v>
      </c>
      <c r="P1565" s="22">
        <v>391</v>
      </c>
      <c r="Q1565" s="37">
        <f t="shared" ref="Q1565" si="649">R1565*0.8</f>
        <v>719.2</v>
      </c>
      <c r="R1565" s="166">
        <v>899</v>
      </c>
      <c r="S1565" s="33" t="s">
        <v>327</v>
      </c>
      <c r="T1565" s="33"/>
      <c r="U1565" s="99">
        <v>0.9</v>
      </c>
      <c r="V1565" s="142">
        <v>0.3</v>
      </c>
      <c r="W1565" s="99">
        <f t="shared" si="622"/>
        <v>1.2</v>
      </c>
      <c r="X1565" s="139">
        <v>320</v>
      </c>
      <c r="Y1565" s="139">
        <v>110</v>
      </c>
      <c r="Z1565" s="139">
        <v>320</v>
      </c>
      <c r="AA1565" s="19"/>
      <c r="AB1565" s="19"/>
      <c r="AC1565" s="19"/>
      <c r="AD1565" s="19"/>
      <c r="AE1565" s="19"/>
      <c r="AF1565" s="19"/>
      <c r="AG1565" s="19"/>
      <c r="AH1565" s="3"/>
      <c r="AI1565" s="19"/>
      <c r="AJ1565" s="19"/>
      <c r="AK1565" s="19"/>
      <c r="AL1565" s="19"/>
      <c r="AM1565" s="19"/>
      <c r="AN1565" s="19"/>
      <c r="AO1565" s="3"/>
      <c r="AP1565" s="3"/>
      <c r="AQ1565" s="3"/>
      <c r="AR1565" s="3"/>
      <c r="AS1565" s="3"/>
      <c r="AT1565" s="3"/>
      <c r="AU1565" s="3"/>
      <c r="AV1565" s="3"/>
      <c r="AW1565" s="3"/>
      <c r="AX1565" s="412" t="s">
        <v>324</v>
      </c>
      <c r="AY1565" s="32"/>
      <c r="AZ1565" t="s">
        <v>4282</v>
      </c>
      <c r="BA1565" s="278" t="s">
        <v>4267</v>
      </c>
      <c r="BB1565" s="280" t="s">
        <v>4268</v>
      </c>
    </row>
    <row r="1566" spans="1:55" ht="15.75">
      <c r="A1566" s="23" t="s">
        <v>278</v>
      </c>
      <c r="B1566" s="24" t="s">
        <v>322</v>
      </c>
      <c r="C1566" s="24"/>
      <c r="D1566" s="3" t="s">
        <v>1873</v>
      </c>
      <c r="E1566" s="21" t="s">
        <v>328</v>
      </c>
      <c r="F1566" t="s">
        <v>3617</v>
      </c>
      <c r="G1566" s="24"/>
      <c r="H1566" s="36" t="s">
        <v>279</v>
      </c>
      <c r="I1566" s="33">
        <v>64039113</v>
      </c>
      <c r="J1566" s="1" t="s">
        <v>1804</v>
      </c>
      <c r="K1566" s="1" t="s">
        <v>1804</v>
      </c>
      <c r="L1566" s="3"/>
      <c r="M1566" s="183">
        <v>39</v>
      </c>
      <c r="N1566" s="183"/>
      <c r="O1566" s="22" t="s">
        <v>1791</v>
      </c>
      <c r="P1566" s="22">
        <v>391</v>
      </c>
      <c r="Q1566" s="37">
        <f t="shared" ref="Q1566" si="650">R1566*0.8</f>
        <v>719.2</v>
      </c>
      <c r="R1566" s="166">
        <v>899</v>
      </c>
      <c r="S1566" s="33" t="s">
        <v>329</v>
      </c>
      <c r="T1566" s="33"/>
      <c r="U1566" s="99">
        <v>0.9</v>
      </c>
      <c r="V1566" s="142">
        <v>0.3</v>
      </c>
      <c r="W1566" s="99">
        <f t="shared" si="622"/>
        <v>1.2</v>
      </c>
      <c r="X1566" s="139">
        <v>320</v>
      </c>
      <c r="Y1566" s="139">
        <v>110</v>
      </c>
      <c r="Z1566" s="139">
        <v>320</v>
      </c>
      <c r="AA1566" s="19"/>
      <c r="AB1566" s="19"/>
      <c r="AC1566" s="19"/>
      <c r="AD1566" s="19"/>
      <c r="AE1566" s="19"/>
      <c r="AF1566" s="19"/>
      <c r="AG1566" s="19"/>
      <c r="AH1566" s="3"/>
      <c r="AI1566" s="19"/>
      <c r="AJ1566" s="19"/>
      <c r="AK1566" s="19"/>
      <c r="AL1566" s="19"/>
      <c r="AM1566" s="19"/>
      <c r="AN1566" s="19"/>
      <c r="AO1566" s="3"/>
      <c r="AP1566" s="3"/>
      <c r="AQ1566" s="3"/>
      <c r="AR1566" s="3"/>
      <c r="AS1566" s="3"/>
      <c r="AT1566" s="3"/>
      <c r="AU1566" s="3"/>
      <c r="AV1566" s="3"/>
      <c r="AW1566" s="3"/>
      <c r="AX1566" s="412" t="s">
        <v>324</v>
      </c>
      <c r="AY1566" s="32"/>
      <c r="AZ1566" t="s">
        <v>4282</v>
      </c>
      <c r="BA1566" s="278" t="s">
        <v>4267</v>
      </c>
      <c r="BB1566" s="280" t="s">
        <v>4268</v>
      </c>
    </row>
    <row r="1567" spans="1:55" ht="15.75">
      <c r="A1567" s="23" t="s">
        <v>278</v>
      </c>
      <c r="B1567" s="24" t="s">
        <v>322</v>
      </c>
      <c r="D1567" s="3" t="s">
        <v>1873</v>
      </c>
      <c r="E1567" s="20" t="s">
        <v>3616</v>
      </c>
      <c r="F1567" t="s">
        <v>3617</v>
      </c>
      <c r="H1567" s="36" t="s">
        <v>279</v>
      </c>
      <c r="I1567" s="33">
        <v>64039113</v>
      </c>
      <c r="J1567" s="1" t="s">
        <v>1804</v>
      </c>
      <c r="K1567" s="1" t="s">
        <v>1804</v>
      </c>
      <c r="L1567" s="236"/>
      <c r="M1567" s="13">
        <v>40</v>
      </c>
      <c r="N1567"/>
      <c r="O1567" s="229" t="s">
        <v>1791</v>
      </c>
      <c r="P1567" s="22">
        <v>391</v>
      </c>
      <c r="Q1567" s="37">
        <f t="shared" ref="Q1567" si="651">R1567*0.8</f>
        <v>719.2</v>
      </c>
      <c r="R1567" s="166">
        <v>899</v>
      </c>
      <c r="S1567" s="143">
        <v>5051771530734</v>
      </c>
      <c r="T1567"/>
      <c r="U1567" s="99">
        <v>0.9</v>
      </c>
      <c r="V1567" s="142">
        <v>0.3</v>
      </c>
      <c r="W1567" s="99">
        <f t="shared" si="622"/>
        <v>1.2</v>
      </c>
      <c r="X1567" s="139">
        <v>320</v>
      </c>
      <c r="Y1567" s="139">
        <v>110</v>
      </c>
      <c r="Z1567" s="139">
        <v>320</v>
      </c>
      <c r="AX1567" s="412" t="s">
        <v>324</v>
      </c>
      <c r="AZ1567" t="s">
        <v>4282</v>
      </c>
      <c r="BA1567" s="278" t="s">
        <v>4267</v>
      </c>
      <c r="BB1567" s="280" t="s">
        <v>4268</v>
      </c>
    </row>
    <row r="1568" spans="1:55" ht="15.75">
      <c r="A1568" s="23" t="s">
        <v>278</v>
      </c>
      <c r="B1568" s="24" t="s">
        <v>322</v>
      </c>
      <c r="C1568" s="24"/>
      <c r="D1568" s="3" t="s">
        <v>1873</v>
      </c>
      <c r="E1568" s="21" t="s">
        <v>330</v>
      </c>
      <c r="F1568" t="s">
        <v>3617</v>
      </c>
      <c r="G1568" s="24"/>
      <c r="H1568" s="36" t="s">
        <v>279</v>
      </c>
      <c r="I1568" s="33">
        <v>64039113</v>
      </c>
      <c r="J1568" s="1" t="s">
        <v>1804</v>
      </c>
      <c r="K1568" s="1" t="s">
        <v>1804</v>
      </c>
      <c r="L1568" s="3"/>
      <c r="M1568" s="183">
        <v>41</v>
      </c>
      <c r="N1568" s="183"/>
      <c r="O1568" s="22" t="s">
        <v>1791</v>
      </c>
      <c r="P1568" s="22">
        <v>391</v>
      </c>
      <c r="Q1568" s="37">
        <f t="shared" ref="Q1568" si="652">R1568*0.8</f>
        <v>719.2</v>
      </c>
      <c r="R1568" s="166">
        <v>899</v>
      </c>
      <c r="S1568" s="33" t="s">
        <v>331</v>
      </c>
      <c r="T1568" s="33"/>
      <c r="U1568" s="99">
        <v>0.9</v>
      </c>
      <c r="V1568" s="142">
        <v>0.3</v>
      </c>
      <c r="W1568" s="99">
        <f t="shared" si="622"/>
        <v>1.2</v>
      </c>
      <c r="X1568" s="139">
        <v>320</v>
      </c>
      <c r="Y1568" s="139">
        <v>110</v>
      </c>
      <c r="Z1568" s="139">
        <v>320</v>
      </c>
      <c r="AA1568" s="19"/>
      <c r="AB1568" s="19"/>
      <c r="AC1568" s="19"/>
      <c r="AD1568" s="19"/>
      <c r="AE1568" s="19"/>
      <c r="AF1568" s="19"/>
      <c r="AG1568" s="19"/>
      <c r="AH1568" s="3"/>
      <c r="AI1568" s="19"/>
      <c r="AJ1568" s="19"/>
      <c r="AK1568" s="19"/>
      <c r="AL1568" s="19"/>
      <c r="AM1568" s="19"/>
      <c r="AN1568" s="19"/>
      <c r="AO1568" s="3"/>
      <c r="AP1568" s="3"/>
      <c r="AQ1568" s="3"/>
      <c r="AR1568" s="3"/>
      <c r="AS1568" s="3"/>
      <c r="AT1568" s="3"/>
      <c r="AU1568" s="3"/>
      <c r="AV1568" s="3"/>
      <c r="AW1568" s="3"/>
      <c r="AX1568" s="412" t="s">
        <v>324</v>
      </c>
      <c r="AY1568" s="32"/>
      <c r="AZ1568" t="s">
        <v>4282</v>
      </c>
      <c r="BA1568" s="278" t="s">
        <v>4267</v>
      </c>
      <c r="BB1568" s="280" t="s">
        <v>4268</v>
      </c>
    </row>
    <row r="1569" spans="1:54" ht="15.75">
      <c r="A1569" s="23" t="s">
        <v>278</v>
      </c>
      <c r="B1569" s="24" t="s">
        <v>322</v>
      </c>
      <c r="C1569" s="24"/>
      <c r="D1569" s="3" t="s">
        <v>1873</v>
      </c>
      <c r="E1569" s="21" t="s">
        <v>332</v>
      </c>
      <c r="F1569" t="s">
        <v>3617</v>
      </c>
      <c r="G1569" s="24"/>
      <c r="H1569" s="36" t="s">
        <v>298</v>
      </c>
      <c r="I1569" s="33">
        <v>64039113</v>
      </c>
      <c r="J1569" s="1" t="s">
        <v>1804</v>
      </c>
      <c r="K1569" s="1" t="s">
        <v>1804</v>
      </c>
      <c r="L1569" s="3"/>
      <c r="M1569" s="183">
        <v>37</v>
      </c>
      <c r="N1569" s="183"/>
      <c r="O1569" s="22" t="s">
        <v>1791</v>
      </c>
      <c r="P1569" s="22">
        <v>391</v>
      </c>
      <c r="Q1569" s="37">
        <f t="shared" ref="Q1569" si="653">R1569*0.8</f>
        <v>719.2</v>
      </c>
      <c r="R1569" s="166">
        <v>899</v>
      </c>
      <c r="S1569" s="33" t="s">
        <v>333</v>
      </c>
      <c r="T1569" s="33"/>
      <c r="U1569" s="99">
        <v>0.9</v>
      </c>
      <c r="V1569" s="142">
        <v>0.3</v>
      </c>
      <c r="W1569" s="99">
        <f t="shared" si="622"/>
        <v>1.2</v>
      </c>
      <c r="X1569" s="139">
        <v>320</v>
      </c>
      <c r="Y1569" s="139">
        <v>110</v>
      </c>
      <c r="Z1569" s="139">
        <v>320</v>
      </c>
      <c r="AA1569" s="19"/>
      <c r="AB1569" s="19"/>
      <c r="AC1569" s="19"/>
      <c r="AD1569" s="19"/>
      <c r="AE1569" s="19"/>
      <c r="AF1569" s="19"/>
      <c r="AG1569" s="19"/>
      <c r="AH1569" s="3"/>
      <c r="AI1569" s="19"/>
      <c r="AJ1569" s="19"/>
      <c r="AK1569" s="19"/>
      <c r="AL1569" s="19"/>
      <c r="AM1569" s="19"/>
      <c r="AN1569" s="19"/>
      <c r="AO1569" s="3"/>
      <c r="AP1569" s="3"/>
      <c r="AQ1569" s="3"/>
      <c r="AR1569" s="3"/>
      <c r="AS1569" s="3"/>
      <c r="AT1569" s="3"/>
      <c r="AU1569" s="3"/>
      <c r="AV1569" s="3"/>
      <c r="AW1569" s="3"/>
      <c r="AX1569" s="412" t="s">
        <v>324</v>
      </c>
      <c r="AY1569" s="32"/>
      <c r="AZ1569" t="s">
        <v>4282</v>
      </c>
      <c r="BA1569" s="278" t="s">
        <v>4267</v>
      </c>
      <c r="BB1569" s="280" t="s">
        <v>4268</v>
      </c>
    </row>
    <row r="1570" spans="1:54" ht="15.75">
      <c r="A1570" s="23" t="s">
        <v>278</v>
      </c>
      <c r="B1570" s="24" t="s">
        <v>322</v>
      </c>
      <c r="C1570" s="24"/>
      <c r="D1570" s="3" t="s">
        <v>1873</v>
      </c>
      <c r="E1570" s="21" t="s">
        <v>334</v>
      </c>
      <c r="F1570" t="s">
        <v>3617</v>
      </c>
      <c r="G1570" s="24"/>
      <c r="H1570" s="36" t="s">
        <v>298</v>
      </c>
      <c r="I1570" s="33">
        <v>64039113</v>
      </c>
      <c r="J1570" s="1" t="s">
        <v>1804</v>
      </c>
      <c r="K1570" s="1" t="s">
        <v>1804</v>
      </c>
      <c r="L1570" s="3"/>
      <c r="M1570" s="183">
        <v>38</v>
      </c>
      <c r="N1570" s="183"/>
      <c r="O1570" s="22" t="s">
        <v>1791</v>
      </c>
      <c r="P1570" s="22">
        <v>391</v>
      </c>
      <c r="Q1570" s="37">
        <f t="shared" ref="Q1570" si="654">R1570*0.8</f>
        <v>719.2</v>
      </c>
      <c r="R1570" s="166">
        <v>899</v>
      </c>
      <c r="S1570" s="33" t="s">
        <v>335</v>
      </c>
      <c r="T1570" s="33"/>
      <c r="U1570" s="99">
        <v>0.9</v>
      </c>
      <c r="V1570" s="142">
        <v>0.3</v>
      </c>
      <c r="W1570" s="99">
        <f t="shared" ref="W1570:W1590" si="655">U1570+V1570</f>
        <v>1.2</v>
      </c>
      <c r="X1570" s="139">
        <v>320</v>
      </c>
      <c r="Y1570" s="139">
        <v>110</v>
      </c>
      <c r="Z1570" s="139">
        <v>320</v>
      </c>
      <c r="AA1570" s="19"/>
      <c r="AB1570" s="19"/>
      <c r="AC1570" s="19"/>
      <c r="AD1570" s="19"/>
      <c r="AE1570" s="19"/>
      <c r="AF1570" s="19"/>
      <c r="AG1570" s="19"/>
      <c r="AH1570" s="3"/>
      <c r="AI1570" s="19"/>
      <c r="AJ1570" s="19"/>
      <c r="AK1570" s="19"/>
      <c r="AL1570" s="19"/>
      <c r="AM1570" s="19"/>
      <c r="AN1570" s="19"/>
      <c r="AO1570" s="3"/>
      <c r="AP1570" s="3"/>
      <c r="AQ1570" s="3"/>
      <c r="AR1570" s="3"/>
      <c r="AS1570" s="3"/>
      <c r="AT1570" s="3"/>
      <c r="AU1570" s="3"/>
      <c r="AV1570" s="3"/>
      <c r="AW1570" s="3"/>
      <c r="AX1570" s="412" t="s">
        <v>324</v>
      </c>
      <c r="AY1570" s="32"/>
      <c r="AZ1570" t="s">
        <v>4282</v>
      </c>
      <c r="BA1570" s="278" t="s">
        <v>4267</v>
      </c>
      <c r="BB1570" s="280" t="s">
        <v>4268</v>
      </c>
    </row>
    <row r="1571" spans="1:54" ht="15.75">
      <c r="A1571" s="23" t="s">
        <v>278</v>
      </c>
      <c r="B1571" s="24" t="s">
        <v>322</v>
      </c>
      <c r="C1571" s="24"/>
      <c r="D1571" s="3" t="s">
        <v>1873</v>
      </c>
      <c r="E1571" s="21" t="s">
        <v>336</v>
      </c>
      <c r="F1571" t="s">
        <v>3617</v>
      </c>
      <c r="G1571" s="24"/>
      <c r="H1571" s="36" t="s">
        <v>298</v>
      </c>
      <c r="I1571" s="33">
        <v>64039113</v>
      </c>
      <c r="J1571" s="1" t="s">
        <v>1804</v>
      </c>
      <c r="K1571" s="1" t="s">
        <v>1804</v>
      </c>
      <c r="M1571" s="183">
        <v>39</v>
      </c>
      <c r="N1571" s="183"/>
      <c r="O1571" s="22" t="s">
        <v>1791</v>
      </c>
      <c r="P1571" s="22">
        <v>391</v>
      </c>
      <c r="Q1571" s="37">
        <f t="shared" ref="Q1571" si="656">R1571*0.8</f>
        <v>719.2</v>
      </c>
      <c r="R1571" s="166">
        <v>899</v>
      </c>
      <c r="S1571" s="33" t="s">
        <v>337</v>
      </c>
      <c r="T1571" s="33"/>
      <c r="U1571" s="99">
        <v>0.9</v>
      </c>
      <c r="V1571" s="142">
        <v>0.3</v>
      </c>
      <c r="W1571" s="99">
        <f t="shared" si="655"/>
        <v>1.2</v>
      </c>
      <c r="X1571" s="139">
        <v>320</v>
      </c>
      <c r="Y1571" s="139">
        <v>110</v>
      </c>
      <c r="Z1571" s="139">
        <v>320</v>
      </c>
      <c r="AX1571" s="412" t="s">
        <v>324</v>
      </c>
      <c r="AY1571" s="32"/>
      <c r="AZ1571" t="s">
        <v>4282</v>
      </c>
      <c r="BA1571" s="278" t="s">
        <v>4267</v>
      </c>
      <c r="BB1571" s="280" t="s">
        <v>4268</v>
      </c>
    </row>
    <row r="1572" spans="1:54" ht="15.75">
      <c r="A1572" s="23" t="s">
        <v>278</v>
      </c>
      <c r="B1572" s="24" t="s">
        <v>322</v>
      </c>
      <c r="D1572" s="3" t="s">
        <v>1873</v>
      </c>
      <c r="E1572" s="20" t="s">
        <v>3618</v>
      </c>
      <c r="F1572" t="s">
        <v>3617</v>
      </c>
      <c r="H1572" s="36" t="s">
        <v>298</v>
      </c>
      <c r="I1572" s="33">
        <v>64039113</v>
      </c>
      <c r="J1572" s="1" t="s">
        <v>1804</v>
      </c>
      <c r="K1572" s="1" t="s">
        <v>1804</v>
      </c>
      <c r="L1572" s="236"/>
      <c r="M1572" s="13">
        <v>40</v>
      </c>
      <c r="N1572"/>
      <c r="O1572" s="229" t="s">
        <v>1791</v>
      </c>
      <c r="P1572" s="22">
        <v>391</v>
      </c>
      <c r="Q1572" s="37">
        <f t="shared" ref="Q1572" si="657">R1572*0.8</f>
        <v>719.2</v>
      </c>
      <c r="R1572" s="166">
        <v>899</v>
      </c>
      <c r="S1572" s="143">
        <v>5051771530895</v>
      </c>
      <c r="T1572"/>
      <c r="U1572" s="99">
        <v>0.9</v>
      </c>
      <c r="V1572" s="142">
        <v>0.3</v>
      </c>
      <c r="W1572" s="99">
        <f t="shared" si="655"/>
        <v>1.2</v>
      </c>
      <c r="X1572" s="139">
        <v>320</v>
      </c>
      <c r="Y1572" s="139">
        <v>110</v>
      </c>
      <c r="Z1572" s="139">
        <v>320</v>
      </c>
      <c r="AX1572" s="412" t="s">
        <v>324</v>
      </c>
      <c r="AZ1572" t="s">
        <v>4282</v>
      </c>
      <c r="BA1572" s="278" t="s">
        <v>4267</v>
      </c>
      <c r="BB1572" s="280" t="s">
        <v>4268</v>
      </c>
    </row>
    <row r="1573" spans="1:54" ht="15.75">
      <c r="A1573" s="23" t="s">
        <v>278</v>
      </c>
      <c r="B1573" s="24" t="s">
        <v>322</v>
      </c>
      <c r="C1573" s="24"/>
      <c r="D1573" s="3" t="s">
        <v>1873</v>
      </c>
      <c r="E1573" s="21" t="s">
        <v>338</v>
      </c>
      <c r="F1573" t="s">
        <v>3617</v>
      </c>
      <c r="G1573" s="24"/>
      <c r="H1573" s="36" t="s">
        <v>298</v>
      </c>
      <c r="I1573" s="33">
        <v>64039113</v>
      </c>
      <c r="J1573" s="1" t="s">
        <v>1804</v>
      </c>
      <c r="K1573" s="1" t="s">
        <v>1804</v>
      </c>
      <c r="M1573" s="183">
        <v>41</v>
      </c>
      <c r="N1573" s="183"/>
      <c r="O1573" s="22" t="s">
        <v>1791</v>
      </c>
      <c r="P1573" s="22">
        <v>391</v>
      </c>
      <c r="Q1573" s="37">
        <f t="shared" ref="Q1573" si="658">R1573*0.8</f>
        <v>719.2</v>
      </c>
      <c r="R1573" s="166">
        <v>899</v>
      </c>
      <c r="S1573" s="33" t="s">
        <v>339</v>
      </c>
      <c r="T1573" s="33"/>
      <c r="U1573" s="99">
        <v>0.9</v>
      </c>
      <c r="V1573" s="142">
        <v>0.3</v>
      </c>
      <c r="W1573" s="99">
        <f t="shared" si="655"/>
        <v>1.2</v>
      </c>
      <c r="X1573" s="139">
        <v>320</v>
      </c>
      <c r="Y1573" s="139">
        <v>110</v>
      </c>
      <c r="Z1573" s="139">
        <v>320</v>
      </c>
      <c r="AX1573" s="412" t="s">
        <v>324</v>
      </c>
      <c r="AY1573" s="32"/>
      <c r="AZ1573" t="s">
        <v>4282</v>
      </c>
      <c r="BA1573" s="278" t="s">
        <v>4267</v>
      </c>
      <c r="BB1573" s="280" t="s">
        <v>4268</v>
      </c>
    </row>
    <row r="1574" spans="1:54" ht="15.75">
      <c r="A1574" s="23" t="s">
        <v>278</v>
      </c>
      <c r="B1574" s="24" t="s">
        <v>322</v>
      </c>
      <c r="C1574" s="24"/>
      <c r="D1574" s="3" t="s">
        <v>1874</v>
      </c>
      <c r="E1574" s="21" t="s">
        <v>357</v>
      </c>
      <c r="F1574" s="21" t="s">
        <v>1991</v>
      </c>
      <c r="G1574" s="24"/>
      <c r="H1574" s="36" t="s">
        <v>279</v>
      </c>
      <c r="I1574" s="33">
        <v>64029190</v>
      </c>
      <c r="J1574" s="1" t="s">
        <v>1804</v>
      </c>
      <c r="K1574" s="1" t="s">
        <v>1804</v>
      </c>
      <c r="M1574" s="183">
        <v>30</v>
      </c>
      <c r="N1574" s="183"/>
      <c r="O1574" s="22" t="s">
        <v>1791</v>
      </c>
      <c r="P1574" s="22">
        <v>280</v>
      </c>
      <c r="Q1574" s="37">
        <f t="shared" ref="Q1574" si="659">R1574*0.8</f>
        <v>511.20000000000005</v>
      </c>
      <c r="R1574" s="166">
        <v>639</v>
      </c>
      <c r="S1574" s="33" t="s">
        <v>358</v>
      </c>
      <c r="T1574" s="33"/>
      <c r="U1574" s="99">
        <v>0.6</v>
      </c>
      <c r="V1574" s="142">
        <v>0.3</v>
      </c>
      <c r="W1574" s="99">
        <f t="shared" si="655"/>
        <v>0.89999999999999991</v>
      </c>
      <c r="X1574" s="139">
        <v>270</v>
      </c>
      <c r="Y1574" s="139">
        <v>90</v>
      </c>
      <c r="Z1574" s="139">
        <v>270</v>
      </c>
      <c r="AX1574" s="412" t="s">
        <v>341</v>
      </c>
      <c r="AY1574" s="32"/>
      <c r="AZ1574" t="s">
        <v>4282</v>
      </c>
      <c r="BA1574" s="278" t="s">
        <v>4267</v>
      </c>
      <c r="BB1574" s="280" t="s">
        <v>4268</v>
      </c>
    </row>
    <row r="1575" spans="1:54" ht="15.75">
      <c r="A1575" s="23" t="s">
        <v>278</v>
      </c>
      <c r="B1575" s="24" t="s">
        <v>322</v>
      </c>
      <c r="C1575" s="24"/>
      <c r="D1575" s="3" t="s">
        <v>1874</v>
      </c>
      <c r="E1575" s="21" t="s">
        <v>359</v>
      </c>
      <c r="F1575" s="21" t="s">
        <v>1991</v>
      </c>
      <c r="G1575" s="24"/>
      <c r="H1575" s="36" t="s">
        <v>279</v>
      </c>
      <c r="I1575" s="33">
        <v>64029190</v>
      </c>
      <c r="J1575" s="1" t="s">
        <v>1804</v>
      </c>
      <c r="K1575" s="1" t="s">
        <v>1804</v>
      </c>
      <c r="M1575" s="183">
        <v>31</v>
      </c>
      <c r="N1575" s="183"/>
      <c r="O1575" s="22" t="s">
        <v>1791</v>
      </c>
      <c r="P1575" s="22">
        <v>280</v>
      </c>
      <c r="Q1575" s="37">
        <f t="shared" ref="Q1575" si="660">R1575*0.8</f>
        <v>511.20000000000005</v>
      </c>
      <c r="R1575" s="166">
        <v>639</v>
      </c>
      <c r="S1575" s="33" t="s">
        <v>360</v>
      </c>
      <c r="T1575" s="33"/>
      <c r="U1575" s="99">
        <v>0.6</v>
      </c>
      <c r="V1575" s="142">
        <v>0.3</v>
      </c>
      <c r="W1575" s="99">
        <f t="shared" si="655"/>
        <v>0.89999999999999991</v>
      </c>
      <c r="X1575" s="139">
        <v>270</v>
      </c>
      <c r="Y1575" s="139">
        <v>90</v>
      </c>
      <c r="Z1575" s="139">
        <v>270</v>
      </c>
      <c r="AX1575" s="412" t="s">
        <v>341</v>
      </c>
      <c r="AY1575" s="32"/>
      <c r="AZ1575" t="s">
        <v>4282</v>
      </c>
      <c r="BA1575" s="278" t="s">
        <v>4267</v>
      </c>
      <c r="BB1575" s="280" t="s">
        <v>4268</v>
      </c>
    </row>
    <row r="1576" spans="1:54" ht="15.75">
      <c r="A1576" s="23" t="s">
        <v>278</v>
      </c>
      <c r="B1576" s="24" t="s">
        <v>322</v>
      </c>
      <c r="C1576" s="24"/>
      <c r="D1576" s="3" t="s">
        <v>1874</v>
      </c>
      <c r="E1576" s="21" t="s">
        <v>361</v>
      </c>
      <c r="F1576" s="21" t="s">
        <v>1991</v>
      </c>
      <c r="G1576" s="24"/>
      <c r="H1576" s="36" t="s">
        <v>279</v>
      </c>
      <c r="I1576" s="33">
        <v>64029190</v>
      </c>
      <c r="J1576" s="1" t="s">
        <v>1804</v>
      </c>
      <c r="K1576" s="1" t="s">
        <v>1804</v>
      </c>
      <c r="L1576" s="3"/>
      <c r="M1576" s="183">
        <v>33</v>
      </c>
      <c r="N1576" s="183"/>
      <c r="O1576" s="22" t="s">
        <v>1791</v>
      </c>
      <c r="P1576" s="22">
        <v>280</v>
      </c>
      <c r="Q1576" s="37">
        <f t="shared" ref="Q1576" si="661">R1576*0.8</f>
        <v>511.20000000000005</v>
      </c>
      <c r="R1576" s="166">
        <v>639</v>
      </c>
      <c r="S1576" s="33" t="s">
        <v>362</v>
      </c>
      <c r="T1576" s="33"/>
      <c r="U1576" s="99">
        <v>0.6</v>
      </c>
      <c r="V1576" s="142">
        <v>0.3</v>
      </c>
      <c r="W1576" s="99">
        <f t="shared" si="655"/>
        <v>0.89999999999999991</v>
      </c>
      <c r="X1576" s="139">
        <v>270</v>
      </c>
      <c r="Y1576" s="139">
        <v>90</v>
      </c>
      <c r="Z1576" s="139">
        <v>270</v>
      </c>
      <c r="AA1576" s="19"/>
      <c r="AB1576" s="19"/>
      <c r="AC1576" s="19"/>
      <c r="AD1576" s="19"/>
      <c r="AE1576" s="19"/>
      <c r="AF1576" s="19"/>
      <c r="AG1576" s="19"/>
      <c r="AH1576" s="3"/>
      <c r="AI1576" s="19"/>
      <c r="AJ1576" s="19"/>
      <c r="AK1576" s="19"/>
      <c r="AL1576" s="19"/>
      <c r="AM1576" s="19"/>
      <c r="AN1576" s="19"/>
      <c r="AO1576" s="3"/>
      <c r="AP1576" s="3"/>
      <c r="AQ1576" s="3"/>
      <c r="AR1576" s="3"/>
      <c r="AS1576" s="3"/>
      <c r="AT1576" s="3"/>
      <c r="AU1576" s="3"/>
      <c r="AV1576" s="3"/>
      <c r="AW1576" s="3"/>
      <c r="AX1576" s="412" t="s">
        <v>341</v>
      </c>
      <c r="AY1576" s="32"/>
      <c r="AZ1576" t="s">
        <v>4282</v>
      </c>
      <c r="BA1576" s="278" t="s">
        <v>4267</v>
      </c>
      <c r="BB1576" s="280" t="s">
        <v>4268</v>
      </c>
    </row>
    <row r="1577" spans="1:54" ht="15.75">
      <c r="A1577" s="23" t="s">
        <v>278</v>
      </c>
      <c r="B1577" s="24" t="s">
        <v>322</v>
      </c>
      <c r="C1577" s="24"/>
      <c r="D1577" s="3" t="s">
        <v>1874</v>
      </c>
      <c r="E1577" s="21" t="s">
        <v>363</v>
      </c>
      <c r="F1577" s="21" t="s">
        <v>1991</v>
      </c>
      <c r="G1577" s="24"/>
      <c r="H1577" s="36" t="s">
        <v>279</v>
      </c>
      <c r="I1577" s="33">
        <v>64029190</v>
      </c>
      <c r="J1577" s="1" t="s">
        <v>1804</v>
      </c>
      <c r="K1577" s="1" t="s">
        <v>1804</v>
      </c>
      <c r="L1577" s="43"/>
      <c r="M1577" s="183">
        <v>32</v>
      </c>
      <c r="N1577" s="183"/>
      <c r="O1577" s="22" t="s">
        <v>1791</v>
      </c>
      <c r="P1577" s="22">
        <v>280</v>
      </c>
      <c r="Q1577" s="37">
        <f t="shared" ref="Q1577" si="662">R1577*0.8</f>
        <v>511.20000000000005</v>
      </c>
      <c r="R1577" s="166">
        <v>639</v>
      </c>
      <c r="S1577" s="33" t="s">
        <v>364</v>
      </c>
      <c r="T1577" s="33"/>
      <c r="U1577" s="99">
        <v>0.6</v>
      </c>
      <c r="V1577" s="142">
        <v>0.3</v>
      </c>
      <c r="W1577" s="99">
        <f t="shared" si="655"/>
        <v>0.89999999999999991</v>
      </c>
      <c r="X1577" s="139">
        <v>270</v>
      </c>
      <c r="Y1577" s="139">
        <v>90</v>
      </c>
      <c r="Z1577" s="139">
        <v>270</v>
      </c>
      <c r="AA1577" s="19"/>
      <c r="AB1577" s="19"/>
      <c r="AC1577" s="19"/>
      <c r="AD1577" s="19"/>
      <c r="AE1577" s="19"/>
      <c r="AF1577" s="19"/>
      <c r="AG1577" s="19"/>
      <c r="AH1577" s="43"/>
      <c r="AI1577" s="19"/>
      <c r="AJ1577" s="19"/>
      <c r="AK1577" s="19"/>
      <c r="AL1577" s="19"/>
      <c r="AM1577" s="19"/>
      <c r="AN1577" s="19"/>
      <c r="AO1577" s="43"/>
      <c r="AP1577" s="43"/>
      <c r="AQ1577" s="43"/>
      <c r="AR1577" s="43"/>
      <c r="AS1577" s="43"/>
      <c r="AT1577" s="43"/>
      <c r="AU1577" s="43"/>
      <c r="AV1577" s="43"/>
      <c r="AW1577" s="43"/>
      <c r="AX1577" s="412" t="s">
        <v>341</v>
      </c>
      <c r="AY1577" s="32"/>
      <c r="AZ1577" t="s">
        <v>4282</v>
      </c>
      <c r="BA1577" s="278" t="s">
        <v>4267</v>
      </c>
      <c r="BB1577" s="280" t="s">
        <v>4268</v>
      </c>
    </row>
    <row r="1578" spans="1:54" ht="15.75">
      <c r="A1578" s="23" t="s">
        <v>278</v>
      </c>
      <c r="B1578" s="24" t="s">
        <v>322</v>
      </c>
      <c r="C1578" s="24"/>
      <c r="D1578" s="3" t="s">
        <v>1874</v>
      </c>
      <c r="E1578" s="21" t="s">
        <v>365</v>
      </c>
      <c r="F1578" s="21" t="s">
        <v>1991</v>
      </c>
      <c r="G1578" s="24"/>
      <c r="H1578" s="36" t="s">
        <v>279</v>
      </c>
      <c r="I1578" s="33">
        <v>64029190</v>
      </c>
      <c r="J1578" s="1" t="s">
        <v>1804</v>
      </c>
      <c r="K1578" s="1" t="s">
        <v>1804</v>
      </c>
      <c r="M1578" s="183">
        <v>34</v>
      </c>
      <c r="N1578" s="183"/>
      <c r="O1578" s="22" t="s">
        <v>1791</v>
      </c>
      <c r="P1578" s="22">
        <v>280</v>
      </c>
      <c r="Q1578" s="37">
        <f t="shared" ref="Q1578" si="663">R1578*0.8</f>
        <v>511.20000000000005</v>
      </c>
      <c r="R1578" s="166">
        <v>639</v>
      </c>
      <c r="S1578" s="33" t="s">
        <v>366</v>
      </c>
      <c r="T1578" s="33"/>
      <c r="U1578" s="99">
        <v>0.6</v>
      </c>
      <c r="V1578" s="142">
        <v>0.3</v>
      </c>
      <c r="W1578" s="99">
        <f t="shared" si="655"/>
        <v>0.89999999999999991</v>
      </c>
      <c r="X1578" s="139">
        <v>270</v>
      </c>
      <c r="Y1578" s="139">
        <v>90</v>
      </c>
      <c r="Z1578" s="139">
        <v>270</v>
      </c>
      <c r="AA1578" s="19"/>
      <c r="AB1578" s="19"/>
      <c r="AC1578" s="19"/>
      <c r="AD1578" s="19"/>
      <c r="AE1578" s="19"/>
      <c r="AF1578" s="19"/>
      <c r="AG1578" s="19"/>
      <c r="AI1578" s="19"/>
      <c r="AJ1578" s="19"/>
      <c r="AK1578" s="19"/>
      <c r="AL1578" s="19"/>
      <c r="AM1578" s="19"/>
      <c r="AN1578" s="19"/>
      <c r="AX1578" s="412" t="s">
        <v>341</v>
      </c>
      <c r="AY1578" s="32"/>
      <c r="AZ1578" t="s">
        <v>4282</v>
      </c>
      <c r="BA1578" s="278" t="s">
        <v>4267</v>
      </c>
      <c r="BB1578" s="280" t="s">
        <v>4268</v>
      </c>
    </row>
    <row r="1579" spans="1:54" ht="15.75">
      <c r="A1579" s="23" t="s">
        <v>278</v>
      </c>
      <c r="B1579" s="24" t="s">
        <v>322</v>
      </c>
      <c r="C1579" s="24"/>
      <c r="D1579" s="3" t="s">
        <v>1874</v>
      </c>
      <c r="E1579" s="21" t="s">
        <v>367</v>
      </c>
      <c r="F1579" s="21" t="s">
        <v>1991</v>
      </c>
      <c r="G1579" s="24"/>
      <c r="H1579" s="36" t="s">
        <v>279</v>
      </c>
      <c r="I1579" s="33">
        <v>64029190</v>
      </c>
      <c r="J1579" s="1" t="s">
        <v>1804</v>
      </c>
      <c r="K1579" s="1" t="s">
        <v>1804</v>
      </c>
      <c r="M1579" s="183">
        <v>35</v>
      </c>
      <c r="N1579" s="183"/>
      <c r="O1579" s="22" t="s">
        <v>1791</v>
      </c>
      <c r="P1579" s="22">
        <v>280</v>
      </c>
      <c r="Q1579" s="37">
        <f t="shared" ref="Q1579" si="664">R1579*0.8</f>
        <v>511.20000000000005</v>
      </c>
      <c r="R1579" s="166">
        <v>639</v>
      </c>
      <c r="S1579" s="33" t="s">
        <v>368</v>
      </c>
      <c r="T1579" s="33"/>
      <c r="U1579" s="99">
        <v>0.6</v>
      </c>
      <c r="V1579" s="142">
        <v>0.3</v>
      </c>
      <c r="W1579" s="99">
        <f t="shared" si="655"/>
        <v>0.89999999999999991</v>
      </c>
      <c r="X1579" s="139">
        <v>270</v>
      </c>
      <c r="Y1579" s="139">
        <v>90</v>
      </c>
      <c r="Z1579" s="139">
        <v>270</v>
      </c>
      <c r="AX1579" s="412" t="s">
        <v>341</v>
      </c>
      <c r="AY1579" s="32"/>
      <c r="AZ1579" t="s">
        <v>4282</v>
      </c>
      <c r="BA1579" s="278" t="s">
        <v>4267</v>
      </c>
      <c r="BB1579" s="280" t="s">
        <v>4268</v>
      </c>
    </row>
    <row r="1580" spans="1:54" ht="15.75">
      <c r="A1580" s="23" t="s">
        <v>278</v>
      </c>
      <c r="B1580" s="24" t="s">
        <v>322</v>
      </c>
      <c r="D1580" s="3" t="s">
        <v>1874</v>
      </c>
      <c r="E1580" s="20" t="s">
        <v>3619</v>
      </c>
      <c r="F1580" s="21" t="s">
        <v>1991</v>
      </c>
      <c r="G1580" s="24"/>
      <c r="H1580" s="36" t="s">
        <v>279</v>
      </c>
      <c r="I1580" s="33">
        <v>64029190</v>
      </c>
      <c r="J1580" s="1" t="s">
        <v>1804</v>
      </c>
      <c r="K1580" s="1" t="s">
        <v>1804</v>
      </c>
      <c r="L1580" s="236"/>
      <c r="M1580" s="13">
        <v>36</v>
      </c>
      <c r="N1580"/>
      <c r="O1580" s="229" t="s">
        <v>1791</v>
      </c>
      <c r="P1580" s="22">
        <v>280</v>
      </c>
      <c r="Q1580" s="37">
        <f t="shared" ref="Q1580" si="665">R1580*0.8</f>
        <v>511.20000000000005</v>
      </c>
      <c r="R1580" s="166">
        <v>639</v>
      </c>
      <c r="S1580" s="143">
        <v>5051771531014</v>
      </c>
      <c r="T1580"/>
      <c r="U1580" s="99">
        <v>0.9</v>
      </c>
      <c r="V1580" s="142">
        <v>0.3</v>
      </c>
      <c r="W1580" s="99">
        <f t="shared" si="655"/>
        <v>1.2</v>
      </c>
      <c r="X1580" s="139">
        <v>320</v>
      </c>
      <c r="Y1580" s="139">
        <v>110</v>
      </c>
      <c r="Z1580" s="139">
        <v>320</v>
      </c>
      <c r="AX1580" s="412" t="s">
        <v>341</v>
      </c>
      <c r="AZ1580" t="s">
        <v>4282</v>
      </c>
      <c r="BA1580" s="278" t="s">
        <v>4267</v>
      </c>
      <c r="BB1580" s="280" t="s">
        <v>4268</v>
      </c>
    </row>
    <row r="1581" spans="1:54" ht="15.75">
      <c r="A1581" s="23" t="s">
        <v>278</v>
      </c>
      <c r="B1581" s="24" t="s">
        <v>322</v>
      </c>
      <c r="C1581" s="24"/>
      <c r="D1581" s="3" t="s">
        <v>1874</v>
      </c>
      <c r="E1581" s="21" t="s">
        <v>340</v>
      </c>
      <c r="F1581" s="21" t="s">
        <v>1991</v>
      </c>
      <c r="G1581" s="24"/>
      <c r="H1581" s="36" t="s">
        <v>279</v>
      </c>
      <c r="I1581" s="33">
        <v>64029190</v>
      </c>
      <c r="J1581" s="1" t="s">
        <v>1804</v>
      </c>
      <c r="K1581" s="1" t="s">
        <v>1804</v>
      </c>
      <c r="L1581" s="3"/>
      <c r="M1581" s="183">
        <v>37</v>
      </c>
      <c r="N1581" s="183"/>
      <c r="O1581" s="22" t="s">
        <v>1791</v>
      </c>
      <c r="P1581" s="22">
        <v>280</v>
      </c>
      <c r="Q1581" s="37">
        <f t="shared" ref="Q1581" si="666">R1581*0.8</f>
        <v>511.20000000000005</v>
      </c>
      <c r="R1581" s="166">
        <v>639</v>
      </c>
      <c r="S1581" s="33" t="s">
        <v>342</v>
      </c>
      <c r="T1581" s="33"/>
      <c r="U1581" s="99">
        <v>0.9</v>
      </c>
      <c r="V1581" s="142">
        <v>0.3</v>
      </c>
      <c r="W1581" s="99">
        <f t="shared" si="655"/>
        <v>1.2</v>
      </c>
      <c r="X1581" s="139">
        <v>320</v>
      </c>
      <c r="Y1581" s="139">
        <v>110</v>
      </c>
      <c r="Z1581" s="139">
        <v>320</v>
      </c>
      <c r="AA1581" s="19"/>
      <c r="AB1581" s="19"/>
      <c r="AC1581" s="19"/>
      <c r="AD1581" s="19"/>
      <c r="AE1581" s="19"/>
      <c r="AF1581" s="19"/>
      <c r="AG1581" s="19"/>
      <c r="AH1581" s="3"/>
      <c r="AI1581" s="19"/>
      <c r="AJ1581" s="19"/>
      <c r="AK1581" s="19"/>
      <c r="AL1581" s="19"/>
      <c r="AM1581" s="19"/>
      <c r="AN1581" s="19"/>
      <c r="AO1581" s="3"/>
      <c r="AP1581" s="3"/>
      <c r="AQ1581" s="3"/>
      <c r="AR1581" s="3"/>
      <c r="AS1581" s="3"/>
      <c r="AT1581" s="3"/>
      <c r="AU1581" s="3"/>
      <c r="AV1581" s="3"/>
      <c r="AW1581" s="3"/>
      <c r="AX1581" s="412" t="s">
        <v>341</v>
      </c>
      <c r="AY1581" s="32"/>
      <c r="AZ1581" t="s">
        <v>4282</v>
      </c>
      <c r="BA1581" s="278" t="s">
        <v>4267</v>
      </c>
      <c r="BB1581" s="280" t="s">
        <v>4268</v>
      </c>
    </row>
    <row r="1582" spans="1:54" ht="15.75">
      <c r="A1582" s="23" t="s">
        <v>278</v>
      </c>
      <c r="B1582" s="24" t="s">
        <v>322</v>
      </c>
      <c r="C1582" s="24"/>
      <c r="D1582" s="3" t="s">
        <v>1874</v>
      </c>
      <c r="E1582" s="21" t="s">
        <v>343</v>
      </c>
      <c r="F1582" s="21" t="s">
        <v>1991</v>
      </c>
      <c r="G1582" s="24"/>
      <c r="H1582" s="36" t="s">
        <v>279</v>
      </c>
      <c r="I1582" s="33">
        <v>64029190</v>
      </c>
      <c r="J1582" s="1" t="s">
        <v>1804</v>
      </c>
      <c r="K1582" s="1" t="s">
        <v>1804</v>
      </c>
      <c r="L1582" s="3"/>
      <c r="M1582" s="183">
        <v>38</v>
      </c>
      <c r="N1582" s="183"/>
      <c r="O1582" s="22" t="s">
        <v>1791</v>
      </c>
      <c r="P1582" s="22">
        <v>280</v>
      </c>
      <c r="Q1582" s="37">
        <f t="shared" ref="Q1582" si="667">R1582*0.8</f>
        <v>511.20000000000005</v>
      </c>
      <c r="R1582" s="166">
        <v>639</v>
      </c>
      <c r="S1582" s="33" t="s">
        <v>344</v>
      </c>
      <c r="T1582" s="33"/>
      <c r="U1582" s="99">
        <v>0.9</v>
      </c>
      <c r="V1582" s="142">
        <v>0.3</v>
      </c>
      <c r="W1582" s="99">
        <f t="shared" si="655"/>
        <v>1.2</v>
      </c>
      <c r="X1582" s="139">
        <v>320</v>
      </c>
      <c r="Y1582" s="139">
        <v>110</v>
      </c>
      <c r="Z1582" s="139">
        <v>320</v>
      </c>
      <c r="AA1582" s="19"/>
      <c r="AB1582" s="19"/>
      <c r="AC1582" s="19"/>
      <c r="AD1582" s="19"/>
      <c r="AE1582" s="19"/>
      <c r="AF1582" s="19"/>
      <c r="AG1582" s="19"/>
      <c r="AH1582" s="3"/>
      <c r="AI1582" s="19"/>
      <c r="AJ1582" s="19"/>
      <c r="AK1582" s="19"/>
      <c r="AL1582" s="19"/>
      <c r="AM1582" s="19"/>
      <c r="AN1582" s="19"/>
      <c r="AO1582" s="3"/>
      <c r="AP1582" s="3"/>
      <c r="AQ1582" s="3"/>
      <c r="AR1582" s="3"/>
      <c r="AS1582" s="3"/>
      <c r="AT1582" s="3"/>
      <c r="AU1582" s="3"/>
      <c r="AV1582" s="3"/>
      <c r="AW1582" s="3"/>
      <c r="AX1582" s="412" t="s">
        <v>341</v>
      </c>
      <c r="AY1582" s="32"/>
      <c r="AZ1582" t="s">
        <v>4282</v>
      </c>
      <c r="BA1582" s="278" t="s">
        <v>4267</v>
      </c>
      <c r="BB1582" s="280" t="s">
        <v>4268</v>
      </c>
    </row>
    <row r="1583" spans="1:54" ht="15.75">
      <c r="A1583" s="23" t="s">
        <v>278</v>
      </c>
      <c r="B1583" s="24" t="s">
        <v>322</v>
      </c>
      <c r="C1583" s="24"/>
      <c r="D1583" s="3" t="s">
        <v>1874</v>
      </c>
      <c r="E1583" s="21" t="s">
        <v>345</v>
      </c>
      <c r="F1583" s="21" t="s">
        <v>1991</v>
      </c>
      <c r="G1583" s="24"/>
      <c r="H1583" s="36" t="s">
        <v>279</v>
      </c>
      <c r="I1583" s="33">
        <v>64029190</v>
      </c>
      <c r="J1583" s="1" t="s">
        <v>1804</v>
      </c>
      <c r="K1583" s="1" t="s">
        <v>1804</v>
      </c>
      <c r="L1583" s="3"/>
      <c r="M1583" s="183">
        <v>39</v>
      </c>
      <c r="N1583" s="183"/>
      <c r="O1583" s="22" t="s">
        <v>1791</v>
      </c>
      <c r="P1583" s="22">
        <v>280</v>
      </c>
      <c r="Q1583" s="37">
        <f t="shared" ref="Q1583" si="668">R1583*0.8</f>
        <v>511.20000000000005</v>
      </c>
      <c r="R1583" s="166">
        <v>639</v>
      </c>
      <c r="S1583" s="33" t="s">
        <v>346</v>
      </c>
      <c r="T1583" s="33"/>
      <c r="U1583" s="99">
        <v>0.9</v>
      </c>
      <c r="V1583" s="142">
        <v>0.3</v>
      </c>
      <c r="W1583" s="99">
        <f t="shared" si="655"/>
        <v>1.2</v>
      </c>
      <c r="X1583" s="139">
        <v>320</v>
      </c>
      <c r="Y1583" s="139">
        <v>110</v>
      </c>
      <c r="Z1583" s="139">
        <v>320</v>
      </c>
      <c r="AA1583" s="19"/>
      <c r="AB1583" s="19"/>
      <c r="AC1583" s="19"/>
      <c r="AD1583" s="19"/>
      <c r="AE1583" s="19"/>
      <c r="AF1583" s="19"/>
      <c r="AG1583" s="19"/>
      <c r="AH1583" s="3"/>
      <c r="AI1583" s="19"/>
      <c r="AJ1583" s="19"/>
      <c r="AK1583" s="19"/>
      <c r="AL1583" s="19"/>
      <c r="AM1583" s="19"/>
      <c r="AN1583" s="19"/>
      <c r="AO1583" s="3"/>
      <c r="AP1583" s="3"/>
      <c r="AQ1583" s="3"/>
      <c r="AR1583" s="3"/>
      <c r="AS1583" s="3"/>
      <c r="AT1583" s="3"/>
      <c r="AU1583" s="3"/>
      <c r="AV1583" s="3"/>
      <c r="AW1583" s="3"/>
      <c r="AX1583" s="412" t="s">
        <v>341</v>
      </c>
      <c r="AY1583" s="32"/>
      <c r="AZ1583" t="s">
        <v>4282</v>
      </c>
      <c r="BA1583" s="278" t="s">
        <v>4267</v>
      </c>
      <c r="BB1583" s="280" t="s">
        <v>4268</v>
      </c>
    </row>
    <row r="1584" spans="1:54" ht="15.75">
      <c r="A1584" s="23" t="s">
        <v>278</v>
      </c>
      <c r="B1584" s="24" t="s">
        <v>322</v>
      </c>
      <c r="D1584" s="3" t="s">
        <v>1874</v>
      </c>
      <c r="E1584" s="20" t="s">
        <v>3620</v>
      </c>
      <c r="F1584" s="21" t="s">
        <v>1991</v>
      </c>
      <c r="G1584" s="24"/>
      <c r="H1584" s="36" t="s">
        <v>279</v>
      </c>
      <c r="I1584" s="33">
        <v>64029190</v>
      </c>
      <c r="J1584" s="1" t="s">
        <v>1804</v>
      </c>
      <c r="K1584" s="1" t="s">
        <v>1804</v>
      </c>
      <c r="L1584" s="236"/>
      <c r="M1584" s="13">
        <v>40</v>
      </c>
      <c r="N1584"/>
      <c r="O1584" s="229" t="s">
        <v>1791</v>
      </c>
      <c r="P1584" s="22">
        <v>280</v>
      </c>
      <c r="Q1584" s="37">
        <f t="shared" ref="Q1584" si="669">R1584*0.8</f>
        <v>511.20000000000005</v>
      </c>
      <c r="R1584" s="166">
        <v>639</v>
      </c>
      <c r="S1584" s="143">
        <v>5051771531052</v>
      </c>
      <c r="T1584"/>
      <c r="U1584" s="99">
        <v>0.9</v>
      </c>
      <c r="V1584" s="142">
        <v>0.3</v>
      </c>
      <c r="W1584" s="99">
        <f t="shared" si="655"/>
        <v>1.2</v>
      </c>
      <c r="X1584" s="139">
        <v>320</v>
      </c>
      <c r="Y1584" s="139">
        <v>110</v>
      </c>
      <c r="Z1584" s="139">
        <v>320</v>
      </c>
      <c r="AX1584" s="412" t="s">
        <v>341</v>
      </c>
      <c r="AZ1584" t="s">
        <v>4282</v>
      </c>
      <c r="BA1584" s="278" t="s">
        <v>4267</v>
      </c>
      <c r="BB1584" s="280" t="s">
        <v>4268</v>
      </c>
    </row>
    <row r="1585" spans="1:54" ht="15.75">
      <c r="A1585" s="23" t="s">
        <v>278</v>
      </c>
      <c r="B1585" s="24" t="s">
        <v>322</v>
      </c>
      <c r="C1585" s="24"/>
      <c r="D1585" s="3" t="s">
        <v>1874</v>
      </c>
      <c r="E1585" s="21" t="s">
        <v>347</v>
      </c>
      <c r="F1585" s="21" t="s">
        <v>1991</v>
      </c>
      <c r="G1585" s="24"/>
      <c r="H1585" s="36" t="s">
        <v>279</v>
      </c>
      <c r="I1585" s="33">
        <v>64029190</v>
      </c>
      <c r="J1585" s="1" t="s">
        <v>1804</v>
      </c>
      <c r="K1585" s="1" t="s">
        <v>1804</v>
      </c>
      <c r="M1585" s="183">
        <v>41</v>
      </c>
      <c r="N1585" s="183"/>
      <c r="O1585" s="22" t="s">
        <v>1791</v>
      </c>
      <c r="P1585" s="22">
        <v>280</v>
      </c>
      <c r="Q1585" s="37">
        <f t="shared" ref="Q1585" si="670">R1585*0.8</f>
        <v>511.20000000000005</v>
      </c>
      <c r="R1585" s="166">
        <v>639</v>
      </c>
      <c r="S1585" s="33" t="s">
        <v>348</v>
      </c>
      <c r="T1585" s="33"/>
      <c r="U1585" s="99">
        <v>0.9</v>
      </c>
      <c r="V1585" s="142">
        <v>0.3</v>
      </c>
      <c r="W1585" s="99">
        <f t="shared" si="655"/>
        <v>1.2</v>
      </c>
      <c r="X1585" s="139">
        <v>320</v>
      </c>
      <c r="Y1585" s="139">
        <v>110</v>
      </c>
      <c r="Z1585" s="139">
        <v>320</v>
      </c>
      <c r="AX1585" s="412" t="s">
        <v>341</v>
      </c>
      <c r="AY1585" s="32"/>
      <c r="AZ1585" t="s">
        <v>4282</v>
      </c>
      <c r="BA1585" s="278" t="s">
        <v>4267</v>
      </c>
      <c r="BB1585" s="280" t="s">
        <v>4268</v>
      </c>
    </row>
    <row r="1586" spans="1:54" ht="15.75">
      <c r="A1586" s="23" t="s">
        <v>278</v>
      </c>
      <c r="B1586" s="24" t="s">
        <v>322</v>
      </c>
      <c r="C1586" s="24"/>
      <c r="D1586" s="3" t="s">
        <v>1874</v>
      </c>
      <c r="E1586" s="21" t="s">
        <v>349</v>
      </c>
      <c r="F1586" s="21" t="s">
        <v>1991</v>
      </c>
      <c r="G1586" s="24"/>
      <c r="H1586" s="36" t="s">
        <v>298</v>
      </c>
      <c r="I1586" s="33">
        <v>64029190</v>
      </c>
      <c r="J1586" s="1" t="s">
        <v>1804</v>
      </c>
      <c r="K1586" s="1" t="s">
        <v>1804</v>
      </c>
      <c r="M1586" s="183">
        <v>37</v>
      </c>
      <c r="N1586" s="183"/>
      <c r="O1586" s="22" t="s">
        <v>1791</v>
      </c>
      <c r="P1586" s="22">
        <v>280</v>
      </c>
      <c r="Q1586" s="37">
        <f t="shared" ref="Q1586" si="671">R1586*0.8</f>
        <v>511.20000000000005</v>
      </c>
      <c r="R1586" s="166">
        <v>639</v>
      </c>
      <c r="S1586" s="33" t="s">
        <v>350</v>
      </c>
      <c r="T1586" s="33"/>
      <c r="U1586" s="99">
        <v>0.9</v>
      </c>
      <c r="V1586" s="142">
        <v>0.3</v>
      </c>
      <c r="W1586" s="99">
        <f t="shared" si="655"/>
        <v>1.2</v>
      </c>
      <c r="X1586" s="139">
        <v>320</v>
      </c>
      <c r="Y1586" s="139">
        <v>110</v>
      </c>
      <c r="Z1586" s="139">
        <v>320</v>
      </c>
      <c r="AX1586" s="412" t="s">
        <v>341</v>
      </c>
      <c r="AY1586" s="32"/>
      <c r="AZ1586" t="s">
        <v>4282</v>
      </c>
      <c r="BA1586" s="278" t="s">
        <v>4267</v>
      </c>
      <c r="BB1586" s="280" t="s">
        <v>4268</v>
      </c>
    </row>
    <row r="1587" spans="1:54" ht="15.75">
      <c r="A1587" s="23" t="s">
        <v>278</v>
      </c>
      <c r="B1587" s="24" t="s">
        <v>322</v>
      </c>
      <c r="C1587" s="24"/>
      <c r="D1587" s="3" t="s">
        <v>1874</v>
      </c>
      <c r="E1587" s="21" t="s">
        <v>351</v>
      </c>
      <c r="F1587" s="21" t="s">
        <v>1991</v>
      </c>
      <c r="G1587" s="24"/>
      <c r="H1587" s="36" t="s">
        <v>298</v>
      </c>
      <c r="I1587" s="33">
        <v>64029190</v>
      </c>
      <c r="J1587" s="1" t="s">
        <v>1804</v>
      </c>
      <c r="K1587" s="1" t="s">
        <v>1804</v>
      </c>
      <c r="L1587" s="3"/>
      <c r="M1587" s="183">
        <v>38</v>
      </c>
      <c r="N1587" s="183"/>
      <c r="O1587" s="22" t="s">
        <v>1791</v>
      </c>
      <c r="P1587" s="22">
        <v>280</v>
      </c>
      <c r="Q1587" s="37">
        <f t="shared" ref="Q1587" si="672">R1587*0.8</f>
        <v>511.20000000000005</v>
      </c>
      <c r="R1587" s="166">
        <v>639</v>
      </c>
      <c r="S1587" s="33" t="s">
        <v>352</v>
      </c>
      <c r="T1587" s="33"/>
      <c r="U1587" s="99">
        <v>0.9</v>
      </c>
      <c r="V1587" s="142">
        <v>0.3</v>
      </c>
      <c r="W1587" s="99">
        <f t="shared" si="655"/>
        <v>1.2</v>
      </c>
      <c r="X1587" s="139">
        <v>320</v>
      </c>
      <c r="Y1587" s="139">
        <v>110</v>
      </c>
      <c r="Z1587" s="139">
        <v>320</v>
      </c>
      <c r="AA1587" s="19"/>
      <c r="AB1587" s="19"/>
      <c r="AC1587" s="19"/>
      <c r="AD1587" s="19"/>
      <c r="AE1587" s="19"/>
      <c r="AF1587" s="19"/>
      <c r="AG1587" s="19"/>
      <c r="AH1587" s="3"/>
      <c r="AI1587" s="19"/>
      <c r="AJ1587" s="19"/>
      <c r="AK1587" s="19"/>
      <c r="AL1587" s="19"/>
      <c r="AM1587" s="19"/>
      <c r="AN1587" s="19"/>
      <c r="AO1587" s="3"/>
      <c r="AP1587" s="3"/>
      <c r="AQ1587" s="3"/>
      <c r="AR1587" s="3"/>
      <c r="AS1587" s="3"/>
      <c r="AT1587" s="3"/>
      <c r="AU1587" s="3"/>
      <c r="AV1587" s="3"/>
      <c r="AW1587" s="3"/>
      <c r="AX1587" s="412" t="s">
        <v>341</v>
      </c>
      <c r="AY1587" s="32"/>
      <c r="AZ1587" t="s">
        <v>4282</v>
      </c>
      <c r="BA1587" s="278" t="s">
        <v>4267</v>
      </c>
      <c r="BB1587" s="280" t="s">
        <v>4268</v>
      </c>
    </row>
    <row r="1588" spans="1:54" ht="15.75">
      <c r="A1588" s="23" t="s">
        <v>278</v>
      </c>
      <c r="B1588" s="24" t="s">
        <v>322</v>
      </c>
      <c r="C1588" s="24"/>
      <c r="D1588" s="3" t="s">
        <v>1874</v>
      </c>
      <c r="E1588" s="21" t="s">
        <v>353</v>
      </c>
      <c r="F1588" s="21" t="s">
        <v>1991</v>
      </c>
      <c r="G1588" s="24"/>
      <c r="H1588" s="36" t="s">
        <v>298</v>
      </c>
      <c r="I1588" s="33">
        <v>64029190</v>
      </c>
      <c r="J1588" s="1" t="s">
        <v>1804</v>
      </c>
      <c r="K1588" s="1" t="s">
        <v>1804</v>
      </c>
      <c r="L1588" s="3"/>
      <c r="M1588" s="183">
        <v>39</v>
      </c>
      <c r="N1588" s="183"/>
      <c r="O1588" s="22" t="s">
        <v>1791</v>
      </c>
      <c r="P1588" s="22">
        <v>280</v>
      </c>
      <c r="Q1588" s="37">
        <f t="shared" ref="Q1588" si="673">R1588*0.8</f>
        <v>511.20000000000005</v>
      </c>
      <c r="R1588" s="166">
        <v>639</v>
      </c>
      <c r="S1588" s="33" t="s">
        <v>354</v>
      </c>
      <c r="T1588" s="33"/>
      <c r="U1588" s="99">
        <v>0.9</v>
      </c>
      <c r="V1588" s="142">
        <v>0.3</v>
      </c>
      <c r="W1588" s="99">
        <f t="shared" si="655"/>
        <v>1.2</v>
      </c>
      <c r="X1588" s="139">
        <v>320</v>
      </c>
      <c r="Y1588" s="139">
        <v>110</v>
      </c>
      <c r="Z1588" s="139">
        <v>320</v>
      </c>
      <c r="AA1588" s="19"/>
      <c r="AB1588" s="19"/>
      <c r="AC1588" s="19"/>
      <c r="AD1588" s="19"/>
      <c r="AE1588" s="19"/>
      <c r="AF1588" s="19"/>
      <c r="AG1588" s="19"/>
      <c r="AH1588" s="3"/>
      <c r="AI1588" s="19"/>
      <c r="AJ1588" s="19"/>
      <c r="AK1588" s="19"/>
      <c r="AL1588" s="19"/>
      <c r="AM1588" s="19"/>
      <c r="AN1588" s="19"/>
      <c r="AO1588" s="3"/>
      <c r="AP1588" s="3"/>
      <c r="AQ1588" s="3"/>
      <c r="AR1588" s="3"/>
      <c r="AS1588" s="3"/>
      <c r="AT1588" s="3"/>
      <c r="AU1588" s="3"/>
      <c r="AV1588" s="3"/>
      <c r="AW1588" s="3"/>
      <c r="AX1588" s="412" t="s">
        <v>341</v>
      </c>
      <c r="AY1588" s="32"/>
      <c r="AZ1588" t="s">
        <v>4282</v>
      </c>
      <c r="BA1588" s="278" t="s">
        <v>4267</v>
      </c>
      <c r="BB1588" s="280" t="s">
        <v>4268</v>
      </c>
    </row>
    <row r="1589" spans="1:54" ht="15.75">
      <c r="A1589" s="23" t="s">
        <v>278</v>
      </c>
      <c r="B1589" s="24" t="s">
        <v>322</v>
      </c>
      <c r="D1589" s="3" t="s">
        <v>1874</v>
      </c>
      <c r="E1589" s="20" t="s">
        <v>3621</v>
      </c>
      <c r="F1589" s="21" t="s">
        <v>1991</v>
      </c>
      <c r="G1589" s="24"/>
      <c r="H1589" s="36" t="s">
        <v>298</v>
      </c>
      <c r="I1589" s="33">
        <v>64029190</v>
      </c>
      <c r="J1589" s="1" t="s">
        <v>1804</v>
      </c>
      <c r="K1589" s="1" t="s">
        <v>1804</v>
      </c>
      <c r="L1589" s="236"/>
      <c r="M1589" s="13">
        <v>40</v>
      </c>
      <c r="N1589"/>
      <c r="O1589" s="229" t="s">
        <v>1791</v>
      </c>
      <c r="P1589" s="22">
        <v>280</v>
      </c>
      <c r="Q1589" s="37">
        <f t="shared" ref="Q1589" si="674">R1589*0.8</f>
        <v>511.20000000000005</v>
      </c>
      <c r="R1589" s="166">
        <v>639</v>
      </c>
      <c r="S1589" s="143">
        <v>5051771531212</v>
      </c>
      <c r="T1589"/>
      <c r="U1589" s="99">
        <v>0.9</v>
      </c>
      <c r="V1589" s="142">
        <v>0.3</v>
      </c>
      <c r="W1589" s="99">
        <f t="shared" si="655"/>
        <v>1.2</v>
      </c>
      <c r="X1589" s="139">
        <v>320</v>
      </c>
      <c r="Y1589" s="139">
        <v>110</v>
      </c>
      <c r="Z1589" s="139">
        <v>320</v>
      </c>
      <c r="AX1589" s="412" t="s">
        <v>341</v>
      </c>
      <c r="AZ1589" t="s">
        <v>4282</v>
      </c>
      <c r="BA1589" s="278" t="s">
        <v>4267</v>
      </c>
      <c r="BB1589" s="280" t="s">
        <v>4268</v>
      </c>
    </row>
    <row r="1590" spans="1:54" ht="15.75">
      <c r="A1590" s="23" t="s">
        <v>278</v>
      </c>
      <c r="B1590" s="24" t="s">
        <v>322</v>
      </c>
      <c r="C1590" s="24"/>
      <c r="D1590" s="3" t="s">
        <v>1874</v>
      </c>
      <c r="E1590" s="21" t="s">
        <v>355</v>
      </c>
      <c r="F1590" s="21" t="s">
        <v>1991</v>
      </c>
      <c r="G1590" s="24"/>
      <c r="H1590" s="36" t="s">
        <v>298</v>
      </c>
      <c r="I1590" s="33">
        <v>64029190</v>
      </c>
      <c r="J1590" s="1" t="s">
        <v>1804</v>
      </c>
      <c r="K1590" s="1" t="s">
        <v>1804</v>
      </c>
      <c r="L1590" s="3"/>
      <c r="M1590" s="183">
        <v>41</v>
      </c>
      <c r="N1590" s="183"/>
      <c r="O1590" s="22" t="s">
        <v>1791</v>
      </c>
      <c r="P1590" s="22">
        <v>280</v>
      </c>
      <c r="Q1590" s="37">
        <f t="shared" ref="Q1590" si="675">R1590*0.8</f>
        <v>511.20000000000005</v>
      </c>
      <c r="R1590" s="166">
        <v>639</v>
      </c>
      <c r="S1590" s="33" t="s">
        <v>356</v>
      </c>
      <c r="T1590" s="33"/>
      <c r="U1590" s="99">
        <v>0.9</v>
      </c>
      <c r="V1590" s="142">
        <v>0.3</v>
      </c>
      <c r="W1590" s="99">
        <f t="shared" si="655"/>
        <v>1.2</v>
      </c>
      <c r="X1590" s="139">
        <v>320</v>
      </c>
      <c r="Y1590" s="139">
        <v>110</v>
      </c>
      <c r="Z1590" s="139">
        <v>320</v>
      </c>
      <c r="AA1590" s="19"/>
      <c r="AB1590" s="19"/>
      <c r="AC1590" s="19"/>
      <c r="AD1590" s="19"/>
      <c r="AE1590" s="19"/>
      <c r="AF1590" s="19"/>
      <c r="AG1590" s="19"/>
      <c r="AH1590" s="3"/>
      <c r="AI1590" s="19"/>
      <c r="AJ1590" s="19"/>
      <c r="AK1590" s="19"/>
      <c r="AL1590" s="19"/>
      <c r="AM1590" s="19"/>
      <c r="AN1590" s="19"/>
      <c r="AO1590" s="3"/>
      <c r="AP1590" s="3"/>
      <c r="AQ1590" s="3"/>
      <c r="AR1590" s="3"/>
      <c r="AS1590" s="3"/>
      <c r="AT1590" s="3"/>
      <c r="AU1590" s="3"/>
      <c r="AV1590" s="3"/>
      <c r="AW1590" s="3"/>
      <c r="AX1590" s="412" t="s">
        <v>341</v>
      </c>
      <c r="AY1590" s="32"/>
      <c r="AZ1590" t="s">
        <v>4282</v>
      </c>
      <c r="BA1590" s="278" t="s">
        <v>4267</v>
      </c>
      <c r="BB1590" s="280" t="s">
        <v>4268</v>
      </c>
    </row>
    <row r="1591" spans="1:54" ht="15.75">
      <c r="A1591" s="23" t="s">
        <v>278</v>
      </c>
      <c r="B1591" s="24" t="s">
        <v>322</v>
      </c>
      <c r="C1591" s="24"/>
      <c r="D1591" s="3" t="s">
        <v>4442</v>
      </c>
      <c r="E1591" s="21" t="s">
        <v>5122</v>
      </c>
      <c r="F1591" s="21" t="s">
        <v>4443</v>
      </c>
      <c r="G1591" s="24"/>
      <c r="H1591" s="36" t="s">
        <v>279</v>
      </c>
      <c r="I1591" s="33">
        <v>64039113</v>
      </c>
      <c r="J1591" s="1" t="s">
        <v>1804</v>
      </c>
      <c r="K1591" s="1" t="s">
        <v>1804</v>
      </c>
      <c r="L1591" s="3"/>
      <c r="M1591" s="183">
        <v>36</v>
      </c>
      <c r="N1591" s="183"/>
      <c r="O1591" s="22" t="s">
        <v>1791</v>
      </c>
      <c r="P1591" s="22">
        <v>477</v>
      </c>
      <c r="Q1591" s="37">
        <f t="shared" ref="Q1591" si="676">R1591*0.8</f>
        <v>876</v>
      </c>
      <c r="R1591" s="166">
        <v>1095</v>
      </c>
      <c r="S1591" s="33">
        <v>5051771971773</v>
      </c>
      <c r="T1591" s="33"/>
      <c r="U1591" s="99">
        <v>0.9</v>
      </c>
      <c r="V1591" s="142">
        <v>0.3</v>
      </c>
      <c r="W1591" s="99">
        <v>1.2</v>
      </c>
      <c r="X1591" s="139">
        <v>320</v>
      </c>
      <c r="Y1591" s="139">
        <v>110</v>
      </c>
      <c r="Z1591" s="139">
        <v>320</v>
      </c>
      <c r="AA1591" s="19"/>
      <c r="AB1591" s="19"/>
      <c r="AC1591" s="19"/>
      <c r="AD1591" s="19"/>
      <c r="AE1591" s="19"/>
      <c r="AF1591" s="19"/>
      <c r="AG1591" s="19"/>
      <c r="AH1591" s="3"/>
      <c r="AI1591" s="19"/>
      <c r="AJ1591" s="19"/>
      <c r="AK1591" s="19"/>
      <c r="AL1591" s="19"/>
      <c r="AM1591" s="19"/>
      <c r="AN1591" s="19"/>
      <c r="AO1591" s="3"/>
      <c r="AP1591" s="3"/>
      <c r="AQ1591" s="3"/>
      <c r="AR1591" s="3"/>
      <c r="AS1591" s="3"/>
      <c r="AT1591" s="3"/>
      <c r="AU1591" s="3"/>
      <c r="AV1591" s="3"/>
      <c r="AW1591" s="3"/>
      <c r="AX1591" s="412" t="s">
        <v>4444</v>
      </c>
      <c r="AY1591" s="32"/>
      <c r="AZ1591" t="s">
        <v>4282</v>
      </c>
      <c r="BA1591" s="278" t="s">
        <v>4267</v>
      </c>
      <c r="BB1591" s="280" t="s">
        <v>4268</v>
      </c>
    </row>
    <row r="1592" spans="1:54" ht="15.75">
      <c r="A1592" s="23" t="s">
        <v>278</v>
      </c>
      <c r="B1592" s="24" t="s">
        <v>322</v>
      </c>
      <c r="C1592" s="24"/>
      <c r="D1592" s="3" t="s">
        <v>4442</v>
      </c>
      <c r="E1592" s="21" t="s">
        <v>5123</v>
      </c>
      <c r="F1592" s="21" t="s">
        <v>4443</v>
      </c>
      <c r="G1592" s="24"/>
      <c r="H1592" s="36" t="s">
        <v>279</v>
      </c>
      <c r="I1592" s="33">
        <v>64039113</v>
      </c>
      <c r="J1592" s="1" t="s">
        <v>1804</v>
      </c>
      <c r="K1592" s="1" t="s">
        <v>1804</v>
      </c>
      <c r="L1592" s="3"/>
      <c r="M1592" s="183">
        <v>37</v>
      </c>
      <c r="N1592" s="183"/>
      <c r="O1592" s="22" t="s">
        <v>1791</v>
      </c>
      <c r="P1592" s="22">
        <v>477</v>
      </c>
      <c r="Q1592" s="37">
        <f t="shared" ref="Q1592" si="677">R1592*0.8</f>
        <v>876</v>
      </c>
      <c r="R1592" s="166">
        <v>1095</v>
      </c>
      <c r="S1592" s="33">
        <v>5051771838564</v>
      </c>
      <c r="T1592" s="33"/>
      <c r="U1592" s="99">
        <v>0.9</v>
      </c>
      <c r="V1592" s="142">
        <v>0.3</v>
      </c>
      <c r="W1592" s="99">
        <v>1.2</v>
      </c>
      <c r="X1592" s="139">
        <v>320</v>
      </c>
      <c r="Y1592" s="139">
        <v>110</v>
      </c>
      <c r="Z1592" s="139">
        <v>320</v>
      </c>
      <c r="AA1592" s="19"/>
      <c r="AB1592" s="19"/>
      <c r="AC1592" s="19"/>
      <c r="AD1592" s="19"/>
      <c r="AE1592" s="19"/>
      <c r="AF1592" s="19"/>
      <c r="AG1592" s="19"/>
      <c r="AH1592" s="3"/>
      <c r="AI1592" s="19"/>
      <c r="AJ1592" s="19"/>
      <c r="AK1592" s="19"/>
      <c r="AL1592" s="19"/>
      <c r="AM1592" s="19"/>
      <c r="AN1592" s="19"/>
      <c r="AO1592" s="3"/>
      <c r="AP1592" s="3"/>
      <c r="AQ1592" s="3"/>
      <c r="AR1592" s="3"/>
      <c r="AS1592" s="3"/>
      <c r="AT1592" s="3"/>
      <c r="AU1592" s="3"/>
      <c r="AV1592" s="3"/>
      <c r="AW1592" s="3"/>
      <c r="AX1592" s="412" t="s">
        <v>4444</v>
      </c>
      <c r="AY1592" s="32"/>
      <c r="AZ1592" t="s">
        <v>4282</v>
      </c>
      <c r="BA1592" s="278" t="s">
        <v>4267</v>
      </c>
      <c r="BB1592" s="280" t="s">
        <v>4268</v>
      </c>
    </row>
    <row r="1593" spans="1:54" ht="15.75">
      <c r="A1593" s="23" t="s">
        <v>278</v>
      </c>
      <c r="B1593" s="24" t="s">
        <v>322</v>
      </c>
      <c r="C1593" s="24"/>
      <c r="D1593" s="3" t="s">
        <v>4442</v>
      </c>
      <c r="E1593" s="21" t="s">
        <v>5124</v>
      </c>
      <c r="F1593" s="21" t="s">
        <v>4443</v>
      </c>
      <c r="G1593" s="24"/>
      <c r="H1593" s="36" t="s">
        <v>279</v>
      </c>
      <c r="I1593" s="33">
        <v>64039113</v>
      </c>
      <c r="J1593" s="1" t="s">
        <v>1804</v>
      </c>
      <c r="K1593" s="1" t="s">
        <v>1804</v>
      </c>
      <c r="L1593" s="3"/>
      <c r="M1593" s="183">
        <v>38</v>
      </c>
      <c r="N1593" s="183"/>
      <c r="O1593" s="22" t="s">
        <v>1791</v>
      </c>
      <c r="P1593" s="22">
        <v>477</v>
      </c>
      <c r="Q1593" s="37">
        <f t="shared" ref="Q1593" si="678">R1593*0.8</f>
        <v>876</v>
      </c>
      <c r="R1593" s="166">
        <v>1095</v>
      </c>
      <c r="S1593" s="33">
        <v>5051771838571</v>
      </c>
      <c r="T1593" s="33"/>
      <c r="U1593" s="99">
        <v>0.9</v>
      </c>
      <c r="V1593" s="142">
        <v>0.3</v>
      </c>
      <c r="W1593" s="99">
        <v>1.2</v>
      </c>
      <c r="X1593" s="139">
        <v>320</v>
      </c>
      <c r="Y1593" s="139">
        <v>110</v>
      </c>
      <c r="Z1593" s="139">
        <v>320</v>
      </c>
      <c r="AA1593" s="19"/>
      <c r="AB1593" s="19"/>
      <c r="AC1593" s="19"/>
      <c r="AD1593" s="19"/>
      <c r="AE1593" s="19"/>
      <c r="AF1593" s="19"/>
      <c r="AG1593" s="19"/>
      <c r="AH1593" s="3"/>
      <c r="AI1593" s="19"/>
      <c r="AJ1593" s="19"/>
      <c r="AK1593" s="19"/>
      <c r="AL1593" s="19"/>
      <c r="AM1593" s="19"/>
      <c r="AN1593" s="19"/>
      <c r="AO1593" s="3"/>
      <c r="AP1593" s="3"/>
      <c r="AQ1593" s="3"/>
      <c r="AR1593" s="3"/>
      <c r="AS1593" s="3"/>
      <c r="AT1593" s="3"/>
      <c r="AU1593" s="3"/>
      <c r="AV1593" s="3"/>
      <c r="AW1593" s="3"/>
      <c r="AX1593" s="412" t="s">
        <v>4444</v>
      </c>
      <c r="AY1593" s="32"/>
      <c r="AZ1593" t="s">
        <v>4282</v>
      </c>
      <c r="BA1593" s="278" t="s">
        <v>4267</v>
      </c>
      <c r="BB1593" s="280" t="s">
        <v>4268</v>
      </c>
    </row>
    <row r="1594" spans="1:54" ht="15.75">
      <c r="A1594" s="23" t="s">
        <v>278</v>
      </c>
      <c r="B1594" s="24" t="s">
        <v>322</v>
      </c>
      <c r="C1594" s="24"/>
      <c r="D1594" s="3" t="s">
        <v>4442</v>
      </c>
      <c r="E1594" s="21" t="s">
        <v>5125</v>
      </c>
      <c r="F1594" s="21" t="s">
        <v>4443</v>
      </c>
      <c r="G1594" s="24"/>
      <c r="H1594" s="36" t="s">
        <v>279</v>
      </c>
      <c r="I1594" s="33">
        <v>64039113</v>
      </c>
      <c r="J1594" s="1" t="s">
        <v>1804</v>
      </c>
      <c r="K1594" s="1" t="s">
        <v>1804</v>
      </c>
      <c r="L1594" s="3"/>
      <c r="M1594" s="183">
        <v>39</v>
      </c>
      <c r="N1594" s="183"/>
      <c r="O1594" s="22" t="s">
        <v>1791</v>
      </c>
      <c r="P1594" s="22">
        <v>477</v>
      </c>
      <c r="Q1594" s="37">
        <f t="shared" ref="Q1594" si="679">R1594*0.8</f>
        <v>876</v>
      </c>
      <c r="R1594" s="166">
        <v>1095</v>
      </c>
      <c r="S1594" s="33">
        <v>5051771838588</v>
      </c>
      <c r="T1594" s="33"/>
      <c r="U1594" s="99">
        <v>0.9</v>
      </c>
      <c r="V1594" s="142">
        <v>0.3</v>
      </c>
      <c r="W1594" s="99">
        <v>1.2</v>
      </c>
      <c r="X1594" s="139">
        <v>320</v>
      </c>
      <c r="Y1594" s="139">
        <v>110</v>
      </c>
      <c r="Z1594" s="139">
        <v>320</v>
      </c>
      <c r="AA1594" s="19"/>
      <c r="AB1594" s="19"/>
      <c r="AC1594" s="19"/>
      <c r="AD1594" s="19"/>
      <c r="AE1594" s="19"/>
      <c r="AF1594" s="19"/>
      <c r="AG1594" s="19"/>
      <c r="AH1594" s="3"/>
      <c r="AI1594" s="19"/>
      <c r="AJ1594" s="19"/>
      <c r="AK1594" s="19"/>
      <c r="AL1594" s="19"/>
      <c r="AM1594" s="19"/>
      <c r="AN1594" s="19"/>
      <c r="AO1594" s="3"/>
      <c r="AP1594" s="3"/>
      <c r="AQ1594" s="3"/>
      <c r="AR1594" s="3"/>
      <c r="AS1594" s="3"/>
      <c r="AT1594" s="3"/>
      <c r="AU1594" s="3"/>
      <c r="AV1594" s="3"/>
      <c r="AW1594" s="3"/>
      <c r="AX1594" s="412" t="s">
        <v>4444</v>
      </c>
      <c r="AY1594" s="32"/>
      <c r="AZ1594" t="s">
        <v>4282</v>
      </c>
      <c r="BA1594" s="278" t="s">
        <v>4267</v>
      </c>
      <c r="BB1594" s="280" t="s">
        <v>4268</v>
      </c>
    </row>
    <row r="1595" spans="1:54" ht="15.75">
      <c r="A1595" s="23" t="s">
        <v>278</v>
      </c>
      <c r="B1595" s="24" t="s">
        <v>322</v>
      </c>
      <c r="C1595" s="24"/>
      <c r="D1595" s="3" t="s">
        <v>4442</v>
      </c>
      <c r="E1595" s="21" t="s">
        <v>5126</v>
      </c>
      <c r="F1595" s="21" t="s">
        <v>4443</v>
      </c>
      <c r="G1595" s="24"/>
      <c r="H1595" s="36" t="s">
        <v>279</v>
      </c>
      <c r="I1595" s="33">
        <v>64039113</v>
      </c>
      <c r="J1595" s="1" t="s">
        <v>1804</v>
      </c>
      <c r="K1595" s="1" t="s">
        <v>1804</v>
      </c>
      <c r="L1595" s="3"/>
      <c r="M1595" s="183">
        <v>40</v>
      </c>
      <c r="N1595" s="183"/>
      <c r="O1595" s="22" t="s">
        <v>1791</v>
      </c>
      <c r="P1595" s="22">
        <v>477</v>
      </c>
      <c r="Q1595" s="37">
        <f t="shared" ref="Q1595" si="680">R1595*0.8</f>
        <v>876</v>
      </c>
      <c r="R1595" s="166">
        <v>1095</v>
      </c>
      <c r="S1595" s="33">
        <v>5051771971797</v>
      </c>
      <c r="T1595" s="33"/>
      <c r="U1595" s="99">
        <v>0.9</v>
      </c>
      <c r="V1595" s="142">
        <v>0.3</v>
      </c>
      <c r="W1595" s="99">
        <v>1.2</v>
      </c>
      <c r="X1595" s="139">
        <v>320</v>
      </c>
      <c r="Y1595" s="139">
        <v>110</v>
      </c>
      <c r="Z1595" s="139">
        <v>320</v>
      </c>
      <c r="AA1595" s="19"/>
      <c r="AB1595" s="19"/>
      <c r="AC1595" s="19"/>
      <c r="AD1595" s="19"/>
      <c r="AE1595" s="19"/>
      <c r="AF1595" s="19"/>
      <c r="AG1595" s="19"/>
      <c r="AH1595" s="3"/>
      <c r="AI1595" s="19"/>
      <c r="AJ1595" s="19"/>
      <c r="AK1595" s="19"/>
      <c r="AL1595" s="19"/>
      <c r="AM1595" s="19"/>
      <c r="AN1595" s="19"/>
      <c r="AO1595" s="3"/>
      <c r="AP1595" s="3"/>
      <c r="AQ1595" s="3"/>
      <c r="AR1595" s="3"/>
      <c r="AS1595" s="3"/>
      <c r="AT1595" s="3"/>
      <c r="AU1595" s="3"/>
      <c r="AV1595" s="3"/>
      <c r="AW1595" s="3"/>
      <c r="AX1595" s="412" t="s">
        <v>4444</v>
      </c>
      <c r="AY1595" s="32"/>
      <c r="AZ1595" t="s">
        <v>4282</v>
      </c>
      <c r="BA1595" s="278" t="s">
        <v>4267</v>
      </c>
      <c r="BB1595" s="280" t="s">
        <v>4268</v>
      </c>
    </row>
    <row r="1596" spans="1:54" ht="15.75">
      <c r="A1596" s="23" t="s">
        <v>278</v>
      </c>
      <c r="B1596" s="24" t="s">
        <v>322</v>
      </c>
      <c r="C1596" s="24"/>
      <c r="D1596" s="3" t="s">
        <v>4442</v>
      </c>
      <c r="E1596" s="21" t="s">
        <v>5127</v>
      </c>
      <c r="F1596" s="21" t="s">
        <v>4443</v>
      </c>
      <c r="G1596" s="24"/>
      <c r="H1596" s="36" t="s">
        <v>279</v>
      </c>
      <c r="I1596" s="33">
        <v>64039113</v>
      </c>
      <c r="J1596" s="1" t="s">
        <v>1804</v>
      </c>
      <c r="K1596" s="1" t="s">
        <v>1804</v>
      </c>
      <c r="L1596" s="3"/>
      <c r="M1596" s="183">
        <v>41</v>
      </c>
      <c r="N1596" s="183"/>
      <c r="O1596" s="22" t="s">
        <v>1791</v>
      </c>
      <c r="P1596" s="22">
        <v>477</v>
      </c>
      <c r="Q1596" s="37">
        <f t="shared" ref="Q1596" si="681">R1596*0.8</f>
        <v>876</v>
      </c>
      <c r="R1596" s="166">
        <v>1095</v>
      </c>
      <c r="S1596" s="33">
        <v>5051771838595</v>
      </c>
      <c r="T1596" s="33"/>
      <c r="U1596" s="99">
        <v>0.9</v>
      </c>
      <c r="V1596" s="142">
        <v>0.3</v>
      </c>
      <c r="W1596" s="99">
        <v>1.2</v>
      </c>
      <c r="X1596" s="139">
        <v>320</v>
      </c>
      <c r="Y1596" s="139">
        <v>110</v>
      </c>
      <c r="Z1596" s="139">
        <v>320</v>
      </c>
      <c r="AA1596" s="19"/>
      <c r="AB1596" s="19"/>
      <c r="AC1596" s="19"/>
      <c r="AD1596" s="19"/>
      <c r="AE1596" s="19"/>
      <c r="AF1596" s="19"/>
      <c r="AG1596" s="19"/>
      <c r="AH1596" s="3"/>
      <c r="AI1596" s="19"/>
      <c r="AJ1596" s="19"/>
      <c r="AK1596" s="19"/>
      <c r="AL1596" s="19"/>
      <c r="AM1596" s="19"/>
      <c r="AN1596" s="19"/>
      <c r="AO1596" s="3"/>
      <c r="AP1596" s="3"/>
      <c r="AQ1596" s="3"/>
      <c r="AR1596" s="3"/>
      <c r="AS1596" s="3"/>
      <c r="AT1596" s="3"/>
      <c r="AU1596" s="3"/>
      <c r="AV1596" s="3"/>
      <c r="AW1596" s="3"/>
      <c r="AX1596" s="412" t="s">
        <v>4444</v>
      </c>
      <c r="AY1596" s="32"/>
      <c r="AZ1596" t="s">
        <v>4282</v>
      </c>
      <c r="BA1596" s="278" t="s">
        <v>4267</v>
      </c>
      <c r="BB1596" s="280" t="s">
        <v>4268</v>
      </c>
    </row>
    <row r="1597" spans="1:54" ht="15.75">
      <c r="A1597" s="23" t="s">
        <v>278</v>
      </c>
      <c r="B1597" s="24" t="s">
        <v>322</v>
      </c>
      <c r="C1597" s="24"/>
      <c r="D1597" s="3" t="s">
        <v>4442</v>
      </c>
      <c r="E1597" s="21" t="s">
        <v>5128</v>
      </c>
      <c r="F1597" s="21" t="s">
        <v>4443</v>
      </c>
      <c r="G1597" s="24"/>
      <c r="H1597" s="36" t="s">
        <v>298</v>
      </c>
      <c r="I1597" s="33">
        <v>64039113</v>
      </c>
      <c r="J1597" s="1" t="s">
        <v>1804</v>
      </c>
      <c r="K1597" s="1" t="s">
        <v>1804</v>
      </c>
      <c r="L1597" s="3"/>
      <c r="M1597" s="183">
        <v>36</v>
      </c>
      <c r="N1597" s="183"/>
      <c r="O1597" s="22" t="s">
        <v>1791</v>
      </c>
      <c r="P1597" s="22">
        <v>477</v>
      </c>
      <c r="Q1597" s="37">
        <f t="shared" ref="Q1597" si="682">R1597*0.8</f>
        <v>876</v>
      </c>
      <c r="R1597" s="166">
        <v>1095</v>
      </c>
      <c r="S1597" s="33">
        <v>5051771971780</v>
      </c>
      <c r="T1597" s="33"/>
      <c r="U1597" s="99">
        <v>0.9</v>
      </c>
      <c r="V1597" s="142">
        <v>0.3</v>
      </c>
      <c r="W1597" s="99">
        <v>1.2</v>
      </c>
      <c r="X1597" s="139">
        <v>320</v>
      </c>
      <c r="Y1597" s="139">
        <v>110</v>
      </c>
      <c r="Z1597" s="139">
        <v>320</v>
      </c>
      <c r="AA1597" s="19"/>
      <c r="AB1597" s="19"/>
      <c r="AC1597" s="19"/>
      <c r="AD1597" s="19"/>
      <c r="AE1597" s="19"/>
      <c r="AF1597" s="19"/>
      <c r="AG1597" s="19"/>
      <c r="AH1597" s="3"/>
      <c r="AI1597" s="19"/>
      <c r="AJ1597" s="19"/>
      <c r="AK1597" s="19"/>
      <c r="AL1597" s="19"/>
      <c r="AM1597" s="19"/>
      <c r="AN1597" s="19"/>
      <c r="AO1597" s="3"/>
      <c r="AP1597" s="3"/>
      <c r="AQ1597" s="3"/>
      <c r="AR1597" s="3"/>
      <c r="AS1597" s="3"/>
      <c r="AT1597" s="3"/>
      <c r="AU1597" s="3"/>
      <c r="AV1597" s="3"/>
      <c r="AW1597" s="3"/>
      <c r="AX1597" s="412" t="s">
        <v>4444</v>
      </c>
      <c r="AY1597" s="32"/>
      <c r="AZ1597" t="s">
        <v>4282</v>
      </c>
      <c r="BA1597" s="278" t="s">
        <v>4267</v>
      </c>
      <c r="BB1597" s="280" t="s">
        <v>4268</v>
      </c>
    </row>
    <row r="1598" spans="1:54" ht="15.75">
      <c r="A1598" s="23" t="s">
        <v>278</v>
      </c>
      <c r="B1598" s="24" t="s">
        <v>322</v>
      </c>
      <c r="C1598" s="24"/>
      <c r="D1598" s="3" t="s">
        <v>4442</v>
      </c>
      <c r="E1598" s="21" t="s">
        <v>5129</v>
      </c>
      <c r="F1598" s="21" t="s">
        <v>4443</v>
      </c>
      <c r="G1598" s="24"/>
      <c r="H1598" s="36" t="s">
        <v>298</v>
      </c>
      <c r="I1598" s="33">
        <v>64039113</v>
      </c>
      <c r="J1598" s="1" t="s">
        <v>1804</v>
      </c>
      <c r="K1598" s="1" t="s">
        <v>1804</v>
      </c>
      <c r="L1598" s="3"/>
      <c r="M1598" s="183">
        <v>37</v>
      </c>
      <c r="N1598" s="183"/>
      <c r="O1598" s="22" t="s">
        <v>1791</v>
      </c>
      <c r="P1598" s="22">
        <v>477</v>
      </c>
      <c r="Q1598" s="37">
        <f t="shared" ref="Q1598" si="683">R1598*0.8</f>
        <v>876</v>
      </c>
      <c r="R1598" s="166">
        <v>1095</v>
      </c>
      <c r="S1598" s="33">
        <v>5051771838625</v>
      </c>
      <c r="T1598" s="33"/>
      <c r="U1598" s="99">
        <v>0.9</v>
      </c>
      <c r="V1598" s="142">
        <v>0.3</v>
      </c>
      <c r="W1598" s="99">
        <v>1.2</v>
      </c>
      <c r="X1598" s="139">
        <v>320</v>
      </c>
      <c r="Y1598" s="139">
        <v>110</v>
      </c>
      <c r="Z1598" s="139">
        <v>320</v>
      </c>
      <c r="AA1598" s="19"/>
      <c r="AB1598" s="19"/>
      <c r="AC1598" s="19"/>
      <c r="AD1598" s="19"/>
      <c r="AE1598" s="19"/>
      <c r="AF1598" s="19"/>
      <c r="AG1598" s="19"/>
      <c r="AH1598" s="3"/>
      <c r="AI1598" s="19"/>
      <c r="AJ1598" s="19"/>
      <c r="AK1598" s="19"/>
      <c r="AL1598" s="19"/>
      <c r="AM1598" s="19"/>
      <c r="AN1598" s="19"/>
      <c r="AO1598" s="3"/>
      <c r="AP1598" s="3"/>
      <c r="AQ1598" s="3"/>
      <c r="AR1598" s="3"/>
      <c r="AS1598" s="3"/>
      <c r="AT1598" s="3"/>
      <c r="AU1598" s="3"/>
      <c r="AV1598" s="3"/>
      <c r="AW1598" s="3"/>
      <c r="AX1598" s="412" t="s">
        <v>4444</v>
      </c>
      <c r="AY1598" s="32"/>
      <c r="AZ1598" t="s">
        <v>4282</v>
      </c>
      <c r="BA1598" s="278" t="s">
        <v>4267</v>
      </c>
      <c r="BB1598" s="280" t="s">
        <v>4268</v>
      </c>
    </row>
    <row r="1599" spans="1:54" ht="15.75">
      <c r="A1599" s="23" t="s">
        <v>278</v>
      </c>
      <c r="B1599" s="24" t="s">
        <v>322</v>
      </c>
      <c r="C1599" s="24"/>
      <c r="D1599" s="3" t="s">
        <v>4442</v>
      </c>
      <c r="E1599" s="21" t="s">
        <v>5130</v>
      </c>
      <c r="F1599" s="21" t="s">
        <v>4443</v>
      </c>
      <c r="G1599" s="24"/>
      <c r="H1599" s="36" t="s">
        <v>298</v>
      </c>
      <c r="I1599" s="33">
        <v>64039113</v>
      </c>
      <c r="J1599" s="1" t="s">
        <v>1804</v>
      </c>
      <c r="K1599" s="1" t="s">
        <v>1804</v>
      </c>
      <c r="L1599" s="3"/>
      <c r="M1599" s="183">
        <v>38</v>
      </c>
      <c r="N1599" s="183"/>
      <c r="O1599" s="22" t="s">
        <v>1791</v>
      </c>
      <c r="P1599" s="22">
        <v>477</v>
      </c>
      <c r="Q1599" s="37">
        <f t="shared" ref="Q1599" si="684">R1599*0.8</f>
        <v>876</v>
      </c>
      <c r="R1599" s="166">
        <v>1095</v>
      </c>
      <c r="S1599" s="33">
        <v>5051771838632</v>
      </c>
      <c r="T1599" s="33"/>
      <c r="U1599" s="99">
        <v>0.9</v>
      </c>
      <c r="V1599" s="142">
        <v>0.3</v>
      </c>
      <c r="W1599" s="99">
        <v>1.2</v>
      </c>
      <c r="X1599" s="139">
        <v>320</v>
      </c>
      <c r="Y1599" s="139">
        <v>110</v>
      </c>
      <c r="Z1599" s="139">
        <v>320</v>
      </c>
      <c r="AA1599" s="19"/>
      <c r="AB1599" s="19"/>
      <c r="AC1599" s="19"/>
      <c r="AD1599" s="19"/>
      <c r="AE1599" s="19"/>
      <c r="AF1599" s="19"/>
      <c r="AG1599" s="19"/>
      <c r="AH1599" s="3"/>
      <c r="AI1599" s="19"/>
      <c r="AJ1599" s="19"/>
      <c r="AK1599" s="19"/>
      <c r="AL1599" s="19"/>
      <c r="AM1599" s="19"/>
      <c r="AN1599" s="19"/>
      <c r="AO1599" s="3"/>
      <c r="AP1599" s="3"/>
      <c r="AQ1599" s="3"/>
      <c r="AR1599" s="3"/>
      <c r="AS1599" s="3"/>
      <c r="AT1599" s="3"/>
      <c r="AU1599" s="3"/>
      <c r="AV1599" s="3"/>
      <c r="AW1599" s="3"/>
      <c r="AX1599" s="412" t="s">
        <v>4444</v>
      </c>
      <c r="AY1599" s="32"/>
      <c r="AZ1599" t="s">
        <v>4282</v>
      </c>
      <c r="BA1599" s="278" t="s">
        <v>4267</v>
      </c>
      <c r="BB1599" s="280" t="s">
        <v>4268</v>
      </c>
    </row>
    <row r="1600" spans="1:54" ht="15.75">
      <c r="A1600" s="23" t="s">
        <v>278</v>
      </c>
      <c r="B1600" s="24" t="s">
        <v>322</v>
      </c>
      <c r="C1600" s="24"/>
      <c r="D1600" s="3" t="s">
        <v>4442</v>
      </c>
      <c r="E1600" s="21" t="s">
        <v>5131</v>
      </c>
      <c r="F1600" s="21" t="s">
        <v>4443</v>
      </c>
      <c r="G1600" s="24"/>
      <c r="H1600" s="36" t="s">
        <v>298</v>
      </c>
      <c r="I1600" s="33">
        <v>64039113</v>
      </c>
      <c r="J1600" s="1" t="s">
        <v>1804</v>
      </c>
      <c r="K1600" s="1" t="s">
        <v>1804</v>
      </c>
      <c r="L1600" s="3"/>
      <c r="M1600" s="183">
        <v>39</v>
      </c>
      <c r="N1600" s="183"/>
      <c r="O1600" s="22" t="s">
        <v>1791</v>
      </c>
      <c r="P1600" s="22">
        <v>477</v>
      </c>
      <c r="Q1600" s="37">
        <f t="shared" ref="Q1600" si="685">R1600*0.8</f>
        <v>876</v>
      </c>
      <c r="R1600" s="166">
        <v>1095</v>
      </c>
      <c r="S1600" s="33">
        <v>5051771838649</v>
      </c>
      <c r="T1600" s="33"/>
      <c r="U1600" s="99">
        <v>0.9</v>
      </c>
      <c r="V1600" s="142">
        <v>0.3</v>
      </c>
      <c r="W1600" s="99">
        <v>1.2</v>
      </c>
      <c r="X1600" s="139">
        <v>320</v>
      </c>
      <c r="Y1600" s="139">
        <v>110</v>
      </c>
      <c r="Z1600" s="139">
        <v>320</v>
      </c>
      <c r="AA1600" s="19"/>
      <c r="AB1600" s="19"/>
      <c r="AC1600" s="19"/>
      <c r="AD1600" s="19"/>
      <c r="AE1600" s="19"/>
      <c r="AF1600" s="19"/>
      <c r="AG1600" s="19"/>
      <c r="AH1600" s="3"/>
      <c r="AI1600" s="19"/>
      <c r="AJ1600" s="19"/>
      <c r="AK1600" s="19"/>
      <c r="AL1600" s="19"/>
      <c r="AM1600" s="19"/>
      <c r="AN1600" s="19"/>
      <c r="AO1600" s="3"/>
      <c r="AP1600" s="3"/>
      <c r="AQ1600" s="3"/>
      <c r="AR1600" s="3"/>
      <c r="AS1600" s="3"/>
      <c r="AT1600" s="3"/>
      <c r="AU1600" s="3"/>
      <c r="AV1600" s="3"/>
      <c r="AW1600" s="3"/>
      <c r="AX1600" s="412" t="s">
        <v>4444</v>
      </c>
      <c r="AY1600" s="32"/>
      <c r="AZ1600" t="s">
        <v>4282</v>
      </c>
      <c r="BA1600" s="278" t="s">
        <v>4267</v>
      </c>
      <c r="BB1600" s="280" t="s">
        <v>4268</v>
      </c>
    </row>
    <row r="1601" spans="1:54" ht="15.75">
      <c r="A1601" s="23" t="s">
        <v>278</v>
      </c>
      <c r="B1601" s="24" t="s">
        <v>322</v>
      </c>
      <c r="C1601" s="24"/>
      <c r="D1601" s="3" t="s">
        <v>4442</v>
      </c>
      <c r="E1601" s="21" t="s">
        <v>5132</v>
      </c>
      <c r="F1601" s="21" t="s">
        <v>4443</v>
      </c>
      <c r="G1601" s="24"/>
      <c r="H1601" s="36" t="s">
        <v>298</v>
      </c>
      <c r="I1601" s="33">
        <v>64039113</v>
      </c>
      <c r="J1601" s="1" t="s">
        <v>1804</v>
      </c>
      <c r="K1601" s="1" t="s">
        <v>1804</v>
      </c>
      <c r="L1601" s="3"/>
      <c r="M1601" s="183">
        <v>40</v>
      </c>
      <c r="N1601" s="183"/>
      <c r="O1601" s="22" t="s">
        <v>1791</v>
      </c>
      <c r="P1601" s="22">
        <v>477</v>
      </c>
      <c r="Q1601" s="37">
        <f t="shared" ref="Q1601" si="686">R1601*0.8</f>
        <v>876</v>
      </c>
      <c r="R1601" s="166">
        <v>1095</v>
      </c>
      <c r="S1601" s="33">
        <v>5051771971841</v>
      </c>
      <c r="T1601" s="33"/>
      <c r="U1601" s="99">
        <v>0.9</v>
      </c>
      <c r="V1601" s="142">
        <v>0.3</v>
      </c>
      <c r="W1601" s="99">
        <v>1.2</v>
      </c>
      <c r="X1601" s="139">
        <v>320</v>
      </c>
      <c r="Y1601" s="139">
        <v>110</v>
      </c>
      <c r="Z1601" s="139">
        <v>320</v>
      </c>
      <c r="AA1601" s="19"/>
      <c r="AB1601" s="19"/>
      <c r="AC1601" s="19"/>
      <c r="AD1601" s="19"/>
      <c r="AE1601" s="19"/>
      <c r="AF1601" s="19"/>
      <c r="AG1601" s="19"/>
      <c r="AH1601" s="3"/>
      <c r="AI1601" s="19"/>
      <c r="AJ1601" s="19"/>
      <c r="AK1601" s="19"/>
      <c r="AL1601" s="19"/>
      <c r="AM1601" s="19"/>
      <c r="AN1601" s="19"/>
      <c r="AO1601" s="3"/>
      <c r="AP1601" s="3"/>
      <c r="AQ1601" s="3"/>
      <c r="AR1601" s="3"/>
      <c r="AS1601" s="3"/>
      <c r="AT1601" s="3"/>
      <c r="AU1601" s="3"/>
      <c r="AV1601" s="3"/>
      <c r="AW1601" s="3"/>
      <c r="AX1601" s="412" t="s">
        <v>4444</v>
      </c>
      <c r="AY1601" s="32"/>
      <c r="AZ1601" t="s">
        <v>4282</v>
      </c>
      <c r="BA1601" s="278" t="s">
        <v>4267</v>
      </c>
      <c r="BB1601" s="280" t="s">
        <v>4268</v>
      </c>
    </row>
    <row r="1602" spans="1:54" ht="15.75">
      <c r="A1602" s="23" t="s">
        <v>278</v>
      </c>
      <c r="B1602" s="24" t="s">
        <v>322</v>
      </c>
      <c r="C1602" s="24"/>
      <c r="D1602" s="3" t="s">
        <v>4442</v>
      </c>
      <c r="E1602" s="21" t="s">
        <v>5133</v>
      </c>
      <c r="F1602" s="21" t="s">
        <v>4443</v>
      </c>
      <c r="G1602" s="24"/>
      <c r="H1602" s="36" t="s">
        <v>298</v>
      </c>
      <c r="I1602" s="33">
        <v>64039113</v>
      </c>
      <c r="J1602" s="1" t="s">
        <v>1804</v>
      </c>
      <c r="K1602" s="1" t="s">
        <v>1804</v>
      </c>
      <c r="L1602" s="3"/>
      <c r="M1602" s="183">
        <v>41</v>
      </c>
      <c r="N1602" s="183"/>
      <c r="O1602" s="22" t="s">
        <v>1791</v>
      </c>
      <c r="P1602" s="22">
        <v>477</v>
      </c>
      <c r="Q1602" s="37">
        <f t="shared" ref="Q1602" si="687">R1602*0.8</f>
        <v>876</v>
      </c>
      <c r="R1602" s="166">
        <v>1095</v>
      </c>
      <c r="S1602" s="33">
        <v>5051771838656</v>
      </c>
      <c r="T1602" s="33"/>
      <c r="U1602" s="99">
        <v>0.9</v>
      </c>
      <c r="V1602" s="142">
        <v>0.3</v>
      </c>
      <c r="W1602" s="99">
        <v>1.2</v>
      </c>
      <c r="X1602" s="139">
        <v>320</v>
      </c>
      <c r="Y1602" s="139">
        <v>110</v>
      </c>
      <c r="Z1602" s="139">
        <v>320</v>
      </c>
      <c r="AA1602" s="19"/>
      <c r="AB1602" s="19"/>
      <c r="AC1602" s="19"/>
      <c r="AD1602" s="19"/>
      <c r="AE1602" s="19"/>
      <c r="AF1602" s="19"/>
      <c r="AG1602" s="19"/>
      <c r="AH1602" s="3"/>
      <c r="AI1602" s="19"/>
      <c r="AJ1602" s="19"/>
      <c r="AK1602" s="19"/>
      <c r="AL1602" s="19"/>
      <c r="AM1602" s="19"/>
      <c r="AN1602" s="19"/>
      <c r="AO1602" s="3"/>
      <c r="AP1602" s="3"/>
      <c r="AQ1602" s="3"/>
      <c r="AR1602" s="3"/>
      <c r="AS1602" s="3"/>
      <c r="AT1602" s="3"/>
      <c r="AU1602" s="3"/>
      <c r="AV1602" s="3"/>
      <c r="AW1602" s="3"/>
      <c r="AX1602" s="412" t="s">
        <v>4444</v>
      </c>
      <c r="AY1602" s="32"/>
      <c r="AZ1602" t="s">
        <v>4282</v>
      </c>
      <c r="BA1602" s="278" t="s">
        <v>4267</v>
      </c>
      <c r="BB1602" s="280" t="s">
        <v>4268</v>
      </c>
    </row>
    <row r="1603" spans="1:54" ht="15.75">
      <c r="A1603" s="23" t="s">
        <v>278</v>
      </c>
      <c r="B1603" s="24" t="s">
        <v>322</v>
      </c>
      <c r="D1603" t="s">
        <v>3887</v>
      </c>
      <c r="E1603" s="20" t="s">
        <v>3622</v>
      </c>
      <c r="F1603" t="s">
        <v>3623</v>
      </c>
      <c r="G1603" s="24"/>
      <c r="H1603" t="s">
        <v>1453</v>
      </c>
      <c r="I1603" s="33">
        <v>64029190</v>
      </c>
      <c r="J1603" s="1" t="s">
        <v>1804</v>
      </c>
      <c r="K1603" s="1" t="s">
        <v>1804</v>
      </c>
      <c r="L1603" s="236"/>
      <c r="M1603" s="258" t="s">
        <v>3943</v>
      </c>
      <c r="N1603" s="241"/>
      <c r="O1603" s="229" t="s">
        <v>1791</v>
      </c>
      <c r="P1603" s="37">
        <v>230</v>
      </c>
      <c r="Q1603" s="37">
        <f t="shared" ref="Q1603" si="688">R1603*0.8</f>
        <v>439.20000000000005</v>
      </c>
      <c r="R1603" s="166">
        <v>549</v>
      </c>
      <c r="S1603" s="143">
        <v>5051771638973</v>
      </c>
      <c r="T1603"/>
      <c r="U1603" s="99">
        <v>0.6</v>
      </c>
      <c r="V1603" s="142">
        <v>0.3</v>
      </c>
      <c r="W1603" s="99">
        <f t="shared" ref="W1603:W1634" si="689">U1603+V1603</f>
        <v>0.89999999999999991</v>
      </c>
      <c r="X1603" s="139">
        <v>330</v>
      </c>
      <c r="Y1603" s="139">
        <v>120</v>
      </c>
      <c r="Z1603" s="139">
        <v>330</v>
      </c>
      <c r="AX1603" s="412" t="s">
        <v>3624</v>
      </c>
      <c r="AZ1603" t="s">
        <v>4282</v>
      </c>
      <c r="BA1603" s="278" t="s">
        <v>4267</v>
      </c>
      <c r="BB1603" s="280" t="s">
        <v>4268</v>
      </c>
    </row>
    <row r="1604" spans="1:54" ht="15.75">
      <c r="A1604" s="23" t="s">
        <v>278</v>
      </c>
      <c r="B1604" s="24" t="s">
        <v>322</v>
      </c>
      <c r="D1604" t="s">
        <v>3887</v>
      </c>
      <c r="E1604" s="20" t="s">
        <v>3625</v>
      </c>
      <c r="F1604" t="s">
        <v>3623</v>
      </c>
      <c r="G1604" s="24"/>
      <c r="H1604" t="s">
        <v>1453</v>
      </c>
      <c r="I1604" s="33">
        <v>64029190</v>
      </c>
      <c r="J1604" s="1" t="s">
        <v>1804</v>
      </c>
      <c r="K1604" s="1" t="s">
        <v>1804</v>
      </c>
      <c r="L1604" s="236"/>
      <c r="M1604" s="258" t="s">
        <v>3944</v>
      </c>
      <c r="N1604" s="241"/>
      <c r="O1604" s="229" t="s">
        <v>1791</v>
      </c>
      <c r="P1604" s="37">
        <v>230</v>
      </c>
      <c r="Q1604" s="37">
        <f t="shared" ref="Q1604" si="690">R1604*0.8</f>
        <v>439.20000000000005</v>
      </c>
      <c r="R1604" s="166">
        <v>549</v>
      </c>
      <c r="S1604" s="143">
        <v>5051771882475</v>
      </c>
      <c r="T1604"/>
      <c r="U1604" s="99">
        <v>0.6</v>
      </c>
      <c r="V1604" s="142">
        <v>0.3</v>
      </c>
      <c r="W1604" s="99">
        <f t="shared" si="689"/>
        <v>0.89999999999999991</v>
      </c>
      <c r="X1604" s="139">
        <v>330</v>
      </c>
      <c r="Y1604" s="139">
        <v>120</v>
      </c>
      <c r="Z1604" s="139">
        <v>330</v>
      </c>
      <c r="AX1604" s="412" t="s">
        <v>3624</v>
      </c>
      <c r="AZ1604" t="s">
        <v>4282</v>
      </c>
      <c r="BA1604" s="278" t="s">
        <v>4267</v>
      </c>
      <c r="BB1604" s="280" t="s">
        <v>4268</v>
      </c>
    </row>
    <row r="1605" spans="1:54" ht="15.75">
      <c r="A1605" s="23" t="s">
        <v>278</v>
      </c>
      <c r="B1605" s="24" t="s">
        <v>322</v>
      </c>
      <c r="D1605" t="s">
        <v>3887</v>
      </c>
      <c r="E1605" s="20" t="s">
        <v>3626</v>
      </c>
      <c r="F1605" t="s">
        <v>3623</v>
      </c>
      <c r="G1605" s="24"/>
      <c r="H1605" t="s">
        <v>1453</v>
      </c>
      <c r="I1605" s="33">
        <v>64029190</v>
      </c>
      <c r="J1605" s="1" t="s">
        <v>1804</v>
      </c>
      <c r="K1605" s="1" t="s">
        <v>1804</v>
      </c>
      <c r="L1605" s="236"/>
      <c r="M1605" s="258" t="s">
        <v>3945</v>
      </c>
      <c r="N1605" s="241"/>
      <c r="O1605" s="229" t="s">
        <v>1791</v>
      </c>
      <c r="P1605" s="37">
        <v>230</v>
      </c>
      <c r="Q1605" s="37">
        <f t="shared" ref="Q1605" si="691">R1605*0.8</f>
        <v>439.20000000000005</v>
      </c>
      <c r="R1605" s="166">
        <v>549</v>
      </c>
      <c r="S1605" s="143">
        <v>5051771638980</v>
      </c>
      <c r="T1605"/>
      <c r="U1605" s="99">
        <v>0.7</v>
      </c>
      <c r="V1605" s="142">
        <v>0.3</v>
      </c>
      <c r="W1605" s="99">
        <f t="shared" si="689"/>
        <v>1</v>
      </c>
      <c r="X1605" s="139">
        <v>330</v>
      </c>
      <c r="Y1605" s="139">
        <v>120</v>
      </c>
      <c r="Z1605" s="139">
        <v>330</v>
      </c>
      <c r="AX1605" s="412" t="s">
        <v>3624</v>
      </c>
      <c r="AZ1605" t="s">
        <v>4282</v>
      </c>
      <c r="BA1605" s="278" t="s">
        <v>4267</v>
      </c>
      <c r="BB1605" s="280" t="s">
        <v>4268</v>
      </c>
    </row>
    <row r="1606" spans="1:54" ht="15.75">
      <c r="A1606" s="23" t="s">
        <v>278</v>
      </c>
      <c r="B1606" s="24" t="s">
        <v>322</v>
      </c>
      <c r="D1606" t="s">
        <v>3887</v>
      </c>
      <c r="E1606" s="20" t="s">
        <v>3627</v>
      </c>
      <c r="F1606" t="s">
        <v>3623</v>
      </c>
      <c r="G1606" s="24"/>
      <c r="H1606" t="s">
        <v>1453</v>
      </c>
      <c r="I1606" s="33">
        <v>64029190</v>
      </c>
      <c r="J1606" s="1" t="s">
        <v>1804</v>
      </c>
      <c r="K1606" s="1" t="s">
        <v>1804</v>
      </c>
      <c r="L1606" s="236"/>
      <c r="M1606" s="258" t="s">
        <v>3941</v>
      </c>
      <c r="N1606" s="241"/>
      <c r="O1606" s="229" t="s">
        <v>1791</v>
      </c>
      <c r="P1606" s="37">
        <v>230</v>
      </c>
      <c r="Q1606" s="37">
        <f t="shared" ref="Q1606" si="692">R1606*0.8</f>
        <v>439.20000000000005</v>
      </c>
      <c r="R1606" s="166">
        <v>549</v>
      </c>
      <c r="S1606" s="143">
        <v>5051771638997</v>
      </c>
      <c r="T1606"/>
      <c r="U1606" s="99">
        <v>0.7</v>
      </c>
      <c r="V1606" s="142">
        <v>0.3</v>
      </c>
      <c r="W1606" s="99">
        <f t="shared" si="689"/>
        <v>1</v>
      </c>
      <c r="X1606" s="139">
        <v>330</v>
      </c>
      <c r="Y1606" s="139">
        <v>120</v>
      </c>
      <c r="Z1606" s="139">
        <v>330</v>
      </c>
      <c r="AX1606" s="412" t="s">
        <v>3624</v>
      </c>
      <c r="AZ1606" t="s">
        <v>4282</v>
      </c>
      <c r="BA1606" s="278" t="s">
        <v>4267</v>
      </c>
      <c r="BB1606" s="280" t="s">
        <v>4268</v>
      </c>
    </row>
    <row r="1607" spans="1:54" ht="15.75">
      <c r="A1607" s="23" t="s">
        <v>278</v>
      </c>
      <c r="B1607" s="24" t="s">
        <v>322</v>
      </c>
      <c r="D1607" t="s">
        <v>3887</v>
      </c>
      <c r="E1607" s="20" t="s">
        <v>3628</v>
      </c>
      <c r="F1607" t="s">
        <v>3623</v>
      </c>
      <c r="G1607" s="24"/>
      <c r="H1607" t="s">
        <v>1453</v>
      </c>
      <c r="I1607" s="33">
        <v>64029190</v>
      </c>
      <c r="J1607" s="1" t="s">
        <v>1804</v>
      </c>
      <c r="K1607" s="1" t="s">
        <v>1804</v>
      </c>
      <c r="L1607" s="236"/>
      <c r="M1607" s="258" t="s">
        <v>3942</v>
      </c>
      <c r="N1607" s="241"/>
      <c r="O1607" s="229" t="s">
        <v>1791</v>
      </c>
      <c r="P1607" s="37">
        <v>230</v>
      </c>
      <c r="Q1607" s="37">
        <f t="shared" ref="Q1607" si="693">R1607*0.8</f>
        <v>439.20000000000005</v>
      </c>
      <c r="R1607" s="166">
        <v>549</v>
      </c>
      <c r="S1607" s="143">
        <v>5051771639000</v>
      </c>
      <c r="T1607"/>
      <c r="U1607" s="99">
        <v>0.8</v>
      </c>
      <c r="V1607" s="142">
        <v>0.3</v>
      </c>
      <c r="W1607" s="99">
        <f t="shared" si="689"/>
        <v>1.1000000000000001</v>
      </c>
      <c r="X1607" s="139">
        <v>330</v>
      </c>
      <c r="Y1607" s="139">
        <v>120</v>
      </c>
      <c r="Z1607" s="139">
        <v>330</v>
      </c>
      <c r="AX1607" s="412" t="s">
        <v>3624</v>
      </c>
      <c r="AZ1607" t="s">
        <v>4282</v>
      </c>
      <c r="BA1607" s="278" t="s">
        <v>4267</v>
      </c>
      <c r="BB1607" s="280" t="s">
        <v>4268</v>
      </c>
    </row>
    <row r="1608" spans="1:54" ht="15.75">
      <c r="A1608" s="23" t="s">
        <v>278</v>
      </c>
      <c r="B1608" s="24" t="s">
        <v>322</v>
      </c>
      <c r="D1608" t="s">
        <v>3887</v>
      </c>
      <c r="E1608" s="20" t="s">
        <v>3629</v>
      </c>
      <c r="F1608" t="s">
        <v>3623</v>
      </c>
      <c r="G1608" s="24"/>
      <c r="H1608" t="s">
        <v>1453</v>
      </c>
      <c r="I1608" s="33">
        <v>64029190</v>
      </c>
      <c r="J1608" s="1" t="s">
        <v>1804</v>
      </c>
      <c r="K1608" s="1" t="s">
        <v>1804</v>
      </c>
      <c r="L1608" s="236"/>
      <c r="M1608" s="13">
        <v>33</v>
      </c>
      <c r="N1608"/>
      <c r="O1608" s="229" t="s">
        <v>1791</v>
      </c>
      <c r="P1608" s="37">
        <v>230</v>
      </c>
      <c r="Q1608" s="37">
        <f t="shared" ref="Q1608" si="694">R1608*0.8</f>
        <v>439.20000000000005</v>
      </c>
      <c r="R1608" s="166">
        <v>549</v>
      </c>
      <c r="S1608" s="143">
        <v>5051771638966</v>
      </c>
      <c r="T1608"/>
      <c r="U1608" s="99">
        <v>0.8</v>
      </c>
      <c r="V1608" s="142">
        <v>0.3</v>
      </c>
      <c r="W1608" s="99">
        <f t="shared" si="689"/>
        <v>1.1000000000000001</v>
      </c>
      <c r="X1608" s="139">
        <v>330</v>
      </c>
      <c r="Y1608" s="139">
        <v>120</v>
      </c>
      <c r="Z1608" s="139">
        <v>330</v>
      </c>
      <c r="AX1608" s="412" t="s">
        <v>3624</v>
      </c>
      <c r="AZ1608" t="s">
        <v>4282</v>
      </c>
      <c r="BA1608" s="278" t="s">
        <v>4267</v>
      </c>
      <c r="BB1608" s="280" t="s">
        <v>4268</v>
      </c>
    </row>
    <row r="1609" spans="1:54" ht="15.75">
      <c r="A1609" s="23" t="s">
        <v>278</v>
      </c>
      <c r="B1609" s="24" t="s">
        <v>322</v>
      </c>
      <c r="D1609" t="s">
        <v>3887</v>
      </c>
      <c r="E1609" s="20" t="s">
        <v>3630</v>
      </c>
      <c r="F1609" t="s">
        <v>3623</v>
      </c>
      <c r="G1609" s="24"/>
      <c r="H1609" t="s">
        <v>1453</v>
      </c>
      <c r="I1609" s="33">
        <v>64029190</v>
      </c>
      <c r="J1609" s="1" t="s">
        <v>1804</v>
      </c>
      <c r="K1609" s="1" t="s">
        <v>1804</v>
      </c>
      <c r="L1609" s="236"/>
      <c r="M1609" s="13">
        <v>34</v>
      </c>
      <c r="N1609"/>
      <c r="O1609" s="229" t="s">
        <v>1791</v>
      </c>
      <c r="P1609" s="37">
        <v>230</v>
      </c>
      <c r="Q1609" s="37">
        <f t="shared" ref="Q1609" si="695">R1609*0.8</f>
        <v>439.20000000000005</v>
      </c>
      <c r="R1609" s="166">
        <v>549</v>
      </c>
      <c r="S1609" s="143">
        <v>5051771639017</v>
      </c>
      <c r="T1609"/>
      <c r="U1609" s="99">
        <v>0.8</v>
      </c>
      <c r="V1609" s="142">
        <v>0.3</v>
      </c>
      <c r="W1609" s="99">
        <f t="shared" si="689"/>
        <v>1.1000000000000001</v>
      </c>
      <c r="X1609" s="139">
        <v>330</v>
      </c>
      <c r="Y1609" s="139">
        <v>120</v>
      </c>
      <c r="Z1609" s="139">
        <v>330</v>
      </c>
      <c r="AX1609" s="412" t="s">
        <v>3624</v>
      </c>
      <c r="AZ1609" t="s">
        <v>4282</v>
      </c>
      <c r="BA1609" s="278" t="s">
        <v>4267</v>
      </c>
      <c r="BB1609" s="280" t="s">
        <v>4268</v>
      </c>
    </row>
    <row r="1610" spans="1:54" ht="15.75">
      <c r="A1610" s="23" t="s">
        <v>278</v>
      </c>
      <c r="B1610" s="24" t="s">
        <v>322</v>
      </c>
      <c r="D1610" t="s">
        <v>3887</v>
      </c>
      <c r="E1610" s="20" t="s">
        <v>3631</v>
      </c>
      <c r="F1610" t="s">
        <v>3623</v>
      </c>
      <c r="G1610" s="24"/>
      <c r="H1610" t="s">
        <v>1453</v>
      </c>
      <c r="I1610" s="33">
        <v>64029190</v>
      </c>
      <c r="J1610" s="1" t="s">
        <v>1804</v>
      </c>
      <c r="K1610" s="1" t="s">
        <v>1804</v>
      </c>
      <c r="L1610" s="236"/>
      <c r="M1610" s="13">
        <v>35</v>
      </c>
      <c r="N1610"/>
      <c r="O1610" s="229" t="s">
        <v>1791</v>
      </c>
      <c r="P1610" s="37">
        <v>230</v>
      </c>
      <c r="Q1610" s="37">
        <f t="shared" ref="Q1610" si="696">R1610*0.8</f>
        <v>439.20000000000005</v>
      </c>
      <c r="R1610" s="166">
        <v>549</v>
      </c>
      <c r="S1610" s="143">
        <v>5051771639024</v>
      </c>
      <c r="T1610"/>
      <c r="U1610" s="99">
        <v>1</v>
      </c>
      <c r="V1610" s="142">
        <v>0.3</v>
      </c>
      <c r="W1610" s="99">
        <f t="shared" si="689"/>
        <v>1.3</v>
      </c>
      <c r="X1610" s="139">
        <v>330</v>
      </c>
      <c r="Y1610" s="139">
        <v>120</v>
      </c>
      <c r="Z1610" s="139">
        <v>330</v>
      </c>
      <c r="AX1610" s="412" t="s">
        <v>3624</v>
      </c>
      <c r="AZ1610" t="s">
        <v>4282</v>
      </c>
      <c r="BA1610" s="278" t="s">
        <v>4267</v>
      </c>
      <c r="BB1610" s="280" t="s">
        <v>4268</v>
      </c>
    </row>
    <row r="1611" spans="1:54" ht="15.75">
      <c r="A1611" s="23" t="s">
        <v>278</v>
      </c>
      <c r="B1611" s="24" t="s">
        <v>322</v>
      </c>
      <c r="D1611" t="s">
        <v>3887</v>
      </c>
      <c r="E1611" s="20" t="s">
        <v>3632</v>
      </c>
      <c r="F1611" t="s">
        <v>3623</v>
      </c>
      <c r="G1611" s="24"/>
      <c r="H1611" t="s">
        <v>1453</v>
      </c>
      <c r="I1611" s="33">
        <v>64029190</v>
      </c>
      <c r="J1611" s="1" t="s">
        <v>1804</v>
      </c>
      <c r="K1611" s="1" t="s">
        <v>1804</v>
      </c>
      <c r="L1611" s="236"/>
      <c r="M1611" s="13">
        <v>36</v>
      </c>
      <c r="N1611"/>
      <c r="O1611" s="229" t="s">
        <v>1791</v>
      </c>
      <c r="P1611" s="37">
        <v>230</v>
      </c>
      <c r="Q1611" s="37">
        <f t="shared" ref="Q1611" si="697">R1611*0.8</f>
        <v>439.20000000000005</v>
      </c>
      <c r="R1611" s="166">
        <v>549</v>
      </c>
      <c r="S1611" s="143">
        <v>5051771882482</v>
      </c>
      <c r="T1611"/>
      <c r="U1611" s="99">
        <v>1</v>
      </c>
      <c r="V1611" s="142">
        <v>0.3</v>
      </c>
      <c r="W1611" s="99">
        <f t="shared" si="689"/>
        <v>1.3</v>
      </c>
      <c r="X1611" s="139">
        <v>330</v>
      </c>
      <c r="Y1611" s="139">
        <v>120</v>
      </c>
      <c r="Z1611" s="139">
        <v>330</v>
      </c>
      <c r="AX1611" s="412" t="s">
        <v>3624</v>
      </c>
      <c r="AZ1611" t="s">
        <v>4282</v>
      </c>
      <c r="BA1611" s="278" t="s">
        <v>4267</v>
      </c>
      <c r="BB1611" s="280" t="s">
        <v>4268</v>
      </c>
    </row>
    <row r="1612" spans="1:54" ht="15.75">
      <c r="A1612" s="23" t="s">
        <v>278</v>
      </c>
      <c r="B1612" s="24" t="s">
        <v>322</v>
      </c>
      <c r="D1612" t="s">
        <v>3887</v>
      </c>
      <c r="E1612" s="20" t="s">
        <v>3633</v>
      </c>
      <c r="F1612" t="s">
        <v>3623</v>
      </c>
      <c r="G1612" s="24"/>
      <c r="H1612" t="s">
        <v>1453</v>
      </c>
      <c r="I1612" s="33">
        <v>64029190</v>
      </c>
      <c r="J1612" s="1" t="s">
        <v>1804</v>
      </c>
      <c r="K1612" s="1" t="s">
        <v>1804</v>
      </c>
      <c r="L1612" s="236"/>
      <c r="M1612" s="13">
        <v>37</v>
      </c>
      <c r="N1612"/>
      <c r="O1612" s="229" t="s">
        <v>1791</v>
      </c>
      <c r="P1612" s="37">
        <v>230</v>
      </c>
      <c r="Q1612" s="37">
        <f t="shared" ref="Q1612" si="698">R1612*0.8</f>
        <v>439.20000000000005</v>
      </c>
      <c r="R1612" s="166">
        <v>549</v>
      </c>
      <c r="S1612" s="143">
        <v>5051771638843</v>
      </c>
      <c r="T1612"/>
      <c r="U1612" s="99">
        <v>1.2</v>
      </c>
      <c r="V1612" s="142">
        <v>0.3</v>
      </c>
      <c r="W1612" s="99">
        <f t="shared" si="689"/>
        <v>1.5</v>
      </c>
      <c r="X1612" s="139">
        <v>330</v>
      </c>
      <c r="Y1612" s="139">
        <v>120</v>
      </c>
      <c r="Z1612" s="139">
        <v>330</v>
      </c>
      <c r="AX1612" s="412" t="s">
        <v>3624</v>
      </c>
      <c r="AZ1612" t="s">
        <v>4282</v>
      </c>
      <c r="BA1612" s="278" t="s">
        <v>4267</v>
      </c>
      <c r="BB1612" s="280" t="s">
        <v>4268</v>
      </c>
    </row>
    <row r="1613" spans="1:54" ht="15.75">
      <c r="A1613" s="23" t="s">
        <v>278</v>
      </c>
      <c r="B1613" s="24" t="s">
        <v>322</v>
      </c>
      <c r="D1613" t="s">
        <v>3887</v>
      </c>
      <c r="E1613" s="20" t="s">
        <v>3634</v>
      </c>
      <c r="F1613" t="s">
        <v>3623</v>
      </c>
      <c r="G1613" s="24"/>
      <c r="H1613" t="s">
        <v>1453</v>
      </c>
      <c r="I1613" s="33">
        <v>64029190</v>
      </c>
      <c r="J1613" s="1" t="s">
        <v>1804</v>
      </c>
      <c r="K1613" s="1" t="s">
        <v>1804</v>
      </c>
      <c r="L1613" s="236"/>
      <c r="M1613" s="13">
        <v>38</v>
      </c>
      <c r="N1613"/>
      <c r="O1613" s="229" t="s">
        <v>1791</v>
      </c>
      <c r="P1613" s="37">
        <v>230</v>
      </c>
      <c r="Q1613" s="37">
        <f t="shared" ref="Q1613" si="699">R1613*0.8</f>
        <v>439.20000000000005</v>
      </c>
      <c r="R1613" s="166">
        <v>549</v>
      </c>
      <c r="S1613" s="143">
        <v>5051771638850</v>
      </c>
      <c r="T1613"/>
      <c r="U1613" s="99">
        <v>1.2</v>
      </c>
      <c r="V1613" s="142">
        <v>0.3</v>
      </c>
      <c r="W1613" s="99">
        <f t="shared" si="689"/>
        <v>1.5</v>
      </c>
      <c r="X1613" s="139">
        <v>330</v>
      </c>
      <c r="Y1613" s="139">
        <v>120</v>
      </c>
      <c r="Z1613" s="139">
        <v>330</v>
      </c>
      <c r="AX1613" s="412" t="s">
        <v>3624</v>
      </c>
      <c r="AZ1613" t="s">
        <v>4282</v>
      </c>
      <c r="BA1613" s="278" t="s">
        <v>4267</v>
      </c>
      <c r="BB1613" s="280" t="s">
        <v>4268</v>
      </c>
    </row>
    <row r="1614" spans="1:54" ht="15.75">
      <c r="A1614" s="23" t="s">
        <v>278</v>
      </c>
      <c r="B1614" s="24" t="s">
        <v>322</v>
      </c>
      <c r="D1614" t="s">
        <v>3887</v>
      </c>
      <c r="E1614" s="20" t="s">
        <v>3635</v>
      </c>
      <c r="F1614" t="s">
        <v>3623</v>
      </c>
      <c r="G1614" s="24"/>
      <c r="H1614" t="s">
        <v>1453</v>
      </c>
      <c r="I1614" s="33">
        <v>64029190</v>
      </c>
      <c r="J1614" s="1" t="s">
        <v>1804</v>
      </c>
      <c r="K1614" s="1" t="s">
        <v>1804</v>
      </c>
      <c r="L1614" s="236"/>
      <c r="M1614" s="13">
        <v>39</v>
      </c>
      <c r="N1614"/>
      <c r="O1614" s="229" t="s">
        <v>1791</v>
      </c>
      <c r="P1614" s="37">
        <v>230</v>
      </c>
      <c r="Q1614" s="37">
        <f t="shared" ref="Q1614" si="700">R1614*0.8</f>
        <v>439.20000000000005</v>
      </c>
      <c r="R1614" s="166">
        <v>549</v>
      </c>
      <c r="S1614" s="143">
        <v>5051771638867</v>
      </c>
      <c r="T1614"/>
      <c r="U1614" s="99">
        <v>1.3</v>
      </c>
      <c r="V1614" s="142">
        <v>0.3</v>
      </c>
      <c r="W1614" s="99">
        <f t="shared" si="689"/>
        <v>1.6</v>
      </c>
      <c r="X1614" s="139">
        <v>330</v>
      </c>
      <c r="Y1614" s="139">
        <v>120</v>
      </c>
      <c r="Z1614" s="139">
        <v>330</v>
      </c>
      <c r="AX1614" s="412" t="s">
        <v>3624</v>
      </c>
      <c r="AZ1614" t="s">
        <v>4282</v>
      </c>
      <c r="BA1614" s="278" t="s">
        <v>4267</v>
      </c>
      <c r="BB1614" s="280" t="s">
        <v>4268</v>
      </c>
    </row>
    <row r="1615" spans="1:54" ht="15.75">
      <c r="A1615" s="23" t="s">
        <v>278</v>
      </c>
      <c r="B1615" s="24" t="s">
        <v>322</v>
      </c>
      <c r="D1615" t="s">
        <v>3887</v>
      </c>
      <c r="E1615" s="20" t="s">
        <v>3636</v>
      </c>
      <c r="F1615" t="s">
        <v>3623</v>
      </c>
      <c r="G1615" s="24"/>
      <c r="H1615" t="s">
        <v>1453</v>
      </c>
      <c r="I1615" s="33">
        <v>64029190</v>
      </c>
      <c r="J1615" s="1" t="s">
        <v>1804</v>
      </c>
      <c r="K1615" s="1" t="s">
        <v>1804</v>
      </c>
      <c r="L1615" s="236"/>
      <c r="M1615" s="13">
        <v>40</v>
      </c>
      <c r="N1615"/>
      <c r="O1615" s="229" t="s">
        <v>1791</v>
      </c>
      <c r="P1615" s="37">
        <v>230</v>
      </c>
      <c r="Q1615" s="37">
        <f t="shared" ref="Q1615:Q1655" si="701">R1615*0.8</f>
        <v>439.20000000000005</v>
      </c>
      <c r="R1615" s="166">
        <v>549</v>
      </c>
      <c r="S1615" s="143">
        <v>5051771880518</v>
      </c>
      <c r="T1615"/>
      <c r="U1615" s="99">
        <v>1.3</v>
      </c>
      <c r="V1615" s="142">
        <v>0.3</v>
      </c>
      <c r="W1615" s="99">
        <f t="shared" si="689"/>
        <v>1.6</v>
      </c>
      <c r="X1615" s="139">
        <v>330</v>
      </c>
      <c r="Y1615" s="139">
        <v>120</v>
      </c>
      <c r="Z1615" s="139">
        <v>330</v>
      </c>
      <c r="AX1615" s="412" t="s">
        <v>3624</v>
      </c>
      <c r="AZ1615" t="s">
        <v>4282</v>
      </c>
      <c r="BA1615" s="278" t="s">
        <v>4267</v>
      </c>
      <c r="BB1615" s="280" t="s">
        <v>4268</v>
      </c>
    </row>
    <row r="1616" spans="1:54" ht="15.75">
      <c r="A1616" s="23" t="s">
        <v>278</v>
      </c>
      <c r="B1616" s="24" t="s">
        <v>322</v>
      </c>
      <c r="D1616" t="s">
        <v>3887</v>
      </c>
      <c r="E1616" s="20" t="s">
        <v>3637</v>
      </c>
      <c r="F1616" t="s">
        <v>3623</v>
      </c>
      <c r="G1616" s="24"/>
      <c r="H1616" t="s">
        <v>1453</v>
      </c>
      <c r="I1616" s="33">
        <v>64029190</v>
      </c>
      <c r="J1616" s="1" t="s">
        <v>1804</v>
      </c>
      <c r="K1616" s="1" t="s">
        <v>1804</v>
      </c>
      <c r="L1616" s="236"/>
      <c r="M1616" s="13">
        <v>41</v>
      </c>
      <c r="N1616"/>
      <c r="O1616" s="229" t="s">
        <v>1791</v>
      </c>
      <c r="P1616" s="37">
        <v>230</v>
      </c>
      <c r="Q1616" s="37">
        <f t="shared" si="701"/>
        <v>439.20000000000005</v>
      </c>
      <c r="R1616" s="166">
        <v>549</v>
      </c>
      <c r="S1616" s="143">
        <v>5051771638874</v>
      </c>
      <c r="T1616"/>
      <c r="U1616" s="99">
        <v>1.35</v>
      </c>
      <c r="V1616" s="142">
        <v>0.3</v>
      </c>
      <c r="W1616" s="99">
        <f t="shared" si="689"/>
        <v>1.6500000000000001</v>
      </c>
      <c r="X1616" s="139">
        <v>330</v>
      </c>
      <c r="Y1616" s="139">
        <v>120</v>
      </c>
      <c r="Z1616" s="139">
        <v>330</v>
      </c>
      <c r="AX1616" s="412" t="s">
        <v>3624</v>
      </c>
      <c r="AZ1616" t="s">
        <v>4282</v>
      </c>
      <c r="BA1616" s="278" t="s">
        <v>4267</v>
      </c>
      <c r="BB1616" s="280" t="s">
        <v>4268</v>
      </c>
    </row>
    <row r="1617" spans="1:55" ht="15.75">
      <c r="A1617" s="23" t="s">
        <v>278</v>
      </c>
      <c r="B1617" s="24" t="s">
        <v>322</v>
      </c>
      <c r="D1617" t="s">
        <v>3887</v>
      </c>
      <c r="E1617" s="20" t="s">
        <v>3638</v>
      </c>
      <c r="F1617" t="s">
        <v>3623</v>
      </c>
      <c r="G1617" s="24"/>
      <c r="H1617" t="s">
        <v>1498</v>
      </c>
      <c r="I1617" s="33">
        <v>64029190</v>
      </c>
      <c r="J1617" s="1" t="s">
        <v>1804</v>
      </c>
      <c r="K1617" s="1" t="s">
        <v>1804</v>
      </c>
      <c r="L1617" s="236"/>
      <c r="M1617" s="13">
        <v>37</v>
      </c>
      <c r="N1617"/>
      <c r="O1617" s="229" t="s">
        <v>1791</v>
      </c>
      <c r="P1617" s="37">
        <v>230</v>
      </c>
      <c r="Q1617" s="37">
        <f t="shared" si="701"/>
        <v>439.20000000000005</v>
      </c>
      <c r="R1617" s="166">
        <v>549</v>
      </c>
      <c r="S1617" s="143">
        <v>5051771638904</v>
      </c>
      <c r="T1617"/>
      <c r="U1617" s="99">
        <v>1.2</v>
      </c>
      <c r="V1617" s="142">
        <v>0.3</v>
      </c>
      <c r="W1617" s="99">
        <f t="shared" si="689"/>
        <v>1.5</v>
      </c>
      <c r="X1617" s="139">
        <v>330</v>
      </c>
      <c r="Y1617" s="139">
        <v>120</v>
      </c>
      <c r="Z1617" s="139">
        <v>330</v>
      </c>
      <c r="AX1617" s="412" t="s">
        <v>3624</v>
      </c>
      <c r="AZ1617" t="s">
        <v>4282</v>
      </c>
      <c r="BA1617" s="278" t="s">
        <v>4267</v>
      </c>
      <c r="BB1617" s="280" t="s">
        <v>4268</v>
      </c>
    </row>
    <row r="1618" spans="1:55" s="12" customFormat="1" ht="15.75">
      <c r="A1618" s="23" t="s">
        <v>278</v>
      </c>
      <c r="B1618" s="24" t="s">
        <v>322</v>
      </c>
      <c r="C1618"/>
      <c r="D1618" t="s">
        <v>3887</v>
      </c>
      <c r="E1618" s="20" t="s">
        <v>3639</v>
      </c>
      <c r="F1618" t="s">
        <v>3623</v>
      </c>
      <c r="G1618" s="24"/>
      <c r="H1618" t="s">
        <v>1498</v>
      </c>
      <c r="I1618" s="33">
        <v>64029190</v>
      </c>
      <c r="J1618" s="1" t="s">
        <v>1804</v>
      </c>
      <c r="K1618" s="1" t="s">
        <v>1804</v>
      </c>
      <c r="L1618" s="236"/>
      <c r="M1618" s="13">
        <v>38</v>
      </c>
      <c r="N1618"/>
      <c r="O1618" s="229" t="s">
        <v>1791</v>
      </c>
      <c r="P1618" s="37">
        <v>230</v>
      </c>
      <c r="Q1618" s="37">
        <f t="shared" si="701"/>
        <v>439.20000000000005</v>
      </c>
      <c r="R1618" s="166">
        <v>549</v>
      </c>
      <c r="S1618" s="143">
        <v>5051771638911</v>
      </c>
      <c r="T1618"/>
      <c r="U1618" s="99">
        <v>1.2</v>
      </c>
      <c r="V1618" s="142">
        <v>0.3</v>
      </c>
      <c r="W1618" s="99">
        <f t="shared" si="689"/>
        <v>1.5</v>
      </c>
      <c r="X1618" s="139">
        <v>330</v>
      </c>
      <c r="Y1618" s="139">
        <v>120</v>
      </c>
      <c r="Z1618" s="139">
        <v>330</v>
      </c>
      <c r="AA1618"/>
      <c r="AB1618"/>
      <c r="AC1618"/>
      <c r="AD1618"/>
      <c r="AE1618"/>
      <c r="AF1618"/>
      <c r="AG1618"/>
      <c r="AH1618"/>
      <c r="AI1618"/>
      <c r="AJ1618"/>
      <c r="AK1618"/>
      <c r="AL1618"/>
      <c r="AM1618"/>
      <c r="AN1618"/>
      <c r="AO1618"/>
      <c r="AP1618"/>
      <c r="AQ1618"/>
      <c r="AR1618"/>
      <c r="AS1618"/>
      <c r="AT1618"/>
      <c r="AU1618"/>
      <c r="AV1618"/>
      <c r="AW1618"/>
      <c r="AX1618" s="412" t="s">
        <v>3624</v>
      </c>
      <c r="AY1618"/>
      <c r="AZ1618" t="s">
        <v>4282</v>
      </c>
      <c r="BA1618" s="278" t="s">
        <v>4267</v>
      </c>
      <c r="BB1618" s="280" t="s">
        <v>4268</v>
      </c>
      <c r="BC1618"/>
    </row>
    <row r="1619" spans="1:55" s="12" customFormat="1" ht="15.75">
      <c r="A1619" s="23" t="s">
        <v>278</v>
      </c>
      <c r="B1619" s="24" t="s">
        <v>322</v>
      </c>
      <c r="C1619"/>
      <c r="D1619" t="s">
        <v>3887</v>
      </c>
      <c r="E1619" s="20" t="s">
        <v>3640</v>
      </c>
      <c r="F1619" t="s">
        <v>3623</v>
      </c>
      <c r="G1619" s="24"/>
      <c r="H1619" t="s">
        <v>1498</v>
      </c>
      <c r="I1619" s="33">
        <v>64029190</v>
      </c>
      <c r="J1619" s="1" t="s">
        <v>1804</v>
      </c>
      <c r="K1619" s="1" t="s">
        <v>1804</v>
      </c>
      <c r="L1619" s="236"/>
      <c r="M1619" s="13">
        <v>39</v>
      </c>
      <c r="N1619"/>
      <c r="O1619" s="229" t="s">
        <v>1791</v>
      </c>
      <c r="P1619" s="37">
        <v>230</v>
      </c>
      <c r="Q1619" s="37">
        <f t="shared" si="701"/>
        <v>439.20000000000005</v>
      </c>
      <c r="R1619" s="166">
        <v>549</v>
      </c>
      <c r="S1619" s="143">
        <v>5051771638928</v>
      </c>
      <c r="T1619"/>
      <c r="U1619" s="99">
        <v>1.3</v>
      </c>
      <c r="V1619" s="142">
        <v>0.3</v>
      </c>
      <c r="W1619" s="99">
        <f t="shared" si="689"/>
        <v>1.6</v>
      </c>
      <c r="X1619" s="139">
        <v>330</v>
      </c>
      <c r="Y1619" s="139">
        <v>120</v>
      </c>
      <c r="Z1619" s="139">
        <v>330</v>
      </c>
      <c r="AA1619"/>
      <c r="AB1619"/>
      <c r="AC1619"/>
      <c r="AD1619"/>
      <c r="AE1619"/>
      <c r="AF1619"/>
      <c r="AG1619"/>
      <c r="AH1619"/>
      <c r="AI1619"/>
      <c r="AJ1619"/>
      <c r="AK1619"/>
      <c r="AL1619"/>
      <c r="AM1619"/>
      <c r="AN1619"/>
      <c r="AO1619"/>
      <c r="AP1619"/>
      <c r="AQ1619"/>
      <c r="AR1619"/>
      <c r="AS1619"/>
      <c r="AT1619"/>
      <c r="AU1619"/>
      <c r="AV1619"/>
      <c r="AW1619"/>
      <c r="AX1619" s="412" t="s">
        <v>3624</v>
      </c>
      <c r="AY1619"/>
      <c r="AZ1619" t="s">
        <v>4282</v>
      </c>
      <c r="BA1619" s="278" t="s">
        <v>4267</v>
      </c>
      <c r="BB1619" s="280" t="s">
        <v>4268</v>
      </c>
      <c r="BC1619"/>
    </row>
    <row r="1620" spans="1:55" s="12" customFormat="1" ht="15.75">
      <c r="A1620" s="23" t="s">
        <v>278</v>
      </c>
      <c r="B1620" s="24" t="s">
        <v>322</v>
      </c>
      <c r="C1620"/>
      <c r="D1620" t="s">
        <v>3887</v>
      </c>
      <c r="E1620" s="20" t="s">
        <v>3641</v>
      </c>
      <c r="F1620" t="s">
        <v>3623</v>
      </c>
      <c r="G1620" s="24"/>
      <c r="H1620" t="s">
        <v>1498</v>
      </c>
      <c r="I1620" s="33">
        <v>64029190</v>
      </c>
      <c r="J1620" s="1" t="s">
        <v>1804</v>
      </c>
      <c r="K1620" s="1" t="s">
        <v>1804</v>
      </c>
      <c r="L1620" s="236"/>
      <c r="M1620" s="13">
        <v>40</v>
      </c>
      <c r="N1620"/>
      <c r="O1620" s="229" t="s">
        <v>1791</v>
      </c>
      <c r="P1620" s="37">
        <v>230</v>
      </c>
      <c r="Q1620" s="37">
        <f t="shared" si="701"/>
        <v>439.20000000000005</v>
      </c>
      <c r="R1620" s="166">
        <v>549</v>
      </c>
      <c r="S1620" s="143">
        <v>5051771880532</v>
      </c>
      <c r="T1620"/>
      <c r="U1620" s="99">
        <v>1.3</v>
      </c>
      <c r="V1620" s="142">
        <v>0.3</v>
      </c>
      <c r="W1620" s="99">
        <f t="shared" si="689"/>
        <v>1.6</v>
      </c>
      <c r="X1620" s="139">
        <v>330</v>
      </c>
      <c r="Y1620" s="139">
        <v>120</v>
      </c>
      <c r="Z1620" s="139">
        <v>330</v>
      </c>
      <c r="AA1620"/>
      <c r="AB1620"/>
      <c r="AC1620"/>
      <c r="AD1620"/>
      <c r="AE1620"/>
      <c r="AF1620"/>
      <c r="AG1620"/>
      <c r="AH1620"/>
      <c r="AI1620"/>
      <c r="AJ1620"/>
      <c r="AK1620"/>
      <c r="AL1620"/>
      <c r="AM1620"/>
      <c r="AN1620"/>
      <c r="AO1620"/>
      <c r="AP1620"/>
      <c r="AQ1620"/>
      <c r="AR1620"/>
      <c r="AS1620"/>
      <c r="AT1620"/>
      <c r="AU1620"/>
      <c r="AV1620"/>
      <c r="AW1620"/>
      <c r="AX1620" s="412" t="s">
        <v>3624</v>
      </c>
      <c r="AY1620"/>
      <c r="AZ1620" t="s">
        <v>4282</v>
      </c>
      <c r="BA1620" s="278" t="s">
        <v>4267</v>
      </c>
      <c r="BB1620" s="280" t="s">
        <v>4268</v>
      </c>
      <c r="BC1620"/>
    </row>
    <row r="1621" spans="1:55" s="12" customFormat="1" ht="15.75">
      <c r="A1621" s="23" t="s">
        <v>278</v>
      </c>
      <c r="B1621" s="24" t="s">
        <v>322</v>
      </c>
      <c r="C1621"/>
      <c r="D1621" t="s">
        <v>3887</v>
      </c>
      <c r="E1621" s="20" t="s">
        <v>3642</v>
      </c>
      <c r="F1621" t="s">
        <v>3623</v>
      </c>
      <c r="G1621" s="24"/>
      <c r="H1621" t="s">
        <v>1498</v>
      </c>
      <c r="I1621" s="33">
        <v>64039113</v>
      </c>
      <c r="J1621" s="1" t="s">
        <v>1804</v>
      </c>
      <c r="K1621" s="1" t="s">
        <v>1804</v>
      </c>
      <c r="L1621" s="236"/>
      <c r="M1621" s="13">
        <v>41</v>
      </c>
      <c r="N1621"/>
      <c r="O1621" s="229" t="s">
        <v>1791</v>
      </c>
      <c r="P1621" s="37">
        <v>230</v>
      </c>
      <c r="Q1621" s="37">
        <f t="shared" si="701"/>
        <v>439.20000000000005</v>
      </c>
      <c r="R1621" s="166">
        <v>549</v>
      </c>
      <c r="S1621" s="143">
        <v>5051771638935</v>
      </c>
      <c r="T1621"/>
      <c r="U1621" s="99">
        <v>1.35</v>
      </c>
      <c r="V1621" s="142">
        <v>0.3</v>
      </c>
      <c r="W1621" s="99">
        <f t="shared" si="689"/>
        <v>1.6500000000000001</v>
      </c>
      <c r="X1621" s="139">
        <v>330</v>
      </c>
      <c r="Y1621" s="139">
        <v>120</v>
      </c>
      <c r="Z1621" s="139">
        <v>330</v>
      </c>
      <c r="AA1621"/>
      <c r="AB1621"/>
      <c r="AC1621"/>
      <c r="AD1621"/>
      <c r="AE1621"/>
      <c r="AF1621"/>
      <c r="AG1621"/>
      <c r="AH1621"/>
      <c r="AI1621"/>
      <c r="AJ1621"/>
      <c r="AK1621"/>
      <c r="AL1621"/>
      <c r="AM1621"/>
      <c r="AN1621"/>
      <c r="AO1621"/>
      <c r="AP1621"/>
      <c r="AQ1621"/>
      <c r="AR1621"/>
      <c r="AS1621"/>
      <c r="AT1621"/>
      <c r="AU1621"/>
      <c r="AV1621"/>
      <c r="AW1621"/>
      <c r="AX1621" s="412" t="s">
        <v>3624</v>
      </c>
      <c r="AY1621"/>
      <c r="AZ1621" t="s">
        <v>4282</v>
      </c>
      <c r="BA1621" s="278" t="s">
        <v>4267</v>
      </c>
      <c r="BB1621" s="280" t="s">
        <v>4268</v>
      </c>
      <c r="BC1621"/>
    </row>
    <row r="1622" spans="1:55" s="12" customFormat="1" ht="15.75">
      <c r="A1622" s="23" t="s">
        <v>278</v>
      </c>
      <c r="B1622" s="24" t="s">
        <v>322</v>
      </c>
      <c r="C1622"/>
      <c r="D1622" t="s">
        <v>4446</v>
      </c>
      <c r="E1622" s="20" t="s">
        <v>5071</v>
      </c>
      <c r="F1622" t="s">
        <v>4445</v>
      </c>
      <c r="G1622" s="24"/>
      <c r="H1622" t="s">
        <v>1498</v>
      </c>
      <c r="I1622" s="33">
        <v>64039113</v>
      </c>
      <c r="J1622" s="1" t="s">
        <v>1804</v>
      </c>
      <c r="K1622" s="1" t="s">
        <v>1804</v>
      </c>
      <c r="L1622" s="236"/>
      <c r="M1622" s="13">
        <v>36</v>
      </c>
      <c r="N1622"/>
      <c r="O1622" s="229" t="s">
        <v>1791</v>
      </c>
      <c r="P1622" s="37">
        <v>555</v>
      </c>
      <c r="Q1622" s="37">
        <f t="shared" si="701"/>
        <v>999.2</v>
      </c>
      <c r="R1622" s="166">
        <v>1249</v>
      </c>
      <c r="S1622" s="143">
        <v>5051771971759</v>
      </c>
      <c r="T1622"/>
      <c r="U1622" s="99">
        <v>1.35</v>
      </c>
      <c r="V1622" s="142">
        <v>0.3</v>
      </c>
      <c r="W1622" s="99">
        <f t="shared" si="689"/>
        <v>1.6500000000000001</v>
      </c>
      <c r="X1622" s="139">
        <v>330</v>
      </c>
      <c r="Y1622" s="139">
        <v>120</v>
      </c>
      <c r="Z1622" s="139">
        <v>330</v>
      </c>
      <c r="AA1622"/>
      <c r="AB1622"/>
      <c r="AC1622"/>
      <c r="AD1622"/>
      <c r="AE1622"/>
      <c r="AF1622"/>
      <c r="AG1622"/>
      <c r="AH1622"/>
      <c r="AI1622"/>
      <c r="AJ1622"/>
      <c r="AK1622"/>
      <c r="AL1622"/>
      <c r="AM1622"/>
      <c r="AN1622"/>
      <c r="AO1622"/>
      <c r="AP1622"/>
      <c r="AQ1622"/>
      <c r="AR1622"/>
      <c r="AS1622"/>
      <c r="AT1622"/>
      <c r="AU1622"/>
      <c r="AV1622"/>
      <c r="AW1622"/>
      <c r="AX1622" s="420" t="s">
        <v>5108</v>
      </c>
      <c r="AY1622"/>
      <c r="AZ1622" t="s">
        <v>4282</v>
      </c>
      <c r="BA1622" s="278" t="s">
        <v>4267</v>
      </c>
      <c r="BB1622" s="280" t="s">
        <v>4268</v>
      </c>
      <c r="BC1622"/>
    </row>
    <row r="1623" spans="1:55" ht="15.75">
      <c r="A1623" s="23" t="s">
        <v>278</v>
      </c>
      <c r="B1623" s="24" t="s">
        <v>322</v>
      </c>
      <c r="D1623" t="s">
        <v>4446</v>
      </c>
      <c r="E1623" s="20" t="s">
        <v>5072</v>
      </c>
      <c r="F1623" t="s">
        <v>4445</v>
      </c>
      <c r="G1623" s="24"/>
      <c r="H1623" t="s">
        <v>1498</v>
      </c>
      <c r="I1623" s="33">
        <v>64039113</v>
      </c>
      <c r="J1623" s="1" t="s">
        <v>1804</v>
      </c>
      <c r="K1623" s="1" t="s">
        <v>1804</v>
      </c>
      <c r="L1623" s="236"/>
      <c r="M1623" s="13">
        <v>37</v>
      </c>
      <c r="N1623"/>
      <c r="O1623" s="229" t="s">
        <v>1791</v>
      </c>
      <c r="P1623" s="37">
        <v>555</v>
      </c>
      <c r="Q1623" s="37">
        <f t="shared" si="701"/>
        <v>999.2</v>
      </c>
      <c r="R1623" s="166">
        <v>1249</v>
      </c>
      <c r="S1623" s="143">
        <v>5051771875743</v>
      </c>
      <c r="T1623"/>
      <c r="U1623" s="99">
        <v>1.35</v>
      </c>
      <c r="V1623" s="142">
        <v>0.3</v>
      </c>
      <c r="W1623" s="99">
        <f t="shared" si="689"/>
        <v>1.6500000000000001</v>
      </c>
      <c r="X1623" s="139">
        <v>330</v>
      </c>
      <c r="Y1623" s="139">
        <v>120</v>
      </c>
      <c r="Z1623" s="139">
        <v>330</v>
      </c>
      <c r="AX1623" s="420" t="s">
        <v>5108</v>
      </c>
      <c r="AZ1623" t="s">
        <v>4282</v>
      </c>
      <c r="BA1623" s="278" t="s">
        <v>4267</v>
      </c>
      <c r="BB1623" s="280" t="s">
        <v>4268</v>
      </c>
    </row>
    <row r="1624" spans="1:55" ht="15.75">
      <c r="A1624" s="23" t="s">
        <v>278</v>
      </c>
      <c r="B1624" s="24" t="s">
        <v>322</v>
      </c>
      <c r="D1624" t="s">
        <v>4446</v>
      </c>
      <c r="E1624" s="20" t="s">
        <v>5073</v>
      </c>
      <c r="F1624" t="s">
        <v>4445</v>
      </c>
      <c r="G1624" s="24"/>
      <c r="H1624" t="s">
        <v>1498</v>
      </c>
      <c r="I1624" s="33">
        <v>64039113</v>
      </c>
      <c r="J1624" s="1" t="s">
        <v>1804</v>
      </c>
      <c r="K1624" s="1" t="s">
        <v>1804</v>
      </c>
      <c r="L1624" s="236"/>
      <c r="M1624" s="13">
        <v>38</v>
      </c>
      <c r="N1624"/>
      <c r="O1624" s="229" t="s">
        <v>1791</v>
      </c>
      <c r="P1624" s="37">
        <v>555</v>
      </c>
      <c r="Q1624" s="37">
        <f t="shared" si="701"/>
        <v>999.2</v>
      </c>
      <c r="R1624" s="166">
        <v>1249</v>
      </c>
      <c r="S1624" s="143">
        <v>5051771875750</v>
      </c>
      <c r="T1624"/>
      <c r="U1624" s="99">
        <v>1.45</v>
      </c>
      <c r="V1624" s="142">
        <v>0.3</v>
      </c>
      <c r="W1624" s="99">
        <f t="shared" si="689"/>
        <v>1.75</v>
      </c>
      <c r="X1624" s="139">
        <v>330</v>
      </c>
      <c r="Y1624" s="139">
        <v>120</v>
      </c>
      <c r="Z1624" s="139">
        <v>330</v>
      </c>
      <c r="AX1624" s="420" t="s">
        <v>5108</v>
      </c>
      <c r="AZ1624" t="s">
        <v>4282</v>
      </c>
      <c r="BA1624" s="278" t="s">
        <v>4267</v>
      </c>
      <c r="BB1624" s="280" t="s">
        <v>4268</v>
      </c>
    </row>
    <row r="1625" spans="1:55" ht="15.75">
      <c r="A1625" s="23" t="s">
        <v>278</v>
      </c>
      <c r="B1625" s="24" t="s">
        <v>322</v>
      </c>
      <c r="D1625" t="s">
        <v>4446</v>
      </c>
      <c r="E1625" s="20" t="s">
        <v>5074</v>
      </c>
      <c r="F1625" t="s">
        <v>4445</v>
      </c>
      <c r="G1625" s="24"/>
      <c r="H1625" t="s">
        <v>1498</v>
      </c>
      <c r="I1625" s="33">
        <v>64039113</v>
      </c>
      <c r="J1625" s="1" t="s">
        <v>1804</v>
      </c>
      <c r="K1625" s="1" t="s">
        <v>1804</v>
      </c>
      <c r="L1625" s="236"/>
      <c r="M1625" s="13">
        <v>39</v>
      </c>
      <c r="N1625"/>
      <c r="O1625" s="229" t="s">
        <v>1791</v>
      </c>
      <c r="P1625" s="37">
        <v>555</v>
      </c>
      <c r="Q1625" s="37">
        <f t="shared" si="701"/>
        <v>999.2</v>
      </c>
      <c r="R1625" s="166">
        <v>1249</v>
      </c>
      <c r="S1625" s="143">
        <v>5051771875767</v>
      </c>
      <c r="T1625"/>
      <c r="U1625" s="99">
        <v>1.5</v>
      </c>
      <c r="V1625" s="142">
        <v>0.3</v>
      </c>
      <c r="W1625" s="99">
        <f t="shared" si="689"/>
        <v>1.8</v>
      </c>
      <c r="X1625" s="139">
        <v>330</v>
      </c>
      <c r="Y1625" s="139">
        <v>120</v>
      </c>
      <c r="Z1625" s="139">
        <v>330</v>
      </c>
      <c r="AX1625" s="420" t="s">
        <v>5108</v>
      </c>
      <c r="AZ1625" t="s">
        <v>4282</v>
      </c>
      <c r="BA1625" s="278" t="s">
        <v>4267</v>
      </c>
      <c r="BB1625" s="280" t="s">
        <v>4268</v>
      </c>
    </row>
    <row r="1626" spans="1:55" ht="15.75">
      <c r="A1626" s="23" t="s">
        <v>278</v>
      </c>
      <c r="B1626" s="24" t="s">
        <v>322</v>
      </c>
      <c r="D1626" t="s">
        <v>4446</v>
      </c>
      <c r="E1626" s="20" t="s">
        <v>5075</v>
      </c>
      <c r="F1626" t="s">
        <v>4445</v>
      </c>
      <c r="G1626" s="24"/>
      <c r="H1626" t="s">
        <v>1498</v>
      </c>
      <c r="I1626" s="33">
        <v>64039113</v>
      </c>
      <c r="J1626" s="1" t="s">
        <v>1804</v>
      </c>
      <c r="K1626" s="1" t="s">
        <v>1804</v>
      </c>
      <c r="L1626" s="236"/>
      <c r="M1626" s="13">
        <v>40</v>
      </c>
      <c r="N1626"/>
      <c r="O1626" s="229" t="s">
        <v>1791</v>
      </c>
      <c r="P1626" s="37">
        <v>555</v>
      </c>
      <c r="Q1626" s="37">
        <f t="shared" si="701"/>
        <v>999.2</v>
      </c>
      <c r="R1626" s="166">
        <v>1249</v>
      </c>
      <c r="S1626" s="143">
        <v>5051771971766</v>
      </c>
      <c r="T1626"/>
      <c r="U1626" s="99">
        <v>1.5</v>
      </c>
      <c r="V1626" s="142">
        <v>0.3</v>
      </c>
      <c r="W1626" s="99">
        <f t="shared" si="689"/>
        <v>1.8</v>
      </c>
      <c r="X1626" s="139">
        <v>330</v>
      </c>
      <c r="Y1626" s="139">
        <v>120</v>
      </c>
      <c r="Z1626" s="139">
        <v>330</v>
      </c>
      <c r="AX1626" s="420" t="s">
        <v>5108</v>
      </c>
      <c r="AZ1626" t="s">
        <v>4282</v>
      </c>
      <c r="BA1626" s="278" t="s">
        <v>4267</v>
      </c>
      <c r="BB1626" s="280" t="s">
        <v>4268</v>
      </c>
    </row>
    <row r="1627" spans="1:55" ht="15.75">
      <c r="A1627" s="23" t="s">
        <v>278</v>
      </c>
      <c r="B1627" s="24" t="s">
        <v>322</v>
      </c>
      <c r="D1627" t="s">
        <v>4446</v>
      </c>
      <c r="E1627" s="20" t="s">
        <v>5076</v>
      </c>
      <c r="F1627" t="s">
        <v>4445</v>
      </c>
      <c r="G1627" s="24"/>
      <c r="H1627" t="s">
        <v>1498</v>
      </c>
      <c r="I1627" s="33">
        <v>64039113</v>
      </c>
      <c r="J1627" s="1" t="s">
        <v>1804</v>
      </c>
      <c r="K1627" s="1" t="s">
        <v>1804</v>
      </c>
      <c r="L1627" s="236"/>
      <c r="M1627" s="13">
        <v>41</v>
      </c>
      <c r="N1627"/>
      <c r="O1627" s="229" t="s">
        <v>1791</v>
      </c>
      <c r="P1627" s="37">
        <v>555</v>
      </c>
      <c r="Q1627" s="37">
        <f t="shared" si="701"/>
        <v>999.2</v>
      </c>
      <c r="R1627" s="166">
        <v>1249</v>
      </c>
      <c r="S1627" s="143">
        <v>5051771875774</v>
      </c>
      <c r="T1627"/>
      <c r="U1627" s="99">
        <v>1.5</v>
      </c>
      <c r="V1627" s="142">
        <v>0.3</v>
      </c>
      <c r="W1627" s="99">
        <f t="shared" si="689"/>
        <v>1.8</v>
      </c>
      <c r="X1627" s="139">
        <v>330</v>
      </c>
      <c r="Y1627" s="139">
        <v>120</v>
      </c>
      <c r="Z1627" s="139">
        <v>330</v>
      </c>
      <c r="AX1627" s="420" t="s">
        <v>5108</v>
      </c>
      <c r="AZ1627" t="s">
        <v>4282</v>
      </c>
      <c r="BA1627" s="278" t="s">
        <v>4267</v>
      </c>
      <c r="BB1627" s="280" t="s">
        <v>4268</v>
      </c>
    </row>
    <row r="1628" spans="1:55" ht="15.75">
      <c r="A1628" s="23" t="s">
        <v>278</v>
      </c>
      <c r="B1628" s="24" t="s">
        <v>322</v>
      </c>
      <c r="C1628" s="12"/>
      <c r="D1628" s="3" t="s">
        <v>3948</v>
      </c>
      <c r="E1628" s="35" t="s">
        <v>3970</v>
      </c>
      <c r="F1628" s="3" t="s">
        <v>3951</v>
      </c>
      <c r="H1628" t="s">
        <v>1498</v>
      </c>
      <c r="I1628" s="33">
        <v>64039113</v>
      </c>
      <c r="J1628" s="1" t="s">
        <v>1804</v>
      </c>
      <c r="K1628" s="1" t="s">
        <v>1804</v>
      </c>
      <c r="L1628" s="12"/>
      <c r="M1628" s="259">
        <v>37</v>
      </c>
      <c r="O1628" s="229" t="s">
        <v>1791</v>
      </c>
      <c r="P1628" s="284">
        <v>545</v>
      </c>
      <c r="Q1628" s="37">
        <f t="shared" si="701"/>
        <v>959.2</v>
      </c>
      <c r="R1628" s="22">
        <v>1199</v>
      </c>
      <c r="S1628" s="33" t="s">
        <v>4031</v>
      </c>
      <c r="T1628" s="177"/>
      <c r="U1628" s="99">
        <v>1.35</v>
      </c>
      <c r="V1628" s="142">
        <v>0.3</v>
      </c>
      <c r="W1628" s="99">
        <f t="shared" si="689"/>
        <v>1.6500000000000001</v>
      </c>
      <c r="X1628" s="139">
        <v>330</v>
      </c>
      <c r="Y1628" s="139">
        <v>120</v>
      </c>
      <c r="Z1628" s="139">
        <v>330</v>
      </c>
      <c r="AA1628" s="169"/>
      <c r="AB1628" s="169"/>
      <c r="AC1628" s="169"/>
      <c r="AD1628" s="169"/>
      <c r="AE1628" s="169"/>
      <c r="AF1628" s="169"/>
      <c r="AG1628" s="167"/>
      <c r="AH1628" s="169"/>
      <c r="AI1628" s="169"/>
      <c r="AJ1628" s="169"/>
      <c r="AK1628" s="169"/>
      <c r="AL1628" s="169"/>
      <c r="AM1628" s="169"/>
      <c r="AN1628" s="167"/>
      <c r="AO1628" s="167"/>
      <c r="AP1628" s="167"/>
      <c r="AQ1628" s="167"/>
      <c r="AR1628" s="167"/>
      <c r="AS1628" s="167"/>
      <c r="AT1628" s="167"/>
      <c r="AU1628" s="167"/>
      <c r="AV1628" s="167"/>
      <c r="AW1628" s="12"/>
      <c r="AX1628" s="289" t="s">
        <v>3962</v>
      </c>
      <c r="AY1628" s="12"/>
      <c r="AZ1628" t="s">
        <v>4282</v>
      </c>
      <c r="BA1628" s="278" t="s">
        <v>4267</v>
      </c>
      <c r="BB1628" s="280" t="s">
        <v>4268</v>
      </c>
      <c r="BC1628" s="12"/>
    </row>
    <row r="1629" spans="1:55" ht="15.75">
      <c r="A1629" s="23" t="s">
        <v>278</v>
      </c>
      <c r="B1629" s="24" t="s">
        <v>322</v>
      </c>
      <c r="C1629" s="12"/>
      <c r="D1629" s="3" t="s">
        <v>3948</v>
      </c>
      <c r="E1629" s="35" t="s">
        <v>3971</v>
      </c>
      <c r="F1629" s="3" t="s">
        <v>3951</v>
      </c>
      <c r="H1629" t="s">
        <v>1498</v>
      </c>
      <c r="I1629" s="33">
        <v>64039113</v>
      </c>
      <c r="J1629" s="1" t="s">
        <v>1804</v>
      </c>
      <c r="K1629" s="1" t="s">
        <v>1804</v>
      </c>
      <c r="L1629" s="12"/>
      <c r="M1629" s="259">
        <v>38</v>
      </c>
      <c r="N1629" s="184"/>
      <c r="O1629" s="229" t="s">
        <v>1791</v>
      </c>
      <c r="P1629" s="284">
        <v>545</v>
      </c>
      <c r="Q1629" s="37">
        <f t="shared" si="701"/>
        <v>959.2</v>
      </c>
      <c r="R1629" s="22">
        <v>1199</v>
      </c>
      <c r="S1629" s="33" t="s">
        <v>4032</v>
      </c>
      <c r="T1629" s="177"/>
      <c r="U1629" s="103">
        <v>1.75</v>
      </c>
      <c r="V1629" s="142">
        <v>0.3</v>
      </c>
      <c r="W1629" s="99">
        <f t="shared" si="689"/>
        <v>2.0499999999999998</v>
      </c>
      <c r="X1629" s="139">
        <v>330</v>
      </c>
      <c r="Y1629" s="139">
        <v>120</v>
      </c>
      <c r="Z1629" s="139">
        <v>330</v>
      </c>
      <c r="AA1629" s="169"/>
      <c r="AB1629" s="169"/>
      <c r="AC1629" s="169"/>
      <c r="AD1629" s="169"/>
      <c r="AE1629" s="169"/>
      <c r="AF1629" s="169"/>
      <c r="AG1629" s="167"/>
      <c r="AH1629" s="169"/>
      <c r="AI1629" s="169"/>
      <c r="AJ1629" s="169"/>
      <c r="AK1629" s="169"/>
      <c r="AL1629" s="169"/>
      <c r="AM1629" s="169"/>
      <c r="AN1629" s="167"/>
      <c r="AO1629" s="167"/>
      <c r="AP1629" s="167"/>
      <c r="AQ1629" s="167"/>
      <c r="AR1629" s="167"/>
      <c r="AS1629" s="167"/>
      <c r="AT1629" s="167"/>
      <c r="AU1629" s="167"/>
      <c r="AV1629" s="167"/>
      <c r="AW1629" s="12"/>
      <c r="AX1629" s="289" t="s">
        <v>3962</v>
      </c>
      <c r="AY1629" s="12"/>
      <c r="AZ1629" t="s">
        <v>4282</v>
      </c>
      <c r="BA1629" s="278" t="s">
        <v>4267</v>
      </c>
      <c r="BB1629" s="280" t="s">
        <v>4268</v>
      </c>
      <c r="BC1629" s="12"/>
    </row>
    <row r="1630" spans="1:55" ht="15.75">
      <c r="A1630" s="23" t="s">
        <v>278</v>
      </c>
      <c r="B1630" s="24" t="s">
        <v>322</v>
      </c>
      <c r="C1630" s="12"/>
      <c r="D1630" s="3" t="s">
        <v>3948</v>
      </c>
      <c r="E1630" s="35" t="s">
        <v>3972</v>
      </c>
      <c r="F1630" s="3" t="s">
        <v>3951</v>
      </c>
      <c r="H1630" t="s">
        <v>1498</v>
      </c>
      <c r="I1630" s="33">
        <v>64039113</v>
      </c>
      <c r="J1630" s="1" t="s">
        <v>1804</v>
      </c>
      <c r="K1630" s="1" t="s">
        <v>1804</v>
      </c>
      <c r="L1630" s="12"/>
      <c r="M1630" s="259">
        <v>39</v>
      </c>
      <c r="N1630" s="184"/>
      <c r="O1630" s="229" t="s">
        <v>1791</v>
      </c>
      <c r="P1630" s="284">
        <v>545</v>
      </c>
      <c r="Q1630" s="37">
        <f t="shared" si="701"/>
        <v>959.2</v>
      </c>
      <c r="R1630" s="22">
        <v>1199</v>
      </c>
      <c r="S1630" s="33" t="s">
        <v>4033</v>
      </c>
      <c r="T1630" s="177"/>
      <c r="U1630" s="103">
        <v>1.8</v>
      </c>
      <c r="V1630" s="142">
        <v>0.3</v>
      </c>
      <c r="W1630" s="99">
        <f t="shared" si="689"/>
        <v>2.1</v>
      </c>
      <c r="X1630" s="139">
        <v>330</v>
      </c>
      <c r="Y1630" s="139">
        <v>120</v>
      </c>
      <c r="Z1630" s="139">
        <v>330</v>
      </c>
      <c r="AA1630" s="169"/>
      <c r="AB1630" s="169"/>
      <c r="AC1630" s="169"/>
      <c r="AD1630" s="169"/>
      <c r="AE1630" s="169"/>
      <c r="AF1630" s="169"/>
      <c r="AG1630" s="167"/>
      <c r="AH1630" s="169"/>
      <c r="AI1630" s="169"/>
      <c r="AJ1630" s="169"/>
      <c r="AK1630" s="169"/>
      <c r="AL1630" s="169"/>
      <c r="AM1630" s="169"/>
      <c r="AN1630" s="167"/>
      <c r="AO1630" s="167"/>
      <c r="AP1630" s="167"/>
      <c r="AQ1630" s="167"/>
      <c r="AR1630" s="167"/>
      <c r="AS1630" s="167"/>
      <c r="AT1630" s="167"/>
      <c r="AU1630" s="167"/>
      <c r="AV1630" s="167"/>
      <c r="AW1630" s="12"/>
      <c r="AX1630" s="289" t="s">
        <v>3962</v>
      </c>
      <c r="AY1630" s="12"/>
      <c r="AZ1630" t="s">
        <v>4282</v>
      </c>
      <c r="BA1630" s="278" t="s">
        <v>4267</v>
      </c>
      <c r="BB1630" s="280" t="s">
        <v>4268</v>
      </c>
      <c r="BC1630" s="12"/>
    </row>
    <row r="1631" spans="1:55" ht="15.75">
      <c r="A1631" s="23" t="s">
        <v>278</v>
      </c>
      <c r="B1631" s="24" t="s">
        <v>322</v>
      </c>
      <c r="C1631" s="12"/>
      <c r="D1631" s="3" t="s">
        <v>3948</v>
      </c>
      <c r="E1631" s="35" t="s">
        <v>3973</v>
      </c>
      <c r="F1631" s="3" t="s">
        <v>3951</v>
      </c>
      <c r="H1631" t="s">
        <v>1498</v>
      </c>
      <c r="I1631" s="33">
        <v>64039113</v>
      </c>
      <c r="J1631" s="1" t="s">
        <v>1804</v>
      </c>
      <c r="K1631" s="1" t="s">
        <v>1804</v>
      </c>
      <c r="L1631" s="12"/>
      <c r="M1631" s="259">
        <v>40</v>
      </c>
      <c r="N1631" s="184"/>
      <c r="O1631" s="229" t="s">
        <v>1791</v>
      </c>
      <c r="P1631" s="284">
        <v>545</v>
      </c>
      <c r="Q1631" s="37">
        <f t="shared" si="701"/>
        <v>959.2</v>
      </c>
      <c r="R1631" s="22">
        <v>1199</v>
      </c>
      <c r="S1631" s="33" t="s">
        <v>4034</v>
      </c>
      <c r="T1631" s="177"/>
      <c r="U1631" s="103">
        <v>1.9</v>
      </c>
      <c r="V1631" s="142">
        <v>0.3</v>
      </c>
      <c r="W1631" s="99">
        <f t="shared" si="689"/>
        <v>2.1999999999999997</v>
      </c>
      <c r="X1631" s="139">
        <v>330</v>
      </c>
      <c r="Y1631" s="139">
        <v>120</v>
      </c>
      <c r="Z1631" s="139">
        <v>330</v>
      </c>
      <c r="AA1631" s="169"/>
      <c r="AB1631" s="169"/>
      <c r="AC1631" s="169"/>
      <c r="AD1631" s="169"/>
      <c r="AE1631" s="169"/>
      <c r="AF1631" s="169"/>
      <c r="AG1631" s="167"/>
      <c r="AH1631" s="169"/>
      <c r="AI1631" s="169"/>
      <c r="AJ1631" s="169"/>
      <c r="AK1631" s="169"/>
      <c r="AL1631" s="169"/>
      <c r="AM1631" s="169"/>
      <c r="AN1631" s="167"/>
      <c r="AO1631" s="167"/>
      <c r="AP1631" s="167"/>
      <c r="AQ1631" s="167"/>
      <c r="AR1631" s="167"/>
      <c r="AS1631" s="167"/>
      <c r="AT1631" s="167"/>
      <c r="AU1631" s="167"/>
      <c r="AV1631" s="167"/>
      <c r="AW1631" s="12"/>
      <c r="AX1631" s="289" t="s">
        <v>3962</v>
      </c>
      <c r="AY1631" s="12"/>
      <c r="AZ1631" t="s">
        <v>4282</v>
      </c>
      <c r="BA1631" s="278" t="s">
        <v>4267</v>
      </c>
      <c r="BB1631" s="280" t="s">
        <v>4268</v>
      </c>
      <c r="BC1631" s="12"/>
    </row>
    <row r="1632" spans="1:55" ht="15.75">
      <c r="A1632" s="23" t="s">
        <v>278</v>
      </c>
      <c r="B1632" s="24" t="s">
        <v>322</v>
      </c>
      <c r="C1632" s="12"/>
      <c r="D1632" s="3" t="s">
        <v>3948</v>
      </c>
      <c r="E1632" s="35" t="s">
        <v>3974</v>
      </c>
      <c r="F1632" s="3" t="s">
        <v>3951</v>
      </c>
      <c r="H1632" t="s">
        <v>1498</v>
      </c>
      <c r="I1632" s="33">
        <v>64039113</v>
      </c>
      <c r="J1632" s="1" t="s">
        <v>1804</v>
      </c>
      <c r="K1632" s="1" t="s">
        <v>1804</v>
      </c>
      <c r="L1632" s="12"/>
      <c r="M1632" s="13">
        <v>41</v>
      </c>
      <c r="N1632" s="184"/>
      <c r="O1632" s="229" t="s">
        <v>1791</v>
      </c>
      <c r="P1632" s="284">
        <v>545</v>
      </c>
      <c r="Q1632" s="37">
        <f t="shared" si="701"/>
        <v>959.2</v>
      </c>
      <c r="R1632" s="22">
        <v>1199</v>
      </c>
      <c r="S1632" s="33" t="s">
        <v>4035</v>
      </c>
      <c r="T1632" s="177"/>
      <c r="U1632" s="103">
        <v>1.9</v>
      </c>
      <c r="V1632" s="142">
        <v>0.3</v>
      </c>
      <c r="W1632" s="99">
        <f t="shared" si="689"/>
        <v>2.1999999999999997</v>
      </c>
      <c r="X1632" s="139">
        <v>330</v>
      </c>
      <c r="Y1632" s="139">
        <v>120</v>
      </c>
      <c r="Z1632" s="139">
        <v>330</v>
      </c>
      <c r="AA1632" s="169"/>
      <c r="AB1632" s="169"/>
      <c r="AC1632" s="169"/>
      <c r="AD1632" s="169"/>
      <c r="AE1632" s="169"/>
      <c r="AF1632" s="169"/>
      <c r="AG1632" s="167"/>
      <c r="AH1632" s="169"/>
      <c r="AI1632" s="169"/>
      <c r="AJ1632" s="169"/>
      <c r="AK1632" s="169"/>
      <c r="AL1632" s="169"/>
      <c r="AM1632" s="169"/>
      <c r="AN1632" s="167"/>
      <c r="AO1632" s="167"/>
      <c r="AP1632" s="167"/>
      <c r="AQ1632" s="167"/>
      <c r="AR1632" s="167"/>
      <c r="AS1632" s="167"/>
      <c r="AT1632" s="167"/>
      <c r="AU1632" s="167"/>
      <c r="AV1632" s="167"/>
      <c r="AW1632" s="12"/>
      <c r="AX1632" s="289" t="s">
        <v>3962</v>
      </c>
      <c r="AY1632" s="12"/>
      <c r="AZ1632" t="s">
        <v>4282</v>
      </c>
      <c r="BA1632" s="278" t="s">
        <v>4267</v>
      </c>
      <c r="BB1632" s="280" t="s">
        <v>4268</v>
      </c>
      <c r="BC1632" s="12"/>
    </row>
    <row r="1633" spans="1:55" ht="15.75">
      <c r="A1633" s="23" t="s">
        <v>278</v>
      </c>
      <c r="B1633" s="24" t="s">
        <v>322</v>
      </c>
      <c r="D1633" s="3" t="s">
        <v>3952</v>
      </c>
      <c r="E1633" s="35" t="s">
        <v>3975</v>
      </c>
      <c r="F1633" s="3" t="s">
        <v>3953</v>
      </c>
      <c r="H1633" t="s">
        <v>1498</v>
      </c>
      <c r="I1633" s="33">
        <v>64039113</v>
      </c>
      <c r="J1633" s="1" t="s">
        <v>1804</v>
      </c>
      <c r="K1633" s="1" t="s">
        <v>1804</v>
      </c>
      <c r="M1633" s="13">
        <v>37</v>
      </c>
      <c r="O1633" s="229" t="s">
        <v>1791</v>
      </c>
      <c r="P1633" s="284">
        <v>568</v>
      </c>
      <c r="Q1633" s="37">
        <f t="shared" si="701"/>
        <v>999.2</v>
      </c>
      <c r="R1633" s="22">
        <v>1249</v>
      </c>
      <c r="S1633" s="143" t="s">
        <v>4036</v>
      </c>
      <c r="U1633" s="99">
        <v>1.6</v>
      </c>
      <c r="V1633" s="142">
        <v>0.3</v>
      </c>
      <c r="W1633" s="99">
        <f t="shared" si="689"/>
        <v>1.9000000000000001</v>
      </c>
      <c r="X1633" s="139">
        <v>330</v>
      </c>
      <c r="Y1633" s="139">
        <v>120</v>
      </c>
      <c r="Z1633" s="139">
        <v>330</v>
      </c>
      <c r="AX1633" s="289" t="s">
        <v>3963</v>
      </c>
      <c r="AZ1633" t="s">
        <v>4282</v>
      </c>
      <c r="BA1633" s="278" t="s">
        <v>4267</v>
      </c>
      <c r="BB1633" s="280" t="s">
        <v>4268</v>
      </c>
    </row>
    <row r="1634" spans="1:55" ht="15.75">
      <c r="A1634" s="23" t="s">
        <v>278</v>
      </c>
      <c r="B1634" s="24" t="s">
        <v>322</v>
      </c>
      <c r="D1634" s="3" t="s">
        <v>3952</v>
      </c>
      <c r="E1634" s="35" t="s">
        <v>3976</v>
      </c>
      <c r="F1634" s="3" t="s">
        <v>3953</v>
      </c>
      <c r="H1634" t="s">
        <v>1498</v>
      </c>
      <c r="I1634" s="33">
        <v>64039113</v>
      </c>
      <c r="J1634" s="1" t="s">
        <v>1804</v>
      </c>
      <c r="K1634" s="1" t="s">
        <v>1804</v>
      </c>
      <c r="M1634" s="13">
        <v>38</v>
      </c>
      <c r="O1634" s="229" t="s">
        <v>1791</v>
      </c>
      <c r="P1634" s="284">
        <v>568</v>
      </c>
      <c r="Q1634" s="37">
        <f t="shared" si="701"/>
        <v>999.2</v>
      </c>
      <c r="R1634" s="22">
        <v>1249</v>
      </c>
      <c r="S1634" s="143" t="s">
        <v>4037</v>
      </c>
      <c r="U1634" s="99">
        <v>1.7</v>
      </c>
      <c r="V1634" s="142">
        <v>0.3</v>
      </c>
      <c r="W1634" s="99">
        <f t="shared" si="689"/>
        <v>2</v>
      </c>
      <c r="X1634" s="139">
        <v>330</v>
      </c>
      <c r="Y1634" s="139">
        <v>120</v>
      </c>
      <c r="Z1634" s="139">
        <v>330</v>
      </c>
      <c r="AX1634" s="289" t="s">
        <v>3963</v>
      </c>
      <c r="AZ1634" t="s">
        <v>4282</v>
      </c>
      <c r="BA1634" s="278" t="s">
        <v>4267</v>
      </c>
      <c r="BB1634" s="280" t="s">
        <v>4268</v>
      </c>
    </row>
    <row r="1635" spans="1:55" ht="15.75">
      <c r="A1635" s="23" t="s">
        <v>278</v>
      </c>
      <c r="B1635" s="24" t="s">
        <v>322</v>
      </c>
      <c r="D1635" s="3" t="s">
        <v>3952</v>
      </c>
      <c r="E1635" s="35" t="s">
        <v>3977</v>
      </c>
      <c r="F1635" s="3" t="s">
        <v>3953</v>
      </c>
      <c r="H1635" t="s">
        <v>1498</v>
      </c>
      <c r="I1635" s="33">
        <v>64039113</v>
      </c>
      <c r="J1635" s="1" t="s">
        <v>1804</v>
      </c>
      <c r="K1635" s="1" t="s">
        <v>1804</v>
      </c>
      <c r="M1635" s="13">
        <v>39</v>
      </c>
      <c r="O1635" s="229" t="s">
        <v>1791</v>
      </c>
      <c r="P1635" s="284">
        <v>568</v>
      </c>
      <c r="Q1635" s="37">
        <f t="shared" si="701"/>
        <v>999.2</v>
      </c>
      <c r="R1635" s="22">
        <v>1249</v>
      </c>
      <c r="S1635" s="143" t="s">
        <v>4038</v>
      </c>
      <c r="U1635" s="99">
        <v>1.8</v>
      </c>
      <c r="V1635" s="142">
        <v>0.3</v>
      </c>
      <c r="W1635" s="99">
        <f t="shared" ref="W1635:W1659" si="702">U1635+V1635</f>
        <v>2.1</v>
      </c>
      <c r="X1635" s="139">
        <v>330</v>
      </c>
      <c r="Y1635" s="139">
        <v>120</v>
      </c>
      <c r="Z1635" s="139">
        <v>330</v>
      </c>
      <c r="AX1635" s="289" t="s">
        <v>3963</v>
      </c>
      <c r="AZ1635" t="s">
        <v>4282</v>
      </c>
      <c r="BA1635" s="278" t="s">
        <v>4267</v>
      </c>
      <c r="BB1635" s="280" t="s">
        <v>4268</v>
      </c>
    </row>
    <row r="1636" spans="1:55" ht="15.75">
      <c r="A1636" s="23" t="s">
        <v>278</v>
      </c>
      <c r="B1636" s="24" t="s">
        <v>322</v>
      </c>
      <c r="D1636" s="3" t="s">
        <v>3952</v>
      </c>
      <c r="E1636" s="35" t="s">
        <v>3978</v>
      </c>
      <c r="F1636" s="3" t="s">
        <v>3953</v>
      </c>
      <c r="H1636" t="s">
        <v>1498</v>
      </c>
      <c r="I1636" s="33">
        <v>64039113</v>
      </c>
      <c r="J1636" s="1" t="s">
        <v>1804</v>
      </c>
      <c r="K1636" s="1" t="s">
        <v>1804</v>
      </c>
      <c r="M1636" s="13">
        <v>40</v>
      </c>
      <c r="O1636" s="229" t="s">
        <v>1791</v>
      </c>
      <c r="P1636" s="284">
        <v>568</v>
      </c>
      <c r="Q1636" s="37">
        <f t="shared" si="701"/>
        <v>999.2</v>
      </c>
      <c r="R1636" s="22">
        <v>1249</v>
      </c>
      <c r="S1636" s="143" t="s">
        <v>4039</v>
      </c>
      <c r="U1636" s="99">
        <v>1.9</v>
      </c>
      <c r="V1636" s="142">
        <v>0.3</v>
      </c>
      <c r="W1636" s="99">
        <f t="shared" si="702"/>
        <v>2.1999999999999997</v>
      </c>
      <c r="X1636" s="139">
        <v>330</v>
      </c>
      <c r="Y1636" s="139">
        <v>120</v>
      </c>
      <c r="Z1636" s="139">
        <v>330</v>
      </c>
      <c r="AX1636" s="289" t="s">
        <v>3963</v>
      </c>
      <c r="AZ1636" t="s">
        <v>4282</v>
      </c>
      <c r="BA1636" s="278" t="s">
        <v>4267</v>
      </c>
      <c r="BB1636" s="280" t="s">
        <v>4268</v>
      </c>
    </row>
    <row r="1637" spans="1:55" ht="15.75">
      <c r="A1637" s="23" t="s">
        <v>278</v>
      </c>
      <c r="B1637" s="24" t="s">
        <v>322</v>
      </c>
      <c r="D1637" s="3" t="s">
        <v>3952</v>
      </c>
      <c r="E1637" s="35" t="s">
        <v>3979</v>
      </c>
      <c r="F1637" s="3" t="s">
        <v>3953</v>
      </c>
      <c r="H1637" t="s">
        <v>1498</v>
      </c>
      <c r="I1637" s="33">
        <v>64039113</v>
      </c>
      <c r="J1637" s="1" t="s">
        <v>1804</v>
      </c>
      <c r="K1637" s="1" t="s">
        <v>1804</v>
      </c>
      <c r="M1637" s="13">
        <v>41</v>
      </c>
      <c r="O1637" s="229" t="s">
        <v>1791</v>
      </c>
      <c r="P1637" s="284">
        <v>568</v>
      </c>
      <c r="Q1637" s="37">
        <f t="shared" si="701"/>
        <v>999.2</v>
      </c>
      <c r="R1637" s="22">
        <v>1249</v>
      </c>
      <c r="S1637" s="143" t="s">
        <v>4040</v>
      </c>
      <c r="U1637" s="99">
        <v>1.9</v>
      </c>
      <c r="V1637" s="142">
        <v>0.3</v>
      </c>
      <c r="W1637" s="99">
        <f t="shared" si="702"/>
        <v>2.1999999999999997</v>
      </c>
      <c r="X1637" s="139">
        <v>330</v>
      </c>
      <c r="Y1637" s="139">
        <v>120</v>
      </c>
      <c r="Z1637" s="139">
        <v>330</v>
      </c>
      <c r="AX1637" s="289" t="s">
        <v>3963</v>
      </c>
      <c r="AZ1637" t="s">
        <v>4282</v>
      </c>
      <c r="BA1637" s="278" t="s">
        <v>4267</v>
      </c>
      <c r="BB1637" s="280" t="s">
        <v>4268</v>
      </c>
    </row>
    <row r="1638" spans="1:55" ht="15.75">
      <c r="A1638" s="23" t="s">
        <v>278</v>
      </c>
      <c r="B1638" s="24" t="s">
        <v>322</v>
      </c>
      <c r="D1638" s="3" t="s">
        <v>3954</v>
      </c>
      <c r="E1638" s="35" t="s">
        <v>3980</v>
      </c>
      <c r="F1638" s="3" t="s">
        <v>3955</v>
      </c>
      <c r="H1638" t="s">
        <v>1498</v>
      </c>
      <c r="I1638" s="33">
        <v>64039113</v>
      </c>
      <c r="J1638" s="1" t="s">
        <v>1804</v>
      </c>
      <c r="K1638" s="1" t="s">
        <v>1804</v>
      </c>
      <c r="M1638" s="13">
        <v>36</v>
      </c>
      <c r="O1638" s="229" t="s">
        <v>1791</v>
      </c>
      <c r="P1638" s="284">
        <v>568</v>
      </c>
      <c r="Q1638" s="37">
        <f t="shared" si="701"/>
        <v>999.2</v>
      </c>
      <c r="R1638" s="22">
        <v>1249</v>
      </c>
      <c r="S1638" s="143" t="s">
        <v>4041</v>
      </c>
      <c r="U1638" s="99">
        <v>1.35</v>
      </c>
      <c r="V1638" s="142">
        <v>0.3</v>
      </c>
      <c r="W1638" s="99">
        <f t="shared" si="702"/>
        <v>1.6500000000000001</v>
      </c>
      <c r="X1638" s="139">
        <v>330</v>
      </c>
      <c r="Y1638" s="139">
        <v>120</v>
      </c>
      <c r="Z1638" s="139">
        <v>330</v>
      </c>
      <c r="AX1638" s="289" t="s">
        <v>3964</v>
      </c>
      <c r="AZ1638" t="s">
        <v>4282</v>
      </c>
      <c r="BA1638" s="278" t="s">
        <v>4267</v>
      </c>
      <c r="BB1638" s="280" t="s">
        <v>4268</v>
      </c>
    </row>
    <row r="1639" spans="1:55" ht="15.75">
      <c r="A1639" s="23" t="s">
        <v>278</v>
      </c>
      <c r="B1639" s="24" t="s">
        <v>322</v>
      </c>
      <c r="D1639" s="3" t="s">
        <v>3954</v>
      </c>
      <c r="E1639" s="35" t="s">
        <v>3981</v>
      </c>
      <c r="F1639" s="3" t="s">
        <v>3955</v>
      </c>
      <c r="H1639" t="s">
        <v>1498</v>
      </c>
      <c r="I1639" s="33">
        <v>64039113</v>
      </c>
      <c r="J1639" s="1" t="s">
        <v>1804</v>
      </c>
      <c r="K1639" s="1" t="s">
        <v>1804</v>
      </c>
      <c r="M1639" s="13">
        <v>37</v>
      </c>
      <c r="O1639" s="229" t="s">
        <v>1791</v>
      </c>
      <c r="P1639" s="284">
        <v>568</v>
      </c>
      <c r="Q1639" s="37">
        <f t="shared" si="701"/>
        <v>999.2</v>
      </c>
      <c r="R1639" s="22">
        <v>1249</v>
      </c>
      <c r="S1639" s="143" t="s">
        <v>4042</v>
      </c>
      <c r="U1639" s="99">
        <v>1.35</v>
      </c>
      <c r="V1639" s="142">
        <v>0.3</v>
      </c>
      <c r="W1639" s="99">
        <f t="shared" si="702"/>
        <v>1.6500000000000001</v>
      </c>
      <c r="X1639" s="139">
        <v>330</v>
      </c>
      <c r="Y1639" s="139">
        <v>120</v>
      </c>
      <c r="Z1639" s="139">
        <v>330</v>
      </c>
      <c r="AX1639" s="289" t="s">
        <v>3964</v>
      </c>
      <c r="AZ1639" t="s">
        <v>4282</v>
      </c>
      <c r="BA1639" s="278" t="s">
        <v>4267</v>
      </c>
      <c r="BB1639" s="280" t="s">
        <v>4268</v>
      </c>
    </row>
    <row r="1640" spans="1:55" ht="15.75">
      <c r="A1640" s="23" t="s">
        <v>278</v>
      </c>
      <c r="B1640" s="24" t="s">
        <v>322</v>
      </c>
      <c r="D1640" s="3" t="s">
        <v>3954</v>
      </c>
      <c r="E1640" s="35" t="s">
        <v>3982</v>
      </c>
      <c r="F1640" s="3" t="s">
        <v>3955</v>
      </c>
      <c r="H1640" t="s">
        <v>1498</v>
      </c>
      <c r="I1640" s="33">
        <v>64039113</v>
      </c>
      <c r="J1640" s="1" t="s">
        <v>1804</v>
      </c>
      <c r="K1640" s="1" t="s">
        <v>1804</v>
      </c>
      <c r="M1640" s="13">
        <v>38</v>
      </c>
      <c r="O1640" s="229" t="s">
        <v>1791</v>
      </c>
      <c r="P1640" s="284">
        <v>568</v>
      </c>
      <c r="Q1640" s="37">
        <f t="shared" si="701"/>
        <v>999.2</v>
      </c>
      <c r="R1640" s="22">
        <v>1249</v>
      </c>
      <c r="S1640" s="143" t="s">
        <v>4043</v>
      </c>
      <c r="U1640" s="99">
        <v>1.45</v>
      </c>
      <c r="V1640" s="142">
        <v>0.3</v>
      </c>
      <c r="W1640" s="99">
        <f t="shared" si="702"/>
        <v>1.75</v>
      </c>
      <c r="X1640" s="139">
        <v>330</v>
      </c>
      <c r="Y1640" s="139">
        <v>120</v>
      </c>
      <c r="Z1640" s="139">
        <v>330</v>
      </c>
      <c r="AX1640" s="289" t="s">
        <v>3964</v>
      </c>
      <c r="AZ1640" t="s">
        <v>4282</v>
      </c>
      <c r="BA1640" s="278" t="s">
        <v>4267</v>
      </c>
      <c r="BB1640" s="280" t="s">
        <v>4268</v>
      </c>
    </row>
    <row r="1641" spans="1:55" ht="15.75">
      <c r="A1641" s="23" t="s">
        <v>278</v>
      </c>
      <c r="B1641" s="24" t="s">
        <v>322</v>
      </c>
      <c r="D1641" s="3" t="s">
        <v>3954</v>
      </c>
      <c r="E1641" s="35" t="s">
        <v>3983</v>
      </c>
      <c r="F1641" s="3" t="s">
        <v>3955</v>
      </c>
      <c r="H1641" t="s">
        <v>1498</v>
      </c>
      <c r="I1641" s="33">
        <v>64039113</v>
      </c>
      <c r="J1641" s="1" t="s">
        <v>1804</v>
      </c>
      <c r="K1641" s="1" t="s">
        <v>1804</v>
      </c>
      <c r="M1641" s="13">
        <v>39</v>
      </c>
      <c r="O1641" s="229" t="s">
        <v>1791</v>
      </c>
      <c r="P1641" s="284">
        <v>568</v>
      </c>
      <c r="Q1641" s="37">
        <f t="shared" si="701"/>
        <v>999.2</v>
      </c>
      <c r="R1641" s="22">
        <v>1249</v>
      </c>
      <c r="S1641" s="143" t="s">
        <v>4044</v>
      </c>
      <c r="U1641" s="99">
        <v>1.5</v>
      </c>
      <c r="V1641" s="142">
        <v>0.3</v>
      </c>
      <c r="W1641" s="99">
        <f t="shared" si="702"/>
        <v>1.8</v>
      </c>
      <c r="X1641" s="139">
        <v>330</v>
      </c>
      <c r="Y1641" s="139">
        <v>120</v>
      </c>
      <c r="Z1641" s="139">
        <v>330</v>
      </c>
      <c r="AX1641" s="289" t="s">
        <v>3964</v>
      </c>
      <c r="AZ1641" t="s">
        <v>4282</v>
      </c>
      <c r="BA1641" s="278" t="s">
        <v>4267</v>
      </c>
      <c r="BB1641" s="280" t="s">
        <v>4268</v>
      </c>
    </row>
    <row r="1642" spans="1:55" s="12" customFormat="1" ht="15.75">
      <c r="A1642" s="23" t="s">
        <v>278</v>
      </c>
      <c r="B1642" s="24" t="s">
        <v>322</v>
      </c>
      <c r="C1642"/>
      <c r="D1642" s="3" t="s">
        <v>3954</v>
      </c>
      <c r="E1642" s="35" t="s">
        <v>3984</v>
      </c>
      <c r="F1642" s="3" t="s">
        <v>3955</v>
      </c>
      <c r="G1642"/>
      <c r="H1642" t="s">
        <v>1498</v>
      </c>
      <c r="I1642" s="33">
        <v>64039113</v>
      </c>
      <c r="J1642" s="1" t="s">
        <v>1804</v>
      </c>
      <c r="K1642" s="1" t="s">
        <v>1804</v>
      </c>
      <c r="L1642"/>
      <c r="M1642" s="13">
        <v>40</v>
      </c>
      <c r="N1642" s="13"/>
      <c r="O1642" s="229" t="s">
        <v>1791</v>
      </c>
      <c r="P1642" s="284">
        <v>568</v>
      </c>
      <c r="Q1642" s="37">
        <f t="shared" si="701"/>
        <v>999.2</v>
      </c>
      <c r="R1642" s="22">
        <v>1249</v>
      </c>
      <c r="S1642" s="143" t="s">
        <v>4045</v>
      </c>
      <c r="T1642" s="40"/>
      <c r="U1642" s="99">
        <v>1.5</v>
      </c>
      <c r="V1642" s="142">
        <v>0.3</v>
      </c>
      <c r="W1642" s="99">
        <f t="shared" si="702"/>
        <v>1.8</v>
      </c>
      <c r="X1642" s="139">
        <v>330</v>
      </c>
      <c r="Y1642" s="139">
        <v>120</v>
      </c>
      <c r="Z1642" s="139">
        <v>330</v>
      </c>
      <c r="AA1642"/>
      <c r="AB1642"/>
      <c r="AC1642"/>
      <c r="AD1642"/>
      <c r="AE1642"/>
      <c r="AF1642"/>
      <c r="AG1642"/>
      <c r="AH1642"/>
      <c r="AI1642"/>
      <c r="AJ1642"/>
      <c r="AK1642"/>
      <c r="AL1642"/>
      <c r="AM1642"/>
      <c r="AN1642"/>
      <c r="AO1642"/>
      <c r="AP1642"/>
      <c r="AQ1642"/>
      <c r="AR1642"/>
      <c r="AS1642"/>
      <c r="AT1642"/>
      <c r="AU1642"/>
      <c r="AV1642"/>
      <c r="AW1642"/>
      <c r="AX1642" s="289" t="s">
        <v>3964</v>
      </c>
      <c r="AY1642"/>
      <c r="AZ1642" t="s">
        <v>4282</v>
      </c>
      <c r="BA1642" s="278" t="s">
        <v>4267</v>
      </c>
      <c r="BB1642" s="280" t="s">
        <v>4268</v>
      </c>
      <c r="BC1642"/>
    </row>
    <row r="1643" spans="1:55" s="12" customFormat="1" ht="15.75">
      <c r="A1643" s="23" t="s">
        <v>278</v>
      </c>
      <c r="B1643" s="24" t="s">
        <v>322</v>
      </c>
      <c r="C1643"/>
      <c r="D1643" s="3" t="s">
        <v>3954</v>
      </c>
      <c r="E1643" s="35" t="s">
        <v>3985</v>
      </c>
      <c r="F1643" s="3" t="s">
        <v>3955</v>
      </c>
      <c r="G1643"/>
      <c r="H1643" t="s">
        <v>1498</v>
      </c>
      <c r="I1643" s="33">
        <v>64039113</v>
      </c>
      <c r="J1643" s="1" t="s">
        <v>1804</v>
      </c>
      <c r="K1643" s="1" t="s">
        <v>1804</v>
      </c>
      <c r="L1643"/>
      <c r="M1643" s="13">
        <v>41</v>
      </c>
      <c r="N1643" s="13"/>
      <c r="O1643" s="229" t="s">
        <v>1791</v>
      </c>
      <c r="P1643" s="284">
        <v>568</v>
      </c>
      <c r="Q1643" s="37">
        <f t="shared" si="701"/>
        <v>999.2</v>
      </c>
      <c r="R1643" s="22">
        <v>1249</v>
      </c>
      <c r="S1643" s="143" t="s">
        <v>4046</v>
      </c>
      <c r="T1643" s="40"/>
      <c r="U1643" s="99">
        <v>1.5</v>
      </c>
      <c r="V1643" s="142">
        <v>0.3</v>
      </c>
      <c r="W1643" s="99">
        <f t="shared" si="702"/>
        <v>1.8</v>
      </c>
      <c r="X1643" s="139">
        <v>330</v>
      </c>
      <c r="Y1643" s="139">
        <v>120</v>
      </c>
      <c r="Z1643" s="139">
        <v>330</v>
      </c>
      <c r="AA1643"/>
      <c r="AB1643"/>
      <c r="AC1643"/>
      <c r="AD1643"/>
      <c r="AE1643"/>
      <c r="AF1643"/>
      <c r="AG1643"/>
      <c r="AH1643"/>
      <c r="AI1643"/>
      <c r="AJ1643"/>
      <c r="AK1643"/>
      <c r="AL1643"/>
      <c r="AM1643"/>
      <c r="AN1643"/>
      <c r="AO1643"/>
      <c r="AP1643"/>
      <c r="AQ1643"/>
      <c r="AR1643"/>
      <c r="AS1643"/>
      <c r="AT1643"/>
      <c r="AU1643"/>
      <c r="AV1643"/>
      <c r="AW1643"/>
      <c r="AX1643" s="289" t="s">
        <v>3964</v>
      </c>
      <c r="AY1643"/>
      <c r="AZ1643" t="s">
        <v>4282</v>
      </c>
      <c r="BA1643" s="278" t="s">
        <v>4267</v>
      </c>
      <c r="BB1643" s="280" t="s">
        <v>4268</v>
      </c>
      <c r="BC1643"/>
    </row>
    <row r="1644" spans="1:55" s="12" customFormat="1" ht="15.75">
      <c r="A1644" s="23" t="s">
        <v>278</v>
      </c>
      <c r="B1644" s="24" t="s">
        <v>322</v>
      </c>
      <c r="C1644"/>
      <c r="D1644" s="3" t="s">
        <v>3956</v>
      </c>
      <c r="E1644" s="35" t="s">
        <v>3986</v>
      </c>
      <c r="F1644" s="3" t="s">
        <v>3957</v>
      </c>
      <c r="G1644"/>
      <c r="H1644" t="s">
        <v>1498</v>
      </c>
      <c r="I1644" s="33">
        <v>64039113</v>
      </c>
      <c r="J1644" s="1" t="s">
        <v>1804</v>
      </c>
      <c r="K1644" s="1" t="s">
        <v>1804</v>
      </c>
      <c r="L1644"/>
      <c r="M1644" s="13">
        <v>36</v>
      </c>
      <c r="N1644" s="13"/>
      <c r="O1644" s="229" t="s">
        <v>1791</v>
      </c>
      <c r="P1644" s="284">
        <v>568</v>
      </c>
      <c r="Q1644" s="37">
        <f t="shared" si="701"/>
        <v>999.2</v>
      </c>
      <c r="R1644" s="22">
        <v>1249</v>
      </c>
      <c r="S1644" s="143" t="s">
        <v>4047</v>
      </c>
      <c r="T1644" s="40"/>
      <c r="U1644" s="99">
        <v>1.35</v>
      </c>
      <c r="V1644" s="142">
        <v>0.3</v>
      </c>
      <c r="W1644" s="99">
        <f t="shared" si="702"/>
        <v>1.6500000000000001</v>
      </c>
      <c r="X1644" s="139">
        <v>330</v>
      </c>
      <c r="Y1644" s="139">
        <v>120</v>
      </c>
      <c r="Z1644" s="139">
        <v>330</v>
      </c>
      <c r="AA1644"/>
      <c r="AB1644"/>
      <c r="AC1644"/>
      <c r="AD1644"/>
      <c r="AE1644"/>
      <c r="AF1644"/>
      <c r="AG1644"/>
      <c r="AH1644"/>
      <c r="AI1644"/>
      <c r="AJ1644"/>
      <c r="AK1644"/>
      <c r="AL1644"/>
      <c r="AM1644"/>
      <c r="AN1644"/>
      <c r="AO1644"/>
      <c r="AP1644"/>
      <c r="AQ1644"/>
      <c r="AR1644"/>
      <c r="AS1644"/>
      <c r="AT1644"/>
      <c r="AU1644"/>
      <c r="AV1644"/>
      <c r="AW1644"/>
      <c r="AX1644" s="289" t="s">
        <v>3965</v>
      </c>
      <c r="AY1644"/>
      <c r="AZ1644" t="s">
        <v>4282</v>
      </c>
      <c r="BA1644" s="278" t="s">
        <v>4267</v>
      </c>
      <c r="BB1644" s="280" t="s">
        <v>4268</v>
      </c>
      <c r="BC1644"/>
    </row>
    <row r="1645" spans="1:55" s="12" customFormat="1" ht="15.75">
      <c r="A1645" s="23" t="s">
        <v>278</v>
      </c>
      <c r="B1645" s="24" t="s">
        <v>322</v>
      </c>
      <c r="C1645"/>
      <c r="D1645" s="3" t="s">
        <v>3956</v>
      </c>
      <c r="E1645" s="35" t="s">
        <v>3987</v>
      </c>
      <c r="F1645" s="3" t="s">
        <v>3957</v>
      </c>
      <c r="G1645"/>
      <c r="H1645" t="s">
        <v>1498</v>
      </c>
      <c r="I1645" s="33">
        <v>64039113</v>
      </c>
      <c r="J1645" s="1" t="s">
        <v>1804</v>
      </c>
      <c r="K1645" s="1" t="s">
        <v>1804</v>
      </c>
      <c r="L1645"/>
      <c r="M1645" s="13">
        <v>37</v>
      </c>
      <c r="N1645" s="13"/>
      <c r="O1645" s="229" t="s">
        <v>1791</v>
      </c>
      <c r="P1645" s="284">
        <v>568</v>
      </c>
      <c r="Q1645" s="37">
        <f t="shared" si="701"/>
        <v>999.2</v>
      </c>
      <c r="R1645" s="22">
        <v>1249</v>
      </c>
      <c r="S1645" s="143" t="s">
        <v>4048</v>
      </c>
      <c r="T1645" s="40"/>
      <c r="U1645" s="99">
        <v>1.35</v>
      </c>
      <c r="V1645" s="142">
        <v>0.3</v>
      </c>
      <c r="W1645" s="99">
        <f t="shared" si="702"/>
        <v>1.6500000000000001</v>
      </c>
      <c r="X1645" s="139">
        <v>330</v>
      </c>
      <c r="Y1645" s="139">
        <v>120</v>
      </c>
      <c r="Z1645" s="139">
        <v>330</v>
      </c>
      <c r="AA1645"/>
      <c r="AB1645"/>
      <c r="AC1645"/>
      <c r="AD1645"/>
      <c r="AE1645"/>
      <c r="AF1645"/>
      <c r="AG1645"/>
      <c r="AH1645"/>
      <c r="AI1645"/>
      <c r="AJ1645"/>
      <c r="AK1645"/>
      <c r="AL1645"/>
      <c r="AM1645"/>
      <c r="AN1645"/>
      <c r="AO1645"/>
      <c r="AP1645"/>
      <c r="AQ1645"/>
      <c r="AR1645"/>
      <c r="AS1645"/>
      <c r="AT1645"/>
      <c r="AU1645"/>
      <c r="AV1645"/>
      <c r="AW1645"/>
      <c r="AX1645" s="289" t="s">
        <v>3965</v>
      </c>
      <c r="AY1645"/>
      <c r="AZ1645" t="s">
        <v>4282</v>
      </c>
      <c r="BA1645" s="278" t="s">
        <v>4267</v>
      </c>
      <c r="BB1645" s="280" t="s">
        <v>4268</v>
      </c>
      <c r="BC1645"/>
    </row>
    <row r="1646" spans="1:55" s="12" customFormat="1" ht="15.75">
      <c r="A1646" s="23" t="s">
        <v>278</v>
      </c>
      <c r="B1646" s="24" t="s">
        <v>322</v>
      </c>
      <c r="C1646"/>
      <c r="D1646" s="3" t="s">
        <v>3956</v>
      </c>
      <c r="E1646" s="35" t="s">
        <v>3988</v>
      </c>
      <c r="F1646" s="3" t="s">
        <v>3957</v>
      </c>
      <c r="G1646"/>
      <c r="H1646" t="s">
        <v>1498</v>
      </c>
      <c r="I1646" s="33">
        <v>64039113</v>
      </c>
      <c r="J1646" s="1" t="s">
        <v>1804</v>
      </c>
      <c r="K1646" s="1" t="s">
        <v>1804</v>
      </c>
      <c r="L1646"/>
      <c r="M1646" s="13">
        <v>38</v>
      </c>
      <c r="N1646" s="13"/>
      <c r="O1646" s="229" t="s">
        <v>1791</v>
      </c>
      <c r="P1646" s="284">
        <v>568</v>
      </c>
      <c r="Q1646" s="37">
        <f t="shared" si="701"/>
        <v>999.2</v>
      </c>
      <c r="R1646" s="22">
        <v>1249</v>
      </c>
      <c r="S1646" s="143" t="s">
        <v>4049</v>
      </c>
      <c r="T1646" s="40"/>
      <c r="U1646" s="99">
        <v>1.45</v>
      </c>
      <c r="V1646" s="142">
        <v>0.3</v>
      </c>
      <c r="W1646" s="99">
        <f t="shared" si="702"/>
        <v>1.75</v>
      </c>
      <c r="X1646" s="139">
        <v>330</v>
      </c>
      <c r="Y1646" s="139">
        <v>120</v>
      </c>
      <c r="Z1646" s="139">
        <v>330</v>
      </c>
      <c r="AA1646"/>
      <c r="AB1646"/>
      <c r="AC1646"/>
      <c r="AD1646"/>
      <c r="AE1646"/>
      <c r="AF1646"/>
      <c r="AG1646"/>
      <c r="AH1646"/>
      <c r="AI1646"/>
      <c r="AJ1646"/>
      <c r="AK1646"/>
      <c r="AL1646"/>
      <c r="AM1646"/>
      <c r="AN1646"/>
      <c r="AO1646"/>
      <c r="AP1646"/>
      <c r="AQ1646"/>
      <c r="AR1646"/>
      <c r="AS1646"/>
      <c r="AT1646"/>
      <c r="AU1646"/>
      <c r="AV1646"/>
      <c r="AW1646"/>
      <c r="AX1646" s="289" t="s">
        <v>3965</v>
      </c>
      <c r="AY1646"/>
      <c r="AZ1646" t="s">
        <v>4282</v>
      </c>
      <c r="BA1646" s="278" t="s">
        <v>4267</v>
      </c>
      <c r="BB1646" s="280" t="s">
        <v>4268</v>
      </c>
      <c r="BC1646"/>
    </row>
    <row r="1647" spans="1:55" s="12" customFormat="1" ht="15.75">
      <c r="A1647" s="23" t="s">
        <v>278</v>
      </c>
      <c r="B1647" s="24" t="s">
        <v>322</v>
      </c>
      <c r="C1647"/>
      <c r="D1647" s="3" t="s">
        <v>3956</v>
      </c>
      <c r="E1647" s="35" t="s">
        <v>3989</v>
      </c>
      <c r="F1647" s="3" t="s">
        <v>3957</v>
      </c>
      <c r="G1647"/>
      <c r="H1647" t="s">
        <v>1498</v>
      </c>
      <c r="I1647" s="33">
        <v>64039113</v>
      </c>
      <c r="J1647" s="1" t="s">
        <v>1804</v>
      </c>
      <c r="K1647" s="1" t="s">
        <v>1804</v>
      </c>
      <c r="L1647"/>
      <c r="M1647" s="13">
        <v>39</v>
      </c>
      <c r="N1647" s="13"/>
      <c r="O1647" s="229" t="s">
        <v>1791</v>
      </c>
      <c r="P1647" s="284">
        <v>568</v>
      </c>
      <c r="Q1647" s="37">
        <f t="shared" si="701"/>
        <v>999.2</v>
      </c>
      <c r="R1647" s="22">
        <v>1249</v>
      </c>
      <c r="S1647" s="143" t="s">
        <v>4050</v>
      </c>
      <c r="T1647" s="40"/>
      <c r="U1647" s="99">
        <v>1.5</v>
      </c>
      <c r="V1647" s="142">
        <v>0.3</v>
      </c>
      <c r="W1647" s="99">
        <f t="shared" si="702"/>
        <v>1.8</v>
      </c>
      <c r="X1647" s="139">
        <v>330</v>
      </c>
      <c r="Y1647" s="139">
        <v>120</v>
      </c>
      <c r="Z1647" s="139">
        <v>330</v>
      </c>
      <c r="AA1647"/>
      <c r="AB1647"/>
      <c r="AC1647"/>
      <c r="AD1647"/>
      <c r="AE1647"/>
      <c r="AF1647"/>
      <c r="AG1647"/>
      <c r="AH1647"/>
      <c r="AI1647"/>
      <c r="AJ1647"/>
      <c r="AK1647"/>
      <c r="AL1647"/>
      <c r="AM1647"/>
      <c r="AN1647"/>
      <c r="AO1647"/>
      <c r="AP1647"/>
      <c r="AQ1647"/>
      <c r="AR1647"/>
      <c r="AS1647"/>
      <c r="AT1647"/>
      <c r="AU1647"/>
      <c r="AV1647"/>
      <c r="AW1647"/>
      <c r="AX1647" s="289" t="s">
        <v>3965</v>
      </c>
      <c r="AY1647"/>
      <c r="AZ1647" t="s">
        <v>4282</v>
      </c>
      <c r="BA1647" s="278" t="s">
        <v>4267</v>
      </c>
      <c r="BB1647" s="280" t="s">
        <v>4268</v>
      </c>
      <c r="BC1647"/>
    </row>
    <row r="1648" spans="1:55" s="12" customFormat="1" ht="15.75">
      <c r="A1648" s="23" t="s">
        <v>278</v>
      </c>
      <c r="B1648" s="24" t="s">
        <v>322</v>
      </c>
      <c r="C1648"/>
      <c r="D1648" s="3" t="s">
        <v>3956</v>
      </c>
      <c r="E1648" s="35" t="s">
        <v>3990</v>
      </c>
      <c r="F1648" s="3" t="s">
        <v>3957</v>
      </c>
      <c r="G1648"/>
      <c r="H1648" t="s">
        <v>1498</v>
      </c>
      <c r="I1648" s="33">
        <v>64039113</v>
      </c>
      <c r="J1648" s="1" t="s">
        <v>1804</v>
      </c>
      <c r="K1648" s="1" t="s">
        <v>1804</v>
      </c>
      <c r="L1648"/>
      <c r="M1648" s="13">
        <v>40</v>
      </c>
      <c r="N1648" s="13"/>
      <c r="O1648" s="229" t="s">
        <v>1791</v>
      </c>
      <c r="P1648" s="284">
        <v>568</v>
      </c>
      <c r="Q1648" s="37">
        <f t="shared" si="701"/>
        <v>999.2</v>
      </c>
      <c r="R1648" s="22">
        <v>1249</v>
      </c>
      <c r="S1648" s="143" t="s">
        <v>4051</v>
      </c>
      <c r="T1648" s="40"/>
      <c r="U1648" s="99">
        <v>1.5</v>
      </c>
      <c r="V1648" s="142">
        <v>0.3</v>
      </c>
      <c r="W1648" s="99">
        <f t="shared" si="702"/>
        <v>1.8</v>
      </c>
      <c r="X1648" s="139">
        <v>330</v>
      </c>
      <c r="Y1648" s="139">
        <v>120</v>
      </c>
      <c r="Z1648" s="139">
        <v>330</v>
      </c>
      <c r="AA1648"/>
      <c r="AB1648"/>
      <c r="AC1648"/>
      <c r="AD1648"/>
      <c r="AE1648"/>
      <c r="AF1648"/>
      <c r="AG1648"/>
      <c r="AH1648"/>
      <c r="AI1648"/>
      <c r="AJ1648"/>
      <c r="AK1648"/>
      <c r="AL1648"/>
      <c r="AM1648"/>
      <c r="AN1648"/>
      <c r="AO1648"/>
      <c r="AP1648"/>
      <c r="AQ1648"/>
      <c r="AR1648"/>
      <c r="AS1648"/>
      <c r="AT1648"/>
      <c r="AU1648"/>
      <c r="AV1648"/>
      <c r="AW1648"/>
      <c r="AX1648" s="289" t="s">
        <v>3965</v>
      </c>
      <c r="AY1648"/>
      <c r="AZ1648" t="s">
        <v>4282</v>
      </c>
      <c r="BA1648" s="278" t="s">
        <v>4267</v>
      </c>
      <c r="BB1648" s="280" t="s">
        <v>4268</v>
      </c>
      <c r="BC1648"/>
    </row>
    <row r="1649" spans="1:55" s="12" customFormat="1" ht="15.75">
      <c r="A1649" s="23" t="s">
        <v>278</v>
      </c>
      <c r="B1649" s="24" t="s">
        <v>322</v>
      </c>
      <c r="C1649"/>
      <c r="D1649" s="3" t="s">
        <v>3956</v>
      </c>
      <c r="E1649" s="35" t="s">
        <v>3991</v>
      </c>
      <c r="F1649" s="3" t="s">
        <v>3957</v>
      </c>
      <c r="G1649"/>
      <c r="H1649" t="s">
        <v>1498</v>
      </c>
      <c r="I1649" s="33">
        <v>64039113</v>
      </c>
      <c r="J1649" s="1" t="s">
        <v>1804</v>
      </c>
      <c r="K1649" s="1" t="s">
        <v>1804</v>
      </c>
      <c r="L1649"/>
      <c r="M1649" s="13">
        <v>41</v>
      </c>
      <c r="N1649" s="13"/>
      <c r="O1649" s="229" t="s">
        <v>1791</v>
      </c>
      <c r="P1649" s="284">
        <v>568</v>
      </c>
      <c r="Q1649" s="37">
        <f t="shared" si="701"/>
        <v>999.2</v>
      </c>
      <c r="R1649" s="22">
        <v>1249</v>
      </c>
      <c r="S1649" s="143" t="s">
        <v>4052</v>
      </c>
      <c r="T1649" s="40"/>
      <c r="U1649" s="99">
        <v>1.5</v>
      </c>
      <c r="V1649" s="142">
        <v>0.3</v>
      </c>
      <c r="W1649" s="99">
        <f t="shared" si="702"/>
        <v>1.8</v>
      </c>
      <c r="X1649" s="139">
        <v>330</v>
      </c>
      <c r="Y1649" s="139">
        <v>120</v>
      </c>
      <c r="Z1649" s="139">
        <v>330</v>
      </c>
      <c r="AA1649"/>
      <c r="AB1649"/>
      <c r="AC1649"/>
      <c r="AD1649"/>
      <c r="AE1649"/>
      <c r="AF1649"/>
      <c r="AG1649"/>
      <c r="AH1649"/>
      <c r="AI1649"/>
      <c r="AJ1649"/>
      <c r="AK1649"/>
      <c r="AL1649"/>
      <c r="AM1649"/>
      <c r="AN1649"/>
      <c r="AO1649"/>
      <c r="AP1649"/>
      <c r="AQ1649"/>
      <c r="AR1649"/>
      <c r="AS1649"/>
      <c r="AT1649"/>
      <c r="AU1649"/>
      <c r="AV1649"/>
      <c r="AW1649"/>
      <c r="AX1649" s="289" t="s">
        <v>3965</v>
      </c>
      <c r="AY1649"/>
      <c r="AZ1649" t="s">
        <v>4282</v>
      </c>
      <c r="BA1649" s="278" t="s">
        <v>4267</v>
      </c>
      <c r="BB1649" s="280" t="s">
        <v>4268</v>
      </c>
      <c r="BC1649"/>
    </row>
    <row r="1650" spans="1:55" ht="15.75">
      <c r="A1650" s="23" t="s">
        <v>278</v>
      </c>
      <c r="B1650" s="24" t="s">
        <v>322</v>
      </c>
      <c r="D1650" s="3" t="s">
        <v>3958</v>
      </c>
      <c r="E1650" s="35" t="s">
        <v>3992</v>
      </c>
      <c r="F1650" s="3" t="s">
        <v>3960</v>
      </c>
      <c r="H1650" t="s">
        <v>1498</v>
      </c>
      <c r="I1650" s="33">
        <v>64039113</v>
      </c>
      <c r="J1650" s="1" t="s">
        <v>1804</v>
      </c>
      <c r="K1650" s="1" t="s">
        <v>1804</v>
      </c>
      <c r="M1650" s="35">
        <v>37</v>
      </c>
      <c r="O1650" s="229" t="s">
        <v>1791</v>
      </c>
      <c r="P1650" s="284">
        <v>495</v>
      </c>
      <c r="Q1650" s="37">
        <f t="shared" si="701"/>
        <v>871.2</v>
      </c>
      <c r="R1650" s="22">
        <v>1089</v>
      </c>
      <c r="S1650" s="33" t="s">
        <v>4053</v>
      </c>
      <c r="U1650" s="103">
        <v>1.5</v>
      </c>
      <c r="V1650" s="142">
        <v>0.3</v>
      </c>
      <c r="W1650" s="99">
        <f t="shared" si="702"/>
        <v>1.8</v>
      </c>
      <c r="X1650" s="139">
        <v>330</v>
      </c>
      <c r="Y1650" s="139">
        <v>120</v>
      </c>
      <c r="Z1650" s="139">
        <v>330</v>
      </c>
      <c r="AX1650" s="289" t="s">
        <v>3966</v>
      </c>
      <c r="AZ1650" t="s">
        <v>4282</v>
      </c>
      <c r="BA1650" s="278" t="s">
        <v>4267</v>
      </c>
      <c r="BB1650" s="280" t="s">
        <v>4268</v>
      </c>
    </row>
    <row r="1651" spans="1:55" ht="15.75">
      <c r="A1651" s="23" t="s">
        <v>278</v>
      </c>
      <c r="B1651" s="24" t="s">
        <v>322</v>
      </c>
      <c r="D1651" s="3" t="s">
        <v>3958</v>
      </c>
      <c r="E1651" s="35" t="s">
        <v>3993</v>
      </c>
      <c r="F1651" s="3" t="s">
        <v>3960</v>
      </c>
      <c r="H1651" t="s">
        <v>1498</v>
      </c>
      <c r="I1651" s="33">
        <v>64039113</v>
      </c>
      <c r="J1651" s="1" t="s">
        <v>1804</v>
      </c>
      <c r="K1651" s="1" t="s">
        <v>1804</v>
      </c>
      <c r="M1651" s="35">
        <v>38</v>
      </c>
      <c r="O1651" s="229" t="s">
        <v>1791</v>
      </c>
      <c r="P1651" s="284">
        <v>495</v>
      </c>
      <c r="Q1651" s="37">
        <f t="shared" si="701"/>
        <v>871.2</v>
      </c>
      <c r="R1651" s="22">
        <v>1089</v>
      </c>
      <c r="S1651" s="33" t="s">
        <v>4054</v>
      </c>
      <c r="U1651" s="103">
        <v>1.55</v>
      </c>
      <c r="V1651" s="142">
        <v>0.3</v>
      </c>
      <c r="W1651" s="99">
        <f t="shared" si="702"/>
        <v>1.85</v>
      </c>
      <c r="X1651" s="139">
        <v>330</v>
      </c>
      <c r="Y1651" s="139">
        <v>120</v>
      </c>
      <c r="Z1651" s="139">
        <v>330</v>
      </c>
      <c r="AX1651" s="289" t="s">
        <v>3966</v>
      </c>
      <c r="AZ1651" t="s">
        <v>4282</v>
      </c>
      <c r="BA1651" s="278" t="s">
        <v>4267</v>
      </c>
      <c r="BB1651" s="280" t="s">
        <v>4268</v>
      </c>
    </row>
    <row r="1652" spans="1:55" ht="15.75">
      <c r="A1652" s="23" t="s">
        <v>278</v>
      </c>
      <c r="B1652" s="24" t="s">
        <v>322</v>
      </c>
      <c r="C1652" s="12"/>
      <c r="D1652" s="3" t="s">
        <v>3958</v>
      </c>
      <c r="E1652" s="35" t="s">
        <v>3994</v>
      </c>
      <c r="F1652" s="3" t="s">
        <v>3960</v>
      </c>
      <c r="H1652" t="s">
        <v>1498</v>
      </c>
      <c r="I1652" s="33">
        <v>64039113</v>
      </c>
      <c r="J1652" s="1" t="s">
        <v>1804</v>
      </c>
      <c r="K1652" s="1" t="s">
        <v>1804</v>
      </c>
      <c r="L1652" s="167"/>
      <c r="M1652" s="35">
        <v>39</v>
      </c>
      <c r="N1652" s="175"/>
      <c r="O1652" s="229" t="s">
        <v>1791</v>
      </c>
      <c r="P1652" s="284">
        <v>495</v>
      </c>
      <c r="Q1652" s="37">
        <f t="shared" si="701"/>
        <v>871.2</v>
      </c>
      <c r="R1652" s="22">
        <v>1089</v>
      </c>
      <c r="S1652" s="33" t="s">
        <v>4055</v>
      </c>
      <c r="T1652" s="177"/>
      <c r="U1652" s="103">
        <v>1.6</v>
      </c>
      <c r="V1652" s="142">
        <v>0.3</v>
      </c>
      <c r="W1652" s="99">
        <f t="shared" si="702"/>
        <v>1.9000000000000001</v>
      </c>
      <c r="X1652" s="139">
        <v>330</v>
      </c>
      <c r="Y1652" s="139">
        <v>120</v>
      </c>
      <c r="Z1652" s="139">
        <v>330</v>
      </c>
      <c r="AA1652" s="169"/>
      <c r="AB1652" s="169"/>
      <c r="AC1652" s="169"/>
      <c r="AD1652" s="169"/>
      <c r="AE1652" s="169"/>
      <c r="AF1652" s="169"/>
      <c r="AG1652" s="169"/>
      <c r="AH1652" s="167"/>
      <c r="AI1652" s="169"/>
      <c r="AJ1652" s="169"/>
      <c r="AK1652" s="169"/>
      <c r="AL1652" s="169"/>
      <c r="AM1652" s="169"/>
      <c r="AN1652" s="169"/>
      <c r="AO1652" s="167"/>
      <c r="AP1652" s="167"/>
      <c r="AQ1652" s="167"/>
      <c r="AR1652" s="167"/>
      <c r="AS1652" s="167"/>
      <c r="AT1652" s="167"/>
      <c r="AU1652" s="167"/>
      <c r="AV1652" s="167"/>
      <c r="AW1652" s="167"/>
      <c r="AX1652" s="289" t="s">
        <v>3966</v>
      </c>
      <c r="AY1652" s="12"/>
      <c r="AZ1652" t="s">
        <v>4282</v>
      </c>
      <c r="BA1652" s="278" t="s">
        <v>4267</v>
      </c>
      <c r="BB1652" s="280" t="s">
        <v>4268</v>
      </c>
      <c r="BC1652" s="12"/>
    </row>
    <row r="1653" spans="1:55" ht="15.75">
      <c r="A1653" s="23" t="s">
        <v>278</v>
      </c>
      <c r="B1653" s="24" t="s">
        <v>322</v>
      </c>
      <c r="C1653" s="12"/>
      <c r="D1653" s="3" t="s">
        <v>3958</v>
      </c>
      <c r="E1653" s="35" t="s">
        <v>3995</v>
      </c>
      <c r="F1653" s="3" t="s">
        <v>3960</v>
      </c>
      <c r="H1653" t="s">
        <v>1498</v>
      </c>
      <c r="I1653" s="33">
        <v>64039113</v>
      </c>
      <c r="J1653" s="1" t="s">
        <v>1804</v>
      </c>
      <c r="K1653" s="1" t="s">
        <v>1804</v>
      </c>
      <c r="L1653" s="167"/>
      <c r="M1653" s="35">
        <v>40</v>
      </c>
      <c r="N1653" s="175"/>
      <c r="O1653" s="229" t="s">
        <v>1791</v>
      </c>
      <c r="P1653" s="284">
        <v>495</v>
      </c>
      <c r="Q1653" s="37">
        <f t="shared" si="701"/>
        <v>871.2</v>
      </c>
      <c r="R1653" s="22">
        <v>1089</v>
      </c>
      <c r="S1653" s="33" t="s">
        <v>4056</v>
      </c>
      <c r="T1653" s="177"/>
      <c r="U1653" s="103">
        <v>1.65</v>
      </c>
      <c r="V1653" s="142">
        <v>0.3</v>
      </c>
      <c r="W1653" s="99">
        <f t="shared" si="702"/>
        <v>1.95</v>
      </c>
      <c r="X1653" s="139">
        <v>330</v>
      </c>
      <c r="Y1653" s="139">
        <v>120</v>
      </c>
      <c r="Z1653" s="139">
        <v>330</v>
      </c>
      <c r="AA1653" s="169"/>
      <c r="AB1653" s="169"/>
      <c r="AC1653" s="169"/>
      <c r="AD1653" s="169"/>
      <c r="AE1653" s="169"/>
      <c r="AF1653" s="169"/>
      <c r="AG1653" s="169"/>
      <c r="AH1653" s="167"/>
      <c r="AI1653" s="169"/>
      <c r="AJ1653" s="169"/>
      <c r="AK1653" s="169"/>
      <c r="AL1653" s="169"/>
      <c r="AM1653" s="169"/>
      <c r="AN1653" s="169"/>
      <c r="AO1653" s="167"/>
      <c r="AP1653" s="167"/>
      <c r="AQ1653" s="167"/>
      <c r="AR1653" s="167"/>
      <c r="AS1653" s="167"/>
      <c r="AT1653" s="167"/>
      <c r="AU1653" s="167"/>
      <c r="AV1653" s="167"/>
      <c r="AW1653" s="167"/>
      <c r="AX1653" s="289" t="s">
        <v>3966</v>
      </c>
      <c r="AY1653" s="12"/>
      <c r="AZ1653" t="s">
        <v>4282</v>
      </c>
      <c r="BA1653" s="278" t="s">
        <v>4267</v>
      </c>
      <c r="BB1653" s="280" t="s">
        <v>4268</v>
      </c>
      <c r="BC1653" s="12"/>
    </row>
    <row r="1654" spans="1:55" ht="15.75">
      <c r="A1654" s="23" t="s">
        <v>278</v>
      </c>
      <c r="B1654" s="24" t="s">
        <v>322</v>
      </c>
      <c r="C1654" s="12"/>
      <c r="D1654" s="3" t="s">
        <v>3958</v>
      </c>
      <c r="E1654" s="35" t="s">
        <v>3996</v>
      </c>
      <c r="F1654" s="3" t="s">
        <v>3960</v>
      </c>
      <c r="H1654" t="s">
        <v>1498</v>
      </c>
      <c r="I1654" s="33">
        <v>64039113</v>
      </c>
      <c r="J1654" s="1" t="s">
        <v>1804</v>
      </c>
      <c r="K1654" s="1" t="s">
        <v>1804</v>
      </c>
      <c r="L1654" s="167"/>
      <c r="M1654" s="35">
        <v>41</v>
      </c>
      <c r="N1654" s="175"/>
      <c r="O1654" s="229" t="s">
        <v>1791</v>
      </c>
      <c r="P1654" s="284">
        <v>495</v>
      </c>
      <c r="Q1654" s="37">
        <f t="shared" si="701"/>
        <v>871.2</v>
      </c>
      <c r="R1654" s="22">
        <v>1089</v>
      </c>
      <c r="S1654" s="33" t="s">
        <v>4057</v>
      </c>
      <c r="T1654" s="177"/>
      <c r="U1654" s="103">
        <v>1.7</v>
      </c>
      <c r="V1654" s="142">
        <v>0.3</v>
      </c>
      <c r="W1654" s="99">
        <f t="shared" si="702"/>
        <v>2</v>
      </c>
      <c r="X1654" s="139">
        <v>330</v>
      </c>
      <c r="Y1654" s="139">
        <v>120</v>
      </c>
      <c r="Z1654" s="139">
        <v>330</v>
      </c>
      <c r="AA1654" s="169"/>
      <c r="AB1654" s="169"/>
      <c r="AC1654" s="169"/>
      <c r="AD1654" s="169"/>
      <c r="AE1654" s="169"/>
      <c r="AF1654" s="169"/>
      <c r="AG1654" s="169"/>
      <c r="AH1654" s="167"/>
      <c r="AI1654" s="169"/>
      <c r="AJ1654" s="169"/>
      <c r="AK1654" s="169"/>
      <c r="AL1654" s="169"/>
      <c r="AM1654" s="169"/>
      <c r="AN1654" s="169"/>
      <c r="AO1654" s="167"/>
      <c r="AP1654" s="167"/>
      <c r="AQ1654" s="167"/>
      <c r="AR1654" s="167"/>
      <c r="AS1654" s="167"/>
      <c r="AT1654" s="167"/>
      <c r="AU1654" s="167"/>
      <c r="AV1654" s="167"/>
      <c r="AW1654" s="167"/>
      <c r="AX1654" s="289" t="s">
        <v>3966</v>
      </c>
      <c r="AY1654" s="12"/>
      <c r="AZ1654" t="s">
        <v>4282</v>
      </c>
      <c r="BA1654" s="278" t="s">
        <v>4267</v>
      </c>
      <c r="BB1654" s="280" t="s">
        <v>4268</v>
      </c>
      <c r="BC1654" s="12"/>
    </row>
    <row r="1655" spans="1:55" ht="15.75">
      <c r="A1655" s="23" t="s">
        <v>278</v>
      </c>
      <c r="B1655" s="24" t="s">
        <v>322</v>
      </c>
      <c r="C1655" s="12"/>
      <c r="D1655" s="3" t="s">
        <v>3959</v>
      </c>
      <c r="E1655" s="3" t="s">
        <v>3997</v>
      </c>
      <c r="F1655" s="3" t="s">
        <v>3961</v>
      </c>
      <c r="H1655" t="s">
        <v>1498</v>
      </c>
      <c r="I1655" s="33">
        <v>64039113</v>
      </c>
      <c r="J1655" s="1" t="s">
        <v>1804</v>
      </c>
      <c r="K1655" s="1" t="s">
        <v>1804</v>
      </c>
      <c r="L1655" s="167"/>
      <c r="M1655" s="35">
        <v>37</v>
      </c>
      <c r="N1655" s="175"/>
      <c r="O1655" s="229" t="s">
        <v>1791</v>
      </c>
      <c r="P1655" s="284">
        <v>409</v>
      </c>
      <c r="Q1655" s="37">
        <f t="shared" si="701"/>
        <v>719.2</v>
      </c>
      <c r="R1655" s="22">
        <v>899</v>
      </c>
      <c r="S1655" s="33" t="s">
        <v>4058</v>
      </c>
      <c r="T1655" s="177"/>
      <c r="U1655" s="103">
        <v>1.45</v>
      </c>
      <c r="V1655" s="142">
        <v>0.3</v>
      </c>
      <c r="W1655" s="99">
        <f t="shared" si="702"/>
        <v>1.75</v>
      </c>
      <c r="X1655" s="139">
        <v>330</v>
      </c>
      <c r="Y1655" s="139">
        <v>120</v>
      </c>
      <c r="Z1655" s="139">
        <v>330</v>
      </c>
      <c r="AA1655" s="169"/>
      <c r="AB1655" s="169"/>
      <c r="AC1655" s="169"/>
      <c r="AD1655" s="169"/>
      <c r="AE1655" s="169"/>
      <c r="AF1655" s="169"/>
      <c r="AG1655" s="169"/>
      <c r="AH1655" s="167"/>
      <c r="AI1655" s="169"/>
      <c r="AJ1655" s="169"/>
      <c r="AK1655" s="169"/>
      <c r="AL1655" s="169"/>
      <c r="AM1655" s="169"/>
      <c r="AN1655" s="169"/>
      <c r="AO1655" s="167"/>
      <c r="AP1655" s="167"/>
      <c r="AQ1655" s="167"/>
      <c r="AR1655" s="167"/>
      <c r="AS1655" s="167"/>
      <c r="AT1655" s="167"/>
      <c r="AU1655" s="167"/>
      <c r="AV1655" s="167"/>
      <c r="AW1655" s="167"/>
      <c r="AX1655" s="289" t="s">
        <v>3967</v>
      </c>
      <c r="AY1655" s="12"/>
      <c r="AZ1655" t="s">
        <v>4282</v>
      </c>
      <c r="BA1655" s="278" t="s">
        <v>4267</v>
      </c>
      <c r="BB1655" s="280" t="s">
        <v>4268</v>
      </c>
      <c r="BC1655" s="12"/>
    </row>
    <row r="1656" spans="1:55" ht="15.75">
      <c r="A1656" s="23" t="s">
        <v>278</v>
      </c>
      <c r="B1656" s="24" t="s">
        <v>322</v>
      </c>
      <c r="C1656" s="12"/>
      <c r="D1656" s="3" t="s">
        <v>3959</v>
      </c>
      <c r="E1656" s="3" t="s">
        <v>3998</v>
      </c>
      <c r="F1656" s="3" t="s">
        <v>3961</v>
      </c>
      <c r="H1656" t="s">
        <v>1498</v>
      </c>
      <c r="I1656" s="33">
        <v>64039113</v>
      </c>
      <c r="J1656" s="1" t="s">
        <v>1804</v>
      </c>
      <c r="K1656" s="1" t="s">
        <v>1804</v>
      </c>
      <c r="L1656" s="167"/>
      <c r="M1656" s="35">
        <v>38</v>
      </c>
      <c r="N1656" s="175"/>
      <c r="O1656" s="229" t="s">
        <v>1791</v>
      </c>
      <c r="P1656" s="284">
        <v>409</v>
      </c>
      <c r="Q1656" s="37">
        <f t="shared" ref="Q1656:Q1683" si="703">R1656*0.8</f>
        <v>719.2</v>
      </c>
      <c r="R1656" s="22">
        <v>899</v>
      </c>
      <c r="S1656" s="33" t="s">
        <v>4059</v>
      </c>
      <c r="T1656" s="177"/>
      <c r="U1656" s="103">
        <v>1.5</v>
      </c>
      <c r="V1656" s="142">
        <v>0.3</v>
      </c>
      <c r="W1656" s="99">
        <f t="shared" si="702"/>
        <v>1.8</v>
      </c>
      <c r="X1656" s="139">
        <v>330</v>
      </c>
      <c r="Y1656" s="139">
        <v>120</v>
      </c>
      <c r="Z1656" s="139">
        <v>330</v>
      </c>
      <c r="AA1656" s="169"/>
      <c r="AB1656" s="169"/>
      <c r="AC1656" s="169"/>
      <c r="AD1656" s="169"/>
      <c r="AE1656" s="169"/>
      <c r="AF1656" s="169"/>
      <c r="AG1656" s="169"/>
      <c r="AH1656" s="167"/>
      <c r="AI1656" s="169"/>
      <c r="AJ1656" s="169"/>
      <c r="AK1656" s="169"/>
      <c r="AL1656" s="169"/>
      <c r="AM1656" s="169"/>
      <c r="AN1656" s="169"/>
      <c r="AO1656" s="167"/>
      <c r="AP1656" s="167"/>
      <c r="AQ1656" s="167"/>
      <c r="AR1656" s="167"/>
      <c r="AS1656" s="167"/>
      <c r="AT1656" s="167"/>
      <c r="AU1656" s="167"/>
      <c r="AV1656" s="167"/>
      <c r="AW1656" s="167"/>
      <c r="AX1656" s="289" t="s">
        <v>3967</v>
      </c>
      <c r="AY1656" s="12"/>
      <c r="AZ1656" t="s">
        <v>4282</v>
      </c>
      <c r="BA1656" s="278" t="s">
        <v>4267</v>
      </c>
      <c r="BB1656" s="280" t="s">
        <v>4268</v>
      </c>
      <c r="BC1656" s="12"/>
    </row>
    <row r="1657" spans="1:55" ht="15.75">
      <c r="A1657" s="23" t="s">
        <v>278</v>
      </c>
      <c r="B1657" s="24" t="s">
        <v>322</v>
      </c>
      <c r="C1657" s="12"/>
      <c r="D1657" s="3" t="s">
        <v>3959</v>
      </c>
      <c r="E1657" s="3" t="s">
        <v>3999</v>
      </c>
      <c r="F1657" s="3" t="s">
        <v>3961</v>
      </c>
      <c r="H1657" t="s">
        <v>1498</v>
      </c>
      <c r="I1657" s="33">
        <v>64039113</v>
      </c>
      <c r="J1657" s="1" t="s">
        <v>1804</v>
      </c>
      <c r="K1657" s="1" t="s">
        <v>1804</v>
      </c>
      <c r="L1657" s="167"/>
      <c r="M1657" s="35">
        <v>39</v>
      </c>
      <c r="N1657" s="175"/>
      <c r="O1657" s="229" t="s">
        <v>1791</v>
      </c>
      <c r="P1657" s="284">
        <v>409</v>
      </c>
      <c r="Q1657" s="37">
        <f t="shared" si="703"/>
        <v>719.2</v>
      </c>
      <c r="R1657" s="22">
        <v>899</v>
      </c>
      <c r="S1657" s="33" t="s">
        <v>4060</v>
      </c>
      <c r="T1657" s="177"/>
      <c r="U1657" s="103">
        <v>1.6</v>
      </c>
      <c r="V1657" s="142">
        <v>0.3</v>
      </c>
      <c r="W1657" s="99">
        <f t="shared" si="702"/>
        <v>1.9000000000000001</v>
      </c>
      <c r="X1657" s="139">
        <v>330</v>
      </c>
      <c r="Y1657" s="139">
        <v>120</v>
      </c>
      <c r="Z1657" s="139">
        <v>330</v>
      </c>
      <c r="AA1657" s="169"/>
      <c r="AB1657" s="169"/>
      <c r="AC1657" s="169"/>
      <c r="AD1657" s="169"/>
      <c r="AE1657" s="169"/>
      <c r="AF1657" s="169"/>
      <c r="AG1657" s="169"/>
      <c r="AH1657" s="167"/>
      <c r="AI1657" s="169"/>
      <c r="AJ1657" s="169"/>
      <c r="AK1657" s="169"/>
      <c r="AL1657" s="169"/>
      <c r="AM1657" s="169"/>
      <c r="AN1657" s="169"/>
      <c r="AO1657" s="167"/>
      <c r="AP1657" s="167"/>
      <c r="AQ1657" s="167"/>
      <c r="AR1657" s="167"/>
      <c r="AS1657" s="167"/>
      <c r="AT1657" s="167"/>
      <c r="AU1657" s="167"/>
      <c r="AV1657" s="167"/>
      <c r="AW1657" s="167"/>
      <c r="AX1657" s="289" t="s">
        <v>3967</v>
      </c>
      <c r="AY1657" s="12"/>
      <c r="AZ1657" t="s">
        <v>4282</v>
      </c>
      <c r="BA1657" s="278" t="s">
        <v>4267</v>
      </c>
      <c r="BB1657" s="280" t="s">
        <v>4268</v>
      </c>
      <c r="BC1657" s="12"/>
    </row>
    <row r="1658" spans="1:55" ht="15.75">
      <c r="A1658" s="23" t="s">
        <v>278</v>
      </c>
      <c r="B1658" s="24" t="s">
        <v>322</v>
      </c>
      <c r="C1658" s="12"/>
      <c r="D1658" s="3" t="s">
        <v>3959</v>
      </c>
      <c r="E1658" s="3" t="s">
        <v>4000</v>
      </c>
      <c r="F1658" s="3" t="s">
        <v>3961</v>
      </c>
      <c r="H1658" t="s">
        <v>1498</v>
      </c>
      <c r="I1658" s="33">
        <v>64039113</v>
      </c>
      <c r="J1658" s="1" t="s">
        <v>1804</v>
      </c>
      <c r="K1658" s="1" t="s">
        <v>1804</v>
      </c>
      <c r="L1658" s="167"/>
      <c r="M1658" s="35">
        <v>40</v>
      </c>
      <c r="N1658" s="175"/>
      <c r="O1658" s="229" t="s">
        <v>1791</v>
      </c>
      <c r="P1658" s="284">
        <v>409</v>
      </c>
      <c r="Q1658" s="37">
        <f t="shared" si="703"/>
        <v>719.2</v>
      </c>
      <c r="R1658" s="22">
        <v>899</v>
      </c>
      <c r="S1658" s="33" t="s">
        <v>4061</v>
      </c>
      <c r="T1658" s="177"/>
      <c r="U1658" s="103">
        <v>1.65</v>
      </c>
      <c r="V1658" s="142">
        <v>0.3</v>
      </c>
      <c r="W1658" s="99">
        <f t="shared" si="702"/>
        <v>1.95</v>
      </c>
      <c r="X1658" s="139">
        <v>330</v>
      </c>
      <c r="Y1658" s="139">
        <v>120</v>
      </c>
      <c r="Z1658" s="139">
        <v>330</v>
      </c>
      <c r="AA1658" s="169"/>
      <c r="AB1658" s="169"/>
      <c r="AC1658" s="169"/>
      <c r="AD1658" s="169"/>
      <c r="AE1658" s="169"/>
      <c r="AF1658" s="169"/>
      <c r="AG1658" s="169"/>
      <c r="AH1658" s="167"/>
      <c r="AI1658" s="169"/>
      <c r="AJ1658" s="169"/>
      <c r="AK1658" s="169"/>
      <c r="AL1658" s="169"/>
      <c r="AM1658" s="169"/>
      <c r="AN1658" s="169"/>
      <c r="AO1658" s="167"/>
      <c r="AP1658" s="167"/>
      <c r="AQ1658" s="167"/>
      <c r="AR1658" s="167"/>
      <c r="AS1658" s="167"/>
      <c r="AT1658" s="167"/>
      <c r="AU1658" s="167"/>
      <c r="AV1658" s="167"/>
      <c r="AW1658" s="167"/>
      <c r="AX1658" s="289" t="s">
        <v>3967</v>
      </c>
      <c r="AY1658" s="12"/>
      <c r="AZ1658" t="s">
        <v>4282</v>
      </c>
      <c r="BA1658" s="278" t="s">
        <v>4267</v>
      </c>
      <c r="BB1658" s="280" t="s">
        <v>4268</v>
      </c>
      <c r="BC1658" s="12"/>
    </row>
    <row r="1659" spans="1:55" ht="15.75">
      <c r="A1659" s="23" t="s">
        <v>278</v>
      </c>
      <c r="B1659" s="24" t="s">
        <v>322</v>
      </c>
      <c r="C1659" s="12"/>
      <c r="D1659" s="3" t="s">
        <v>3959</v>
      </c>
      <c r="E1659" s="3" t="s">
        <v>4001</v>
      </c>
      <c r="F1659" s="3" t="s">
        <v>3961</v>
      </c>
      <c r="H1659" t="s">
        <v>1498</v>
      </c>
      <c r="I1659" s="33">
        <v>64039113</v>
      </c>
      <c r="J1659" s="1" t="s">
        <v>1804</v>
      </c>
      <c r="K1659" s="1" t="s">
        <v>1804</v>
      </c>
      <c r="L1659" s="167"/>
      <c r="M1659" s="35">
        <v>41</v>
      </c>
      <c r="N1659" s="175"/>
      <c r="O1659" s="229" t="s">
        <v>1791</v>
      </c>
      <c r="P1659" s="284">
        <v>409</v>
      </c>
      <c r="Q1659" s="37">
        <f t="shared" si="703"/>
        <v>719.2</v>
      </c>
      <c r="R1659" s="22">
        <v>899</v>
      </c>
      <c r="S1659" s="33" t="s">
        <v>4062</v>
      </c>
      <c r="T1659" s="177"/>
      <c r="U1659" s="103">
        <v>1.65</v>
      </c>
      <c r="V1659" s="142">
        <v>0.3</v>
      </c>
      <c r="W1659" s="99">
        <f t="shared" si="702"/>
        <v>1.95</v>
      </c>
      <c r="X1659" s="139">
        <v>330</v>
      </c>
      <c r="Y1659" s="139">
        <v>120</v>
      </c>
      <c r="Z1659" s="139">
        <v>330</v>
      </c>
      <c r="AA1659" s="169"/>
      <c r="AB1659" s="169"/>
      <c r="AC1659" s="169"/>
      <c r="AD1659" s="169"/>
      <c r="AE1659" s="169"/>
      <c r="AF1659" s="169"/>
      <c r="AG1659" s="169"/>
      <c r="AH1659" s="167"/>
      <c r="AI1659" s="169"/>
      <c r="AJ1659" s="169"/>
      <c r="AK1659" s="169"/>
      <c r="AL1659" s="169"/>
      <c r="AM1659" s="169"/>
      <c r="AN1659" s="169"/>
      <c r="AO1659" s="167"/>
      <c r="AP1659" s="167"/>
      <c r="AQ1659" s="167"/>
      <c r="AR1659" s="167"/>
      <c r="AS1659" s="167"/>
      <c r="AT1659" s="167"/>
      <c r="AU1659" s="167"/>
      <c r="AV1659" s="167"/>
      <c r="AW1659" s="167"/>
      <c r="AX1659" s="289" t="s">
        <v>3967</v>
      </c>
      <c r="AY1659" s="12"/>
      <c r="AZ1659" t="s">
        <v>4282</v>
      </c>
      <c r="BA1659" s="278" t="s">
        <v>4267</v>
      </c>
      <c r="BB1659" s="280" t="s">
        <v>4268</v>
      </c>
      <c r="BC1659" s="12"/>
    </row>
    <row r="1660" spans="1:55" ht="15.75">
      <c r="A1660" s="23" t="s">
        <v>278</v>
      </c>
      <c r="B1660" s="24" t="s">
        <v>322</v>
      </c>
      <c r="C1660" s="12"/>
      <c r="D1660" s="3" t="s">
        <v>5267</v>
      </c>
      <c r="E1660" s="3" t="s">
        <v>5269</v>
      </c>
      <c r="F1660" s="3" t="s">
        <v>5265</v>
      </c>
      <c r="G1660" s="310" t="s">
        <v>4310</v>
      </c>
      <c r="H1660" t="s">
        <v>1498</v>
      </c>
      <c r="I1660" s="33">
        <v>64039113</v>
      </c>
      <c r="J1660" s="1" t="s">
        <v>1804</v>
      </c>
      <c r="K1660" s="1" t="s">
        <v>1804</v>
      </c>
      <c r="L1660" s="167"/>
      <c r="M1660" s="35">
        <v>37</v>
      </c>
      <c r="N1660" s="175"/>
      <c r="O1660" s="229" t="s">
        <v>1791</v>
      </c>
      <c r="P1660" s="284">
        <v>586</v>
      </c>
      <c r="Q1660" s="37">
        <f t="shared" si="703"/>
        <v>1079.2</v>
      </c>
      <c r="R1660" s="22">
        <v>1349</v>
      </c>
      <c r="S1660" s="354">
        <v>5051771994048</v>
      </c>
      <c r="T1660" s="177"/>
      <c r="U1660" s="103">
        <f>W1660-V1660</f>
        <v>1.2</v>
      </c>
      <c r="V1660" s="142">
        <v>0.3</v>
      </c>
      <c r="W1660" s="40">
        <v>1.5</v>
      </c>
      <c r="X1660" s="326">
        <v>330</v>
      </c>
      <c r="Y1660" s="326">
        <v>120</v>
      </c>
      <c r="Z1660" s="326">
        <v>330</v>
      </c>
      <c r="AA1660" s="169"/>
      <c r="AB1660" s="169"/>
      <c r="AC1660" s="169"/>
      <c r="AD1660" s="169"/>
      <c r="AE1660" s="169"/>
      <c r="AF1660" s="169"/>
      <c r="AG1660" s="169"/>
      <c r="AH1660" s="167"/>
      <c r="AI1660" s="169"/>
      <c r="AJ1660" s="169"/>
      <c r="AK1660" s="169"/>
      <c r="AL1660" s="169"/>
      <c r="AM1660" s="169"/>
      <c r="AN1660" s="169"/>
      <c r="AO1660" s="167"/>
      <c r="AP1660" s="167"/>
      <c r="AQ1660" s="167"/>
      <c r="AR1660" s="167"/>
      <c r="AS1660" s="167"/>
      <c r="AT1660" s="167"/>
      <c r="AU1660" s="167"/>
      <c r="AV1660" s="167"/>
      <c r="AW1660" s="167"/>
      <c r="AX1660" s="290" t="s">
        <v>5291</v>
      </c>
      <c r="AY1660" s="12"/>
      <c r="AZ1660" t="s">
        <v>4282</v>
      </c>
      <c r="BA1660" s="278" t="s">
        <v>4267</v>
      </c>
      <c r="BB1660" s="280" t="s">
        <v>4268</v>
      </c>
      <c r="BC1660" s="12"/>
    </row>
    <row r="1661" spans="1:55" ht="15.75">
      <c r="A1661" s="23" t="s">
        <v>278</v>
      </c>
      <c r="B1661" s="24" t="s">
        <v>322</v>
      </c>
      <c r="C1661" s="12"/>
      <c r="D1661" s="3" t="s">
        <v>5267</v>
      </c>
      <c r="E1661" s="3" t="s">
        <v>5270</v>
      </c>
      <c r="F1661" s="3" t="s">
        <v>5265</v>
      </c>
      <c r="G1661" s="310" t="s">
        <v>4310</v>
      </c>
      <c r="H1661" t="s">
        <v>1498</v>
      </c>
      <c r="I1661" s="33">
        <v>64039113</v>
      </c>
      <c r="J1661" s="1" t="s">
        <v>1804</v>
      </c>
      <c r="K1661" s="1" t="s">
        <v>1804</v>
      </c>
      <c r="L1661" s="167"/>
      <c r="M1661" s="35">
        <v>38</v>
      </c>
      <c r="N1661" s="175"/>
      <c r="O1661" s="229" t="s">
        <v>1791</v>
      </c>
      <c r="P1661" s="284">
        <v>586</v>
      </c>
      <c r="Q1661" s="37">
        <f t="shared" si="703"/>
        <v>1079.2</v>
      </c>
      <c r="R1661" s="22">
        <v>1349</v>
      </c>
      <c r="S1661" s="354">
        <v>5051771994055</v>
      </c>
      <c r="T1661" s="177"/>
      <c r="U1661" s="103">
        <f t="shared" ref="U1661:U1697" si="704">W1661-V1661</f>
        <v>1.2</v>
      </c>
      <c r="V1661" s="142">
        <v>0.3</v>
      </c>
      <c r="W1661" s="40">
        <v>1.5</v>
      </c>
      <c r="X1661" s="326">
        <v>330</v>
      </c>
      <c r="Y1661" s="326">
        <v>120</v>
      </c>
      <c r="Z1661" s="326">
        <v>330</v>
      </c>
      <c r="AA1661" s="169"/>
      <c r="AB1661" s="169"/>
      <c r="AC1661" s="169"/>
      <c r="AD1661" s="169"/>
      <c r="AE1661" s="169"/>
      <c r="AF1661" s="169"/>
      <c r="AG1661" s="169"/>
      <c r="AH1661" s="167"/>
      <c r="AI1661" s="169"/>
      <c r="AJ1661" s="169"/>
      <c r="AK1661" s="169"/>
      <c r="AL1661" s="169"/>
      <c r="AM1661" s="169"/>
      <c r="AN1661" s="169"/>
      <c r="AO1661" s="167"/>
      <c r="AP1661" s="167"/>
      <c r="AQ1661" s="167"/>
      <c r="AR1661" s="167"/>
      <c r="AS1661" s="167"/>
      <c r="AT1661" s="167"/>
      <c r="AU1661" s="167"/>
      <c r="AV1661" s="167"/>
      <c r="AW1661" s="167"/>
      <c r="AX1661" s="290" t="s">
        <v>5291</v>
      </c>
      <c r="AY1661" s="12"/>
      <c r="AZ1661" t="s">
        <v>4282</v>
      </c>
      <c r="BA1661" s="278" t="s">
        <v>4267</v>
      </c>
      <c r="BB1661" s="280" t="s">
        <v>4268</v>
      </c>
      <c r="BC1661" s="12"/>
    </row>
    <row r="1662" spans="1:55" ht="15.75">
      <c r="A1662" s="23" t="s">
        <v>278</v>
      </c>
      <c r="B1662" s="24" t="s">
        <v>322</v>
      </c>
      <c r="C1662" s="12"/>
      <c r="D1662" s="3" t="s">
        <v>5267</v>
      </c>
      <c r="E1662" s="3" t="s">
        <v>5271</v>
      </c>
      <c r="F1662" s="3" t="s">
        <v>5265</v>
      </c>
      <c r="G1662" s="310" t="s">
        <v>4310</v>
      </c>
      <c r="H1662" t="s">
        <v>1498</v>
      </c>
      <c r="I1662" s="33">
        <v>64039113</v>
      </c>
      <c r="J1662" s="1" t="s">
        <v>1804</v>
      </c>
      <c r="K1662" s="1" t="s">
        <v>1804</v>
      </c>
      <c r="L1662" s="167"/>
      <c r="M1662" s="35">
        <v>39</v>
      </c>
      <c r="N1662" s="175"/>
      <c r="O1662" s="229" t="s">
        <v>1791</v>
      </c>
      <c r="P1662" s="284">
        <v>586</v>
      </c>
      <c r="Q1662" s="37">
        <f t="shared" si="703"/>
        <v>1079.2</v>
      </c>
      <c r="R1662" s="22">
        <v>1349</v>
      </c>
      <c r="S1662" s="354">
        <v>5051771994062</v>
      </c>
      <c r="T1662" s="177"/>
      <c r="U1662" s="103">
        <f t="shared" si="704"/>
        <v>1.2</v>
      </c>
      <c r="V1662" s="142">
        <v>0.3</v>
      </c>
      <c r="W1662" s="40">
        <v>1.5</v>
      </c>
      <c r="X1662" s="326">
        <v>330</v>
      </c>
      <c r="Y1662" s="326">
        <v>120</v>
      </c>
      <c r="Z1662" s="326">
        <v>330</v>
      </c>
      <c r="AA1662" s="169"/>
      <c r="AB1662" s="169"/>
      <c r="AC1662" s="169"/>
      <c r="AD1662" s="169"/>
      <c r="AE1662" s="169"/>
      <c r="AF1662" s="169"/>
      <c r="AG1662" s="169"/>
      <c r="AH1662" s="167"/>
      <c r="AI1662" s="169"/>
      <c r="AJ1662" s="169"/>
      <c r="AK1662" s="169"/>
      <c r="AL1662" s="169"/>
      <c r="AM1662" s="169"/>
      <c r="AN1662" s="169"/>
      <c r="AO1662" s="167"/>
      <c r="AP1662" s="167"/>
      <c r="AQ1662" s="167"/>
      <c r="AR1662" s="167"/>
      <c r="AS1662" s="167"/>
      <c r="AT1662" s="167"/>
      <c r="AU1662" s="167"/>
      <c r="AV1662" s="167"/>
      <c r="AW1662" s="167"/>
      <c r="AX1662" s="290" t="s">
        <v>5291</v>
      </c>
      <c r="AY1662" s="12"/>
      <c r="AZ1662" t="s">
        <v>4282</v>
      </c>
      <c r="BA1662" s="278" t="s">
        <v>4267</v>
      </c>
      <c r="BB1662" s="280" t="s">
        <v>4268</v>
      </c>
      <c r="BC1662" s="12"/>
    </row>
    <row r="1663" spans="1:55" ht="15.75">
      <c r="A1663" s="23" t="s">
        <v>278</v>
      </c>
      <c r="B1663" s="24" t="s">
        <v>322</v>
      </c>
      <c r="C1663" s="12"/>
      <c r="D1663" s="3" t="s">
        <v>5267</v>
      </c>
      <c r="E1663" s="3" t="s">
        <v>5272</v>
      </c>
      <c r="F1663" s="3" t="s">
        <v>5265</v>
      </c>
      <c r="G1663" s="310" t="s">
        <v>4310</v>
      </c>
      <c r="H1663" t="s">
        <v>1498</v>
      </c>
      <c r="I1663" s="33">
        <v>64039113</v>
      </c>
      <c r="J1663" s="1" t="s">
        <v>1804</v>
      </c>
      <c r="K1663" s="1" t="s">
        <v>1804</v>
      </c>
      <c r="L1663" s="167"/>
      <c r="M1663" s="35">
        <v>40</v>
      </c>
      <c r="N1663" s="175"/>
      <c r="O1663" s="229" t="s">
        <v>1791</v>
      </c>
      <c r="P1663" s="284">
        <v>586</v>
      </c>
      <c r="Q1663" s="37">
        <f t="shared" si="703"/>
        <v>1079.2</v>
      </c>
      <c r="R1663" s="22">
        <v>1349</v>
      </c>
      <c r="S1663" s="354">
        <v>5051771994079</v>
      </c>
      <c r="T1663" s="177"/>
      <c r="U1663" s="103">
        <f t="shared" si="704"/>
        <v>1.2</v>
      </c>
      <c r="V1663" s="142">
        <v>0.3</v>
      </c>
      <c r="W1663" s="40">
        <v>1.5</v>
      </c>
      <c r="X1663" s="326">
        <v>330</v>
      </c>
      <c r="Y1663" s="326">
        <v>120</v>
      </c>
      <c r="Z1663" s="326">
        <v>330</v>
      </c>
      <c r="AA1663" s="169"/>
      <c r="AB1663" s="169"/>
      <c r="AC1663" s="169"/>
      <c r="AD1663" s="169"/>
      <c r="AE1663" s="169"/>
      <c r="AF1663" s="169"/>
      <c r="AG1663" s="169"/>
      <c r="AH1663" s="167"/>
      <c r="AI1663" s="169"/>
      <c r="AJ1663" s="169"/>
      <c r="AK1663" s="169"/>
      <c r="AL1663" s="169"/>
      <c r="AM1663" s="169"/>
      <c r="AN1663" s="169"/>
      <c r="AO1663" s="167"/>
      <c r="AP1663" s="167"/>
      <c r="AQ1663" s="167"/>
      <c r="AR1663" s="167"/>
      <c r="AS1663" s="167"/>
      <c r="AT1663" s="167"/>
      <c r="AU1663" s="167"/>
      <c r="AV1663" s="167"/>
      <c r="AW1663" s="167"/>
      <c r="AX1663" s="290" t="s">
        <v>5291</v>
      </c>
      <c r="AY1663" s="12"/>
      <c r="AZ1663" t="s">
        <v>4282</v>
      </c>
      <c r="BA1663" s="278" t="s">
        <v>4267</v>
      </c>
      <c r="BB1663" s="280" t="s">
        <v>4268</v>
      </c>
      <c r="BC1663" s="12"/>
    </row>
    <row r="1664" spans="1:55" ht="15.75">
      <c r="A1664" s="23" t="s">
        <v>278</v>
      </c>
      <c r="B1664" s="24" t="s">
        <v>322</v>
      </c>
      <c r="C1664" s="12"/>
      <c r="D1664" s="3" t="s">
        <v>5267</v>
      </c>
      <c r="E1664" s="3" t="s">
        <v>5273</v>
      </c>
      <c r="F1664" s="3" t="s">
        <v>5265</v>
      </c>
      <c r="G1664" s="310" t="s">
        <v>4310</v>
      </c>
      <c r="H1664" t="s">
        <v>1498</v>
      </c>
      <c r="I1664" s="33">
        <v>64039113</v>
      </c>
      <c r="J1664" s="1" t="s">
        <v>1804</v>
      </c>
      <c r="K1664" s="1" t="s">
        <v>1804</v>
      </c>
      <c r="L1664" s="167"/>
      <c r="M1664" s="35">
        <v>41</v>
      </c>
      <c r="N1664" s="175"/>
      <c r="O1664" s="229" t="s">
        <v>1791</v>
      </c>
      <c r="P1664" s="284">
        <v>586</v>
      </c>
      <c r="Q1664" s="37">
        <f t="shared" si="703"/>
        <v>1079.2</v>
      </c>
      <c r="R1664" s="22">
        <v>1349</v>
      </c>
      <c r="S1664" s="354">
        <v>5051771994086</v>
      </c>
      <c r="T1664" s="177"/>
      <c r="U1664" s="103">
        <f t="shared" si="704"/>
        <v>1.2</v>
      </c>
      <c r="V1664" s="142">
        <v>0.3</v>
      </c>
      <c r="W1664" s="40">
        <v>1.5</v>
      </c>
      <c r="X1664" s="326">
        <v>330</v>
      </c>
      <c r="Y1664" s="326">
        <v>120</v>
      </c>
      <c r="Z1664" s="326">
        <v>330</v>
      </c>
      <c r="AA1664" s="169"/>
      <c r="AB1664" s="169"/>
      <c r="AC1664" s="169"/>
      <c r="AD1664" s="169"/>
      <c r="AE1664" s="169"/>
      <c r="AF1664" s="169"/>
      <c r="AG1664" s="169"/>
      <c r="AH1664" s="167"/>
      <c r="AI1664" s="169"/>
      <c r="AJ1664" s="169"/>
      <c r="AK1664" s="169"/>
      <c r="AL1664" s="169"/>
      <c r="AM1664" s="169"/>
      <c r="AN1664" s="169"/>
      <c r="AO1664" s="167"/>
      <c r="AP1664" s="167"/>
      <c r="AQ1664" s="167"/>
      <c r="AR1664" s="167"/>
      <c r="AS1664" s="167"/>
      <c r="AT1664" s="167"/>
      <c r="AU1664" s="167"/>
      <c r="AV1664" s="167"/>
      <c r="AW1664" s="167"/>
      <c r="AX1664" s="290" t="s">
        <v>5291</v>
      </c>
      <c r="AY1664" s="12"/>
      <c r="AZ1664" t="s">
        <v>4282</v>
      </c>
      <c r="BA1664" s="278" t="s">
        <v>4267</v>
      </c>
      <c r="BB1664" s="280" t="s">
        <v>4268</v>
      </c>
      <c r="BC1664" s="12"/>
    </row>
    <row r="1665" spans="1:55" ht="15.75">
      <c r="A1665" s="23" t="s">
        <v>278</v>
      </c>
      <c r="B1665" s="24" t="s">
        <v>322</v>
      </c>
      <c r="C1665" s="12"/>
      <c r="D1665" s="3" t="s">
        <v>5267</v>
      </c>
      <c r="E1665" s="3" t="s">
        <v>5274</v>
      </c>
      <c r="F1665" s="3" t="s">
        <v>5265</v>
      </c>
      <c r="G1665" s="310" t="s">
        <v>4310</v>
      </c>
      <c r="H1665" t="s">
        <v>1498</v>
      </c>
      <c r="I1665" s="33">
        <v>64039113</v>
      </c>
      <c r="J1665" s="1" t="s">
        <v>1804</v>
      </c>
      <c r="K1665" s="1" t="s">
        <v>1804</v>
      </c>
      <c r="L1665" s="167"/>
      <c r="M1665" s="35">
        <v>42</v>
      </c>
      <c r="N1665" s="175"/>
      <c r="O1665" s="229" t="s">
        <v>1791</v>
      </c>
      <c r="P1665" s="284">
        <v>586</v>
      </c>
      <c r="Q1665" s="37">
        <f t="shared" si="703"/>
        <v>1079.2</v>
      </c>
      <c r="R1665" s="22">
        <v>1349</v>
      </c>
      <c r="S1665" s="354">
        <v>5051771994093</v>
      </c>
      <c r="T1665" s="177"/>
      <c r="U1665" s="103">
        <f t="shared" si="704"/>
        <v>1.2</v>
      </c>
      <c r="V1665" s="142">
        <v>0.3</v>
      </c>
      <c r="W1665" s="40">
        <v>1.5</v>
      </c>
      <c r="X1665" s="326">
        <v>330</v>
      </c>
      <c r="Y1665" s="326">
        <v>120</v>
      </c>
      <c r="Z1665" s="326">
        <v>330</v>
      </c>
      <c r="AA1665" s="169"/>
      <c r="AB1665" s="169"/>
      <c r="AC1665" s="169"/>
      <c r="AD1665" s="169"/>
      <c r="AE1665" s="169"/>
      <c r="AF1665" s="169"/>
      <c r="AG1665" s="169"/>
      <c r="AH1665" s="167"/>
      <c r="AI1665" s="169"/>
      <c r="AJ1665" s="169"/>
      <c r="AK1665" s="169"/>
      <c r="AL1665" s="169"/>
      <c r="AM1665" s="169"/>
      <c r="AN1665" s="169"/>
      <c r="AO1665" s="167"/>
      <c r="AP1665" s="167"/>
      <c r="AQ1665" s="167"/>
      <c r="AR1665" s="167"/>
      <c r="AS1665" s="167"/>
      <c r="AT1665" s="167"/>
      <c r="AU1665" s="167"/>
      <c r="AV1665" s="167"/>
      <c r="AW1665" s="167"/>
      <c r="AX1665" s="290" t="s">
        <v>5291</v>
      </c>
      <c r="AY1665" s="12"/>
      <c r="AZ1665" t="s">
        <v>4282</v>
      </c>
      <c r="BA1665" s="278" t="s">
        <v>4267</v>
      </c>
      <c r="BB1665" s="280" t="s">
        <v>4268</v>
      </c>
      <c r="BC1665" s="12"/>
    </row>
    <row r="1666" spans="1:55" ht="15.75">
      <c r="A1666" s="23" t="s">
        <v>278</v>
      </c>
      <c r="B1666" s="24" t="s">
        <v>322</v>
      </c>
      <c r="C1666" s="12"/>
      <c r="D1666" s="3" t="s">
        <v>5267</v>
      </c>
      <c r="E1666" s="3" t="s">
        <v>5275</v>
      </c>
      <c r="F1666" s="3" t="s">
        <v>5265</v>
      </c>
      <c r="G1666" s="310" t="s">
        <v>4310</v>
      </c>
      <c r="H1666" t="s">
        <v>1498</v>
      </c>
      <c r="I1666" s="33">
        <v>64039113</v>
      </c>
      <c r="J1666" s="1" t="s">
        <v>1804</v>
      </c>
      <c r="K1666" s="1" t="s">
        <v>1804</v>
      </c>
      <c r="L1666" s="167"/>
      <c r="M1666" s="35">
        <v>43</v>
      </c>
      <c r="N1666" s="175"/>
      <c r="O1666" s="229" t="s">
        <v>1791</v>
      </c>
      <c r="P1666" s="284">
        <v>586</v>
      </c>
      <c r="Q1666" s="37">
        <f t="shared" si="703"/>
        <v>1079.2</v>
      </c>
      <c r="R1666" s="22">
        <v>1349</v>
      </c>
      <c r="S1666" s="354">
        <v>5051771994109</v>
      </c>
      <c r="T1666" s="177"/>
      <c r="U1666" s="103">
        <f t="shared" si="704"/>
        <v>1.2</v>
      </c>
      <c r="V1666" s="142">
        <v>0.3</v>
      </c>
      <c r="W1666" s="40">
        <v>1.5</v>
      </c>
      <c r="X1666" s="326">
        <v>330</v>
      </c>
      <c r="Y1666" s="326">
        <v>120</v>
      </c>
      <c r="Z1666" s="326">
        <v>330</v>
      </c>
      <c r="AA1666" s="169"/>
      <c r="AB1666" s="169"/>
      <c r="AC1666" s="169"/>
      <c r="AD1666" s="169"/>
      <c r="AE1666" s="169"/>
      <c r="AF1666" s="169"/>
      <c r="AG1666" s="169"/>
      <c r="AH1666" s="167"/>
      <c r="AI1666" s="169"/>
      <c r="AJ1666" s="169"/>
      <c r="AK1666" s="169"/>
      <c r="AL1666" s="169"/>
      <c r="AM1666" s="169"/>
      <c r="AN1666" s="169"/>
      <c r="AO1666" s="167"/>
      <c r="AP1666" s="167"/>
      <c r="AQ1666" s="167"/>
      <c r="AR1666" s="167"/>
      <c r="AS1666" s="167"/>
      <c r="AT1666" s="167"/>
      <c r="AU1666" s="167"/>
      <c r="AV1666" s="167"/>
      <c r="AW1666" s="167"/>
      <c r="AX1666" s="290" t="s">
        <v>5291</v>
      </c>
      <c r="AY1666" s="12"/>
      <c r="AZ1666" t="s">
        <v>4282</v>
      </c>
      <c r="BA1666" s="278" t="s">
        <v>4267</v>
      </c>
      <c r="BB1666" s="280" t="s">
        <v>4268</v>
      </c>
      <c r="BC1666" s="12"/>
    </row>
    <row r="1667" spans="1:55" ht="15.75">
      <c r="A1667" s="23" t="s">
        <v>278</v>
      </c>
      <c r="B1667" s="24" t="s">
        <v>322</v>
      </c>
      <c r="C1667" s="12"/>
      <c r="D1667" s="3" t="s">
        <v>5267</v>
      </c>
      <c r="E1667" s="3" t="s">
        <v>5276</v>
      </c>
      <c r="F1667" s="3" t="s">
        <v>5265</v>
      </c>
      <c r="G1667" s="310" t="s">
        <v>4310</v>
      </c>
      <c r="H1667" t="s">
        <v>1498</v>
      </c>
      <c r="I1667" s="33">
        <v>64039113</v>
      </c>
      <c r="J1667" s="1" t="s">
        <v>1804</v>
      </c>
      <c r="K1667" s="1" t="s">
        <v>1804</v>
      </c>
      <c r="L1667" s="167"/>
      <c r="M1667" s="35">
        <v>44</v>
      </c>
      <c r="N1667" s="175"/>
      <c r="O1667" s="229" t="s">
        <v>1791</v>
      </c>
      <c r="P1667" s="284">
        <v>586</v>
      </c>
      <c r="Q1667" s="37">
        <f t="shared" si="703"/>
        <v>1079.2</v>
      </c>
      <c r="R1667" s="22">
        <v>1349</v>
      </c>
      <c r="S1667" s="354">
        <v>5051771994116</v>
      </c>
      <c r="T1667" s="177"/>
      <c r="U1667" s="103">
        <f t="shared" si="704"/>
        <v>1.2</v>
      </c>
      <c r="V1667" s="142">
        <v>0.3</v>
      </c>
      <c r="W1667" s="40">
        <v>1.5</v>
      </c>
      <c r="X1667" s="326">
        <v>330</v>
      </c>
      <c r="Y1667" s="326">
        <v>120</v>
      </c>
      <c r="Z1667" s="326">
        <v>330</v>
      </c>
      <c r="AA1667" s="169"/>
      <c r="AB1667" s="169"/>
      <c r="AC1667" s="169"/>
      <c r="AD1667" s="169"/>
      <c r="AE1667" s="169"/>
      <c r="AF1667" s="169"/>
      <c r="AG1667" s="169"/>
      <c r="AH1667" s="167"/>
      <c r="AI1667" s="169"/>
      <c r="AJ1667" s="169"/>
      <c r="AK1667" s="169"/>
      <c r="AL1667" s="169"/>
      <c r="AM1667" s="169"/>
      <c r="AN1667" s="169"/>
      <c r="AO1667" s="167"/>
      <c r="AP1667" s="167"/>
      <c r="AQ1667" s="167"/>
      <c r="AR1667" s="167"/>
      <c r="AS1667" s="167"/>
      <c r="AT1667" s="167"/>
      <c r="AU1667" s="167"/>
      <c r="AV1667" s="167"/>
      <c r="AW1667" s="167"/>
      <c r="AX1667" s="290" t="s">
        <v>5291</v>
      </c>
      <c r="AY1667" s="12"/>
      <c r="AZ1667" t="s">
        <v>4282</v>
      </c>
      <c r="BA1667" s="278" t="s">
        <v>4267</v>
      </c>
      <c r="BB1667" s="280" t="s">
        <v>4268</v>
      </c>
      <c r="BC1667" s="12"/>
    </row>
    <row r="1668" spans="1:55" ht="15.75">
      <c r="A1668" s="23" t="s">
        <v>278</v>
      </c>
      <c r="B1668" s="24" t="s">
        <v>322</v>
      </c>
      <c r="C1668" s="12"/>
      <c r="D1668" s="3" t="s">
        <v>5267</v>
      </c>
      <c r="E1668" s="3" t="s">
        <v>5277</v>
      </c>
      <c r="F1668" s="3" t="s">
        <v>5265</v>
      </c>
      <c r="G1668" s="310" t="s">
        <v>4310</v>
      </c>
      <c r="H1668" t="s">
        <v>1498</v>
      </c>
      <c r="I1668" s="33">
        <v>64039113</v>
      </c>
      <c r="J1668" s="1" t="s">
        <v>1804</v>
      </c>
      <c r="K1668" s="1" t="s">
        <v>1804</v>
      </c>
      <c r="L1668" s="167"/>
      <c r="M1668" s="35">
        <v>45</v>
      </c>
      <c r="N1668" s="175"/>
      <c r="O1668" s="229" t="s">
        <v>1791</v>
      </c>
      <c r="P1668" s="284">
        <v>586</v>
      </c>
      <c r="Q1668" s="37">
        <f t="shared" si="703"/>
        <v>1079.2</v>
      </c>
      <c r="R1668" s="22">
        <v>1349</v>
      </c>
      <c r="S1668" s="354">
        <v>5051771994123</v>
      </c>
      <c r="T1668" s="177"/>
      <c r="U1668" s="103">
        <f t="shared" si="704"/>
        <v>1.2</v>
      </c>
      <c r="V1668" s="142">
        <v>0.3</v>
      </c>
      <c r="W1668" s="40">
        <v>1.5</v>
      </c>
      <c r="X1668" s="326">
        <v>330</v>
      </c>
      <c r="Y1668" s="326">
        <v>120</v>
      </c>
      <c r="Z1668" s="326">
        <v>330</v>
      </c>
      <c r="AA1668" s="169"/>
      <c r="AB1668" s="169"/>
      <c r="AC1668" s="169"/>
      <c r="AD1668" s="169"/>
      <c r="AE1668" s="169"/>
      <c r="AF1668" s="169"/>
      <c r="AG1668" s="169"/>
      <c r="AH1668" s="167"/>
      <c r="AI1668" s="169"/>
      <c r="AJ1668" s="169"/>
      <c r="AK1668" s="169"/>
      <c r="AL1668" s="169"/>
      <c r="AM1668" s="169"/>
      <c r="AN1668" s="169"/>
      <c r="AO1668" s="167"/>
      <c r="AP1668" s="167"/>
      <c r="AQ1668" s="167"/>
      <c r="AR1668" s="167"/>
      <c r="AS1668" s="167"/>
      <c r="AT1668" s="167"/>
      <c r="AU1668" s="167"/>
      <c r="AV1668" s="167"/>
      <c r="AW1668" s="167"/>
      <c r="AX1668" s="290" t="s">
        <v>5291</v>
      </c>
      <c r="AY1668" s="12"/>
      <c r="AZ1668" t="s">
        <v>4282</v>
      </c>
      <c r="BA1668" s="278" t="s">
        <v>4267</v>
      </c>
      <c r="BB1668" s="280" t="s">
        <v>4268</v>
      </c>
      <c r="BC1668" s="12"/>
    </row>
    <row r="1669" spans="1:55" ht="15.75">
      <c r="A1669" s="23" t="s">
        <v>278</v>
      </c>
      <c r="B1669" s="24" t="s">
        <v>322</v>
      </c>
      <c r="C1669" s="12"/>
      <c r="D1669" s="3" t="s">
        <v>5267</v>
      </c>
      <c r="E1669" s="3" t="s">
        <v>5278</v>
      </c>
      <c r="F1669" s="3" t="s">
        <v>5265</v>
      </c>
      <c r="G1669" s="310" t="s">
        <v>4310</v>
      </c>
      <c r="H1669" t="s">
        <v>1498</v>
      </c>
      <c r="I1669" s="33">
        <v>64039113</v>
      </c>
      <c r="J1669" s="1" t="s">
        <v>1804</v>
      </c>
      <c r="K1669" s="1" t="s">
        <v>1804</v>
      </c>
      <c r="L1669" s="167"/>
      <c r="M1669" s="35">
        <v>46</v>
      </c>
      <c r="N1669" s="175"/>
      <c r="O1669" s="229" t="s">
        <v>1791</v>
      </c>
      <c r="P1669" s="284">
        <v>586</v>
      </c>
      <c r="Q1669" s="37">
        <f t="shared" si="703"/>
        <v>1079.2</v>
      </c>
      <c r="R1669" s="22">
        <v>1349</v>
      </c>
      <c r="S1669" s="354">
        <v>5051771994130</v>
      </c>
      <c r="T1669" s="177"/>
      <c r="U1669" s="103">
        <f t="shared" si="704"/>
        <v>1.2</v>
      </c>
      <c r="V1669" s="142">
        <v>0.3</v>
      </c>
      <c r="W1669" s="40">
        <v>1.5</v>
      </c>
      <c r="X1669" s="326">
        <v>330</v>
      </c>
      <c r="Y1669" s="326">
        <v>120</v>
      </c>
      <c r="Z1669" s="326">
        <v>330</v>
      </c>
      <c r="AA1669" s="169"/>
      <c r="AB1669" s="169"/>
      <c r="AC1669" s="169"/>
      <c r="AD1669" s="169"/>
      <c r="AE1669" s="169"/>
      <c r="AF1669" s="169"/>
      <c r="AG1669" s="169"/>
      <c r="AH1669" s="167"/>
      <c r="AI1669" s="169"/>
      <c r="AJ1669" s="169"/>
      <c r="AK1669" s="169"/>
      <c r="AL1669" s="169"/>
      <c r="AM1669" s="169"/>
      <c r="AN1669" s="169"/>
      <c r="AO1669" s="167"/>
      <c r="AP1669" s="167"/>
      <c r="AQ1669" s="167"/>
      <c r="AR1669" s="167"/>
      <c r="AS1669" s="167"/>
      <c r="AT1669" s="167"/>
      <c r="AU1669" s="167"/>
      <c r="AV1669" s="167"/>
      <c r="AW1669" s="167"/>
      <c r="AX1669" s="290" t="s">
        <v>5291</v>
      </c>
      <c r="AY1669" s="12"/>
      <c r="AZ1669" t="s">
        <v>4282</v>
      </c>
      <c r="BA1669" s="278" t="s">
        <v>4267</v>
      </c>
      <c r="BB1669" s="280" t="s">
        <v>4268</v>
      </c>
      <c r="BC1669" s="12"/>
    </row>
    <row r="1670" spans="1:55" ht="15.75">
      <c r="A1670" s="23" t="s">
        <v>278</v>
      </c>
      <c r="B1670" s="24" t="s">
        <v>322</v>
      </c>
      <c r="C1670" s="12"/>
      <c r="D1670" s="3" t="s">
        <v>5267</v>
      </c>
      <c r="E1670" s="3" t="s">
        <v>5279</v>
      </c>
      <c r="F1670" s="3" t="s">
        <v>5265</v>
      </c>
      <c r="G1670" s="310" t="s">
        <v>4310</v>
      </c>
      <c r="H1670" t="s">
        <v>1498</v>
      </c>
      <c r="I1670" s="33">
        <v>64039113</v>
      </c>
      <c r="J1670" s="1" t="s">
        <v>1804</v>
      </c>
      <c r="K1670" s="1" t="s">
        <v>1804</v>
      </c>
      <c r="L1670" s="167"/>
      <c r="M1670" s="35">
        <v>47</v>
      </c>
      <c r="N1670" s="175"/>
      <c r="O1670" s="229" t="s">
        <v>1791</v>
      </c>
      <c r="P1670" s="284">
        <v>586</v>
      </c>
      <c r="Q1670" s="37">
        <f t="shared" si="703"/>
        <v>1079.2</v>
      </c>
      <c r="R1670" s="22">
        <v>1349</v>
      </c>
      <c r="S1670" s="354">
        <v>5051771998299</v>
      </c>
      <c r="T1670" s="177"/>
      <c r="U1670" s="103">
        <f t="shared" si="704"/>
        <v>1.2</v>
      </c>
      <c r="V1670" s="142">
        <v>0.3</v>
      </c>
      <c r="W1670" s="40">
        <v>1.5</v>
      </c>
      <c r="X1670" s="326">
        <v>330</v>
      </c>
      <c r="Y1670" s="326">
        <v>120</v>
      </c>
      <c r="Z1670" s="326">
        <v>330</v>
      </c>
      <c r="AA1670" s="169"/>
      <c r="AB1670" s="169"/>
      <c r="AC1670" s="169"/>
      <c r="AD1670" s="169"/>
      <c r="AE1670" s="169"/>
      <c r="AF1670" s="169"/>
      <c r="AG1670" s="169"/>
      <c r="AH1670" s="167"/>
      <c r="AI1670" s="169"/>
      <c r="AJ1670" s="169"/>
      <c r="AK1670" s="169"/>
      <c r="AL1670" s="169"/>
      <c r="AM1670" s="169"/>
      <c r="AN1670" s="169"/>
      <c r="AO1670" s="167"/>
      <c r="AP1670" s="167"/>
      <c r="AQ1670" s="167"/>
      <c r="AR1670" s="167"/>
      <c r="AS1670" s="167"/>
      <c r="AT1670" s="167"/>
      <c r="AU1670" s="167"/>
      <c r="AV1670" s="167"/>
      <c r="AW1670" s="167"/>
      <c r="AX1670" s="290" t="s">
        <v>5291</v>
      </c>
      <c r="AY1670" s="12"/>
      <c r="AZ1670" t="s">
        <v>4282</v>
      </c>
      <c r="BA1670" s="278" t="s">
        <v>4267</v>
      </c>
      <c r="BB1670" s="280" t="s">
        <v>4268</v>
      </c>
      <c r="BC1670" s="12"/>
    </row>
    <row r="1671" spans="1:55" ht="15.75">
      <c r="A1671" s="23" t="s">
        <v>278</v>
      </c>
      <c r="B1671" s="24" t="s">
        <v>322</v>
      </c>
      <c r="C1671" s="12"/>
      <c r="D1671" s="3" t="s">
        <v>5268</v>
      </c>
      <c r="E1671" s="3" t="s">
        <v>5280</v>
      </c>
      <c r="F1671" s="3" t="s">
        <v>5266</v>
      </c>
      <c r="G1671" s="310" t="s">
        <v>4310</v>
      </c>
      <c r="H1671" t="s">
        <v>1498</v>
      </c>
      <c r="I1671" s="33">
        <v>64039113</v>
      </c>
      <c r="J1671" s="1" t="s">
        <v>1804</v>
      </c>
      <c r="K1671" s="1" t="s">
        <v>1804</v>
      </c>
      <c r="L1671" s="167"/>
      <c r="M1671" s="35">
        <v>37</v>
      </c>
      <c r="N1671" s="175"/>
      <c r="O1671" s="229" t="s">
        <v>1791</v>
      </c>
      <c r="P1671" s="284">
        <v>695</v>
      </c>
      <c r="Q1671" s="37">
        <f t="shared" si="703"/>
        <v>1279.2</v>
      </c>
      <c r="R1671" s="22">
        <v>1599</v>
      </c>
      <c r="S1671" s="354">
        <v>5051771998428</v>
      </c>
      <c r="T1671" s="177"/>
      <c r="U1671" s="103">
        <f t="shared" si="704"/>
        <v>1.8</v>
      </c>
      <c r="V1671" s="142">
        <v>0.3</v>
      </c>
      <c r="W1671" s="40">
        <v>2.1</v>
      </c>
      <c r="X1671" s="326">
        <v>330</v>
      </c>
      <c r="Y1671" s="326">
        <v>120</v>
      </c>
      <c r="Z1671" s="326">
        <v>330</v>
      </c>
      <c r="AA1671" s="169"/>
      <c r="AB1671" s="169"/>
      <c r="AC1671" s="169"/>
      <c r="AD1671" s="169"/>
      <c r="AE1671" s="169"/>
      <c r="AF1671" s="169"/>
      <c r="AG1671" s="169"/>
      <c r="AH1671" s="167"/>
      <c r="AI1671" s="169"/>
      <c r="AJ1671" s="169"/>
      <c r="AK1671" s="169"/>
      <c r="AL1671" s="169"/>
      <c r="AM1671" s="169"/>
      <c r="AN1671" s="169"/>
      <c r="AO1671" s="167"/>
      <c r="AP1671" s="167"/>
      <c r="AQ1671" s="167"/>
      <c r="AR1671" s="167"/>
      <c r="AS1671" s="167"/>
      <c r="AT1671" s="167"/>
      <c r="AU1671" s="167"/>
      <c r="AV1671" s="167"/>
      <c r="AW1671" s="167"/>
      <c r="AX1671" s="355" t="s">
        <v>5292</v>
      </c>
      <c r="AY1671" s="12"/>
      <c r="AZ1671" t="s">
        <v>4282</v>
      </c>
      <c r="BA1671" s="278" t="s">
        <v>4267</v>
      </c>
      <c r="BB1671" s="280" t="s">
        <v>4268</v>
      </c>
      <c r="BC1671" s="12"/>
    </row>
    <row r="1672" spans="1:55" ht="15.75">
      <c r="A1672" s="23" t="s">
        <v>278</v>
      </c>
      <c r="B1672" s="24" t="s">
        <v>322</v>
      </c>
      <c r="C1672" s="12"/>
      <c r="D1672" s="3" t="s">
        <v>5268</v>
      </c>
      <c r="E1672" s="3" t="s">
        <v>5281</v>
      </c>
      <c r="F1672" s="3" t="s">
        <v>5266</v>
      </c>
      <c r="G1672" s="310" t="s">
        <v>4310</v>
      </c>
      <c r="H1672" t="s">
        <v>1498</v>
      </c>
      <c r="I1672" s="33">
        <v>64039113</v>
      </c>
      <c r="J1672" s="1" t="s">
        <v>1804</v>
      </c>
      <c r="K1672" s="1" t="s">
        <v>1804</v>
      </c>
      <c r="L1672" s="167"/>
      <c r="M1672" s="35">
        <v>38</v>
      </c>
      <c r="N1672" s="175"/>
      <c r="O1672" s="229" t="s">
        <v>1791</v>
      </c>
      <c r="P1672" s="284">
        <v>695</v>
      </c>
      <c r="Q1672" s="37">
        <f t="shared" si="703"/>
        <v>1279.2</v>
      </c>
      <c r="R1672" s="22">
        <v>1599</v>
      </c>
      <c r="S1672" s="354">
        <v>5051771998435</v>
      </c>
      <c r="T1672" s="177"/>
      <c r="U1672" s="103">
        <f t="shared" si="704"/>
        <v>1.8</v>
      </c>
      <c r="V1672" s="142">
        <v>0.3</v>
      </c>
      <c r="W1672" s="40">
        <v>2.1</v>
      </c>
      <c r="X1672" s="326">
        <v>330</v>
      </c>
      <c r="Y1672" s="326">
        <v>120</v>
      </c>
      <c r="Z1672" s="326">
        <v>330</v>
      </c>
      <c r="AA1672" s="169"/>
      <c r="AB1672" s="169"/>
      <c r="AC1672" s="169"/>
      <c r="AD1672" s="169"/>
      <c r="AE1672" s="169"/>
      <c r="AF1672" s="169"/>
      <c r="AG1672" s="169"/>
      <c r="AH1672" s="167"/>
      <c r="AI1672" s="169"/>
      <c r="AJ1672" s="169"/>
      <c r="AK1672" s="169"/>
      <c r="AL1672" s="169"/>
      <c r="AM1672" s="169"/>
      <c r="AN1672" s="169"/>
      <c r="AO1672" s="167"/>
      <c r="AP1672" s="167"/>
      <c r="AQ1672" s="167"/>
      <c r="AR1672" s="167"/>
      <c r="AS1672" s="167"/>
      <c r="AT1672" s="167"/>
      <c r="AU1672" s="167"/>
      <c r="AV1672" s="167"/>
      <c r="AW1672" s="167"/>
      <c r="AX1672" s="355" t="s">
        <v>5292</v>
      </c>
      <c r="AY1672" s="12"/>
      <c r="AZ1672" t="s">
        <v>4282</v>
      </c>
      <c r="BA1672" s="278" t="s">
        <v>4267</v>
      </c>
      <c r="BB1672" s="280" t="s">
        <v>4268</v>
      </c>
      <c r="BC1672" s="12"/>
    </row>
    <row r="1673" spans="1:55" ht="15.75">
      <c r="A1673" s="23" t="s">
        <v>278</v>
      </c>
      <c r="B1673" s="24" t="s">
        <v>322</v>
      </c>
      <c r="C1673" s="12"/>
      <c r="D1673" s="3" t="s">
        <v>5268</v>
      </c>
      <c r="E1673" s="3" t="s">
        <v>5282</v>
      </c>
      <c r="F1673" s="3" t="s">
        <v>5266</v>
      </c>
      <c r="G1673" s="310" t="s">
        <v>4310</v>
      </c>
      <c r="H1673" t="s">
        <v>1498</v>
      </c>
      <c r="I1673" s="33">
        <v>64039113</v>
      </c>
      <c r="J1673" s="1" t="s">
        <v>1804</v>
      </c>
      <c r="K1673" s="1" t="s">
        <v>1804</v>
      </c>
      <c r="L1673" s="167"/>
      <c r="M1673" s="35">
        <v>39</v>
      </c>
      <c r="N1673" s="175"/>
      <c r="O1673" s="229" t="s">
        <v>1791</v>
      </c>
      <c r="P1673" s="284">
        <v>695</v>
      </c>
      <c r="Q1673" s="37">
        <f t="shared" si="703"/>
        <v>1279.2</v>
      </c>
      <c r="R1673" s="22">
        <v>1599</v>
      </c>
      <c r="S1673" s="354">
        <v>5051771998459</v>
      </c>
      <c r="T1673" s="177"/>
      <c r="U1673" s="103">
        <f t="shared" si="704"/>
        <v>1.8</v>
      </c>
      <c r="V1673" s="142">
        <v>0.3</v>
      </c>
      <c r="W1673" s="40">
        <v>2.1</v>
      </c>
      <c r="X1673" s="326">
        <v>330</v>
      </c>
      <c r="Y1673" s="326">
        <v>120</v>
      </c>
      <c r="Z1673" s="326">
        <v>330</v>
      </c>
      <c r="AA1673" s="169"/>
      <c r="AB1673" s="169"/>
      <c r="AC1673" s="169"/>
      <c r="AD1673" s="169"/>
      <c r="AE1673" s="169"/>
      <c r="AF1673" s="169"/>
      <c r="AG1673" s="169"/>
      <c r="AH1673" s="167"/>
      <c r="AI1673" s="169"/>
      <c r="AJ1673" s="169"/>
      <c r="AK1673" s="169"/>
      <c r="AL1673" s="169"/>
      <c r="AM1673" s="169"/>
      <c r="AN1673" s="169"/>
      <c r="AO1673" s="167"/>
      <c r="AP1673" s="167"/>
      <c r="AQ1673" s="167"/>
      <c r="AR1673" s="167"/>
      <c r="AS1673" s="167"/>
      <c r="AT1673" s="167"/>
      <c r="AU1673" s="167"/>
      <c r="AV1673" s="167"/>
      <c r="AW1673" s="167"/>
      <c r="AX1673" s="355" t="s">
        <v>5292</v>
      </c>
      <c r="AY1673" s="12"/>
      <c r="AZ1673" t="s">
        <v>4282</v>
      </c>
      <c r="BA1673" s="278" t="s">
        <v>4267</v>
      </c>
      <c r="BB1673" s="280" t="s">
        <v>4268</v>
      </c>
      <c r="BC1673" s="12"/>
    </row>
    <row r="1674" spans="1:55" ht="15.75">
      <c r="A1674" s="23" t="s">
        <v>278</v>
      </c>
      <c r="B1674" s="24" t="s">
        <v>322</v>
      </c>
      <c r="C1674" s="12"/>
      <c r="D1674" s="3" t="s">
        <v>5268</v>
      </c>
      <c r="E1674" s="3" t="s">
        <v>5283</v>
      </c>
      <c r="F1674" s="3" t="s">
        <v>5266</v>
      </c>
      <c r="G1674" s="310" t="s">
        <v>4310</v>
      </c>
      <c r="H1674" t="s">
        <v>1498</v>
      </c>
      <c r="I1674" s="33">
        <v>64039113</v>
      </c>
      <c r="J1674" s="1" t="s">
        <v>1804</v>
      </c>
      <c r="K1674" s="1" t="s">
        <v>1804</v>
      </c>
      <c r="L1674" s="167"/>
      <c r="M1674" s="35">
        <v>40</v>
      </c>
      <c r="N1674" s="175"/>
      <c r="O1674" s="229" t="s">
        <v>1791</v>
      </c>
      <c r="P1674" s="284">
        <v>695</v>
      </c>
      <c r="Q1674" s="37">
        <f t="shared" si="703"/>
        <v>1279.2</v>
      </c>
      <c r="R1674" s="22">
        <v>1599</v>
      </c>
      <c r="S1674" s="354">
        <v>5051771998442</v>
      </c>
      <c r="T1674" s="177"/>
      <c r="U1674" s="103">
        <f t="shared" si="704"/>
        <v>1.8</v>
      </c>
      <c r="V1674" s="142">
        <v>0.3</v>
      </c>
      <c r="W1674" s="40">
        <v>2.1</v>
      </c>
      <c r="X1674" s="326">
        <v>330</v>
      </c>
      <c r="Y1674" s="326">
        <v>120</v>
      </c>
      <c r="Z1674" s="326">
        <v>330</v>
      </c>
      <c r="AA1674" s="169"/>
      <c r="AB1674" s="169"/>
      <c r="AC1674" s="169"/>
      <c r="AD1674" s="169"/>
      <c r="AE1674" s="169"/>
      <c r="AF1674" s="169"/>
      <c r="AG1674" s="169"/>
      <c r="AH1674" s="167"/>
      <c r="AI1674" s="169"/>
      <c r="AJ1674" s="169"/>
      <c r="AK1674" s="169"/>
      <c r="AL1674" s="169"/>
      <c r="AM1674" s="169"/>
      <c r="AN1674" s="169"/>
      <c r="AO1674" s="167"/>
      <c r="AP1674" s="167"/>
      <c r="AQ1674" s="167"/>
      <c r="AR1674" s="167"/>
      <c r="AS1674" s="167"/>
      <c r="AT1674" s="167"/>
      <c r="AU1674" s="167"/>
      <c r="AV1674" s="167"/>
      <c r="AW1674" s="167"/>
      <c r="AX1674" s="355" t="s">
        <v>5292</v>
      </c>
      <c r="AY1674" s="12"/>
      <c r="AZ1674" t="s">
        <v>4282</v>
      </c>
      <c r="BA1674" s="278" t="s">
        <v>4267</v>
      </c>
      <c r="BB1674" s="280" t="s">
        <v>4268</v>
      </c>
      <c r="BC1674" s="12"/>
    </row>
    <row r="1675" spans="1:55" ht="15.75">
      <c r="A1675" s="23" t="s">
        <v>278</v>
      </c>
      <c r="B1675" s="24" t="s">
        <v>322</v>
      </c>
      <c r="C1675" s="12"/>
      <c r="D1675" s="3" t="s">
        <v>5268</v>
      </c>
      <c r="E1675" s="3" t="s">
        <v>5284</v>
      </c>
      <c r="F1675" s="3" t="s">
        <v>5266</v>
      </c>
      <c r="G1675" s="310" t="s">
        <v>4310</v>
      </c>
      <c r="H1675" t="s">
        <v>1498</v>
      </c>
      <c r="I1675" s="33">
        <v>64039113</v>
      </c>
      <c r="J1675" s="1" t="s">
        <v>1804</v>
      </c>
      <c r="K1675" s="1" t="s">
        <v>1804</v>
      </c>
      <c r="L1675" s="167"/>
      <c r="M1675" s="35">
        <v>41</v>
      </c>
      <c r="N1675" s="175"/>
      <c r="O1675" s="229" t="s">
        <v>1791</v>
      </c>
      <c r="P1675" s="284">
        <v>695</v>
      </c>
      <c r="Q1675" s="37">
        <f t="shared" si="703"/>
        <v>1279.2</v>
      </c>
      <c r="R1675" s="22">
        <v>1599</v>
      </c>
      <c r="S1675" s="354">
        <v>5051771998466</v>
      </c>
      <c r="T1675" s="177"/>
      <c r="U1675" s="103">
        <f t="shared" si="704"/>
        <v>1.8</v>
      </c>
      <c r="V1675" s="142">
        <v>0.3</v>
      </c>
      <c r="W1675" s="40">
        <v>2.1</v>
      </c>
      <c r="X1675" s="326">
        <v>330</v>
      </c>
      <c r="Y1675" s="326">
        <v>120</v>
      </c>
      <c r="Z1675" s="326">
        <v>330</v>
      </c>
      <c r="AA1675" s="169"/>
      <c r="AB1675" s="169"/>
      <c r="AC1675" s="169"/>
      <c r="AD1675" s="169"/>
      <c r="AE1675" s="169"/>
      <c r="AF1675" s="169"/>
      <c r="AG1675" s="169"/>
      <c r="AH1675" s="167"/>
      <c r="AI1675" s="169"/>
      <c r="AJ1675" s="169"/>
      <c r="AK1675" s="169"/>
      <c r="AL1675" s="169"/>
      <c r="AM1675" s="169"/>
      <c r="AN1675" s="169"/>
      <c r="AO1675" s="167"/>
      <c r="AP1675" s="167"/>
      <c r="AQ1675" s="167"/>
      <c r="AR1675" s="167"/>
      <c r="AS1675" s="167"/>
      <c r="AT1675" s="167"/>
      <c r="AU1675" s="167"/>
      <c r="AV1675" s="167"/>
      <c r="AW1675" s="167"/>
      <c r="AX1675" s="355" t="s">
        <v>5292</v>
      </c>
      <c r="AY1675" s="12"/>
      <c r="AZ1675" t="s">
        <v>4282</v>
      </c>
      <c r="BA1675" s="278" t="s">
        <v>4267</v>
      </c>
      <c r="BB1675" s="280" t="s">
        <v>4268</v>
      </c>
      <c r="BC1675" s="12"/>
    </row>
    <row r="1676" spans="1:55" ht="15.75">
      <c r="A1676" s="23" t="s">
        <v>278</v>
      </c>
      <c r="B1676" s="24" t="s">
        <v>322</v>
      </c>
      <c r="C1676" s="12"/>
      <c r="D1676" s="3" t="s">
        <v>5268</v>
      </c>
      <c r="E1676" s="3" t="s">
        <v>5285</v>
      </c>
      <c r="F1676" s="3" t="s">
        <v>5266</v>
      </c>
      <c r="G1676" s="310" t="s">
        <v>4310</v>
      </c>
      <c r="H1676" t="s">
        <v>1498</v>
      </c>
      <c r="I1676" s="33">
        <v>64039113</v>
      </c>
      <c r="J1676" s="1" t="s">
        <v>1804</v>
      </c>
      <c r="K1676" s="1" t="s">
        <v>1804</v>
      </c>
      <c r="L1676" s="167"/>
      <c r="M1676" s="35">
        <v>42</v>
      </c>
      <c r="N1676" s="175"/>
      <c r="O1676" s="229" t="s">
        <v>1791</v>
      </c>
      <c r="P1676" s="284">
        <v>695</v>
      </c>
      <c r="Q1676" s="37">
        <f t="shared" si="703"/>
        <v>1279.2</v>
      </c>
      <c r="R1676" s="22">
        <v>1599</v>
      </c>
      <c r="S1676" s="354">
        <v>5051771998473</v>
      </c>
      <c r="T1676" s="177"/>
      <c r="U1676" s="103">
        <f t="shared" si="704"/>
        <v>1.8</v>
      </c>
      <c r="V1676" s="142">
        <v>0.3</v>
      </c>
      <c r="W1676" s="40">
        <v>2.1</v>
      </c>
      <c r="X1676" s="326">
        <v>330</v>
      </c>
      <c r="Y1676" s="326">
        <v>120</v>
      </c>
      <c r="Z1676" s="326">
        <v>330</v>
      </c>
      <c r="AA1676" s="169"/>
      <c r="AB1676" s="169"/>
      <c r="AC1676" s="169"/>
      <c r="AD1676" s="169"/>
      <c r="AE1676" s="169"/>
      <c r="AF1676" s="169"/>
      <c r="AG1676" s="169"/>
      <c r="AH1676" s="167"/>
      <c r="AI1676" s="169"/>
      <c r="AJ1676" s="169"/>
      <c r="AK1676" s="169"/>
      <c r="AL1676" s="169"/>
      <c r="AM1676" s="169"/>
      <c r="AN1676" s="169"/>
      <c r="AO1676" s="167"/>
      <c r="AP1676" s="167"/>
      <c r="AQ1676" s="167"/>
      <c r="AR1676" s="167"/>
      <c r="AS1676" s="167"/>
      <c r="AT1676" s="167"/>
      <c r="AU1676" s="167"/>
      <c r="AV1676" s="167"/>
      <c r="AW1676" s="167"/>
      <c r="AX1676" s="355" t="s">
        <v>5292</v>
      </c>
      <c r="AY1676" s="12"/>
      <c r="AZ1676" t="s">
        <v>4282</v>
      </c>
      <c r="BA1676" s="278" t="s">
        <v>4267</v>
      </c>
      <c r="BB1676" s="280" t="s">
        <v>4268</v>
      </c>
      <c r="BC1676" s="12"/>
    </row>
    <row r="1677" spans="1:55" ht="15.75">
      <c r="A1677" s="23" t="s">
        <v>278</v>
      </c>
      <c r="B1677" s="24" t="s">
        <v>322</v>
      </c>
      <c r="C1677" s="12"/>
      <c r="D1677" s="3" t="s">
        <v>5268</v>
      </c>
      <c r="E1677" s="3" t="s">
        <v>5286</v>
      </c>
      <c r="F1677" s="3" t="s">
        <v>5266</v>
      </c>
      <c r="G1677" s="310" t="s">
        <v>4310</v>
      </c>
      <c r="H1677" t="s">
        <v>1498</v>
      </c>
      <c r="I1677" s="33">
        <v>64039113</v>
      </c>
      <c r="J1677" s="1" t="s">
        <v>1804</v>
      </c>
      <c r="K1677" s="1" t="s">
        <v>1804</v>
      </c>
      <c r="L1677" s="167"/>
      <c r="M1677" s="35">
        <v>43</v>
      </c>
      <c r="N1677" s="175"/>
      <c r="O1677" s="229" t="s">
        <v>1791</v>
      </c>
      <c r="P1677" s="284">
        <v>695</v>
      </c>
      <c r="Q1677" s="37">
        <f t="shared" si="703"/>
        <v>1279.2</v>
      </c>
      <c r="R1677" s="22">
        <v>1599</v>
      </c>
      <c r="S1677" s="354">
        <v>5051771998497</v>
      </c>
      <c r="T1677" s="177"/>
      <c r="U1677" s="103">
        <f t="shared" si="704"/>
        <v>1.8</v>
      </c>
      <c r="V1677" s="142">
        <v>0.3</v>
      </c>
      <c r="W1677" s="40">
        <v>2.1</v>
      </c>
      <c r="X1677" s="326">
        <v>330</v>
      </c>
      <c r="Y1677" s="326">
        <v>120</v>
      </c>
      <c r="Z1677" s="326">
        <v>330</v>
      </c>
      <c r="AA1677" s="169"/>
      <c r="AB1677" s="169"/>
      <c r="AC1677" s="169"/>
      <c r="AD1677" s="169"/>
      <c r="AE1677" s="169"/>
      <c r="AF1677" s="169"/>
      <c r="AG1677" s="169"/>
      <c r="AH1677" s="167"/>
      <c r="AI1677" s="169"/>
      <c r="AJ1677" s="169"/>
      <c r="AK1677" s="169"/>
      <c r="AL1677" s="169"/>
      <c r="AM1677" s="169"/>
      <c r="AN1677" s="169"/>
      <c r="AO1677" s="167"/>
      <c r="AP1677" s="167"/>
      <c r="AQ1677" s="167"/>
      <c r="AR1677" s="167"/>
      <c r="AS1677" s="167"/>
      <c r="AT1677" s="167"/>
      <c r="AU1677" s="167"/>
      <c r="AV1677" s="167"/>
      <c r="AW1677" s="167"/>
      <c r="AX1677" s="355" t="s">
        <v>5292</v>
      </c>
      <c r="AY1677" s="12"/>
      <c r="AZ1677" t="s">
        <v>4282</v>
      </c>
      <c r="BA1677" s="278" t="s">
        <v>4267</v>
      </c>
      <c r="BB1677" s="280" t="s">
        <v>4268</v>
      </c>
      <c r="BC1677" s="12"/>
    </row>
    <row r="1678" spans="1:55" ht="15.75">
      <c r="A1678" s="23" t="s">
        <v>278</v>
      </c>
      <c r="B1678" s="24" t="s">
        <v>322</v>
      </c>
      <c r="C1678" s="12"/>
      <c r="D1678" s="3" t="s">
        <v>5268</v>
      </c>
      <c r="E1678" s="3" t="s">
        <v>5287</v>
      </c>
      <c r="F1678" s="3" t="s">
        <v>5266</v>
      </c>
      <c r="G1678" s="310" t="s">
        <v>4310</v>
      </c>
      <c r="H1678" t="s">
        <v>1498</v>
      </c>
      <c r="I1678" s="33">
        <v>64039113</v>
      </c>
      <c r="J1678" s="1" t="s">
        <v>1804</v>
      </c>
      <c r="K1678" s="1" t="s">
        <v>1804</v>
      </c>
      <c r="L1678" s="167"/>
      <c r="M1678" s="35">
        <v>44</v>
      </c>
      <c r="N1678" s="175"/>
      <c r="O1678" s="229" t="s">
        <v>1791</v>
      </c>
      <c r="P1678" s="284">
        <v>695</v>
      </c>
      <c r="Q1678" s="37">
        <f t="shared" si="703"/>
        <v>1279.2</v>
      </c>
      <c r="R1678" s="22">
        <v>1599</v>
      </c>
      <c r="S1678" s="354">
        <v>5051771998480</v>
      </c>
      <c r="T1678" s="177"/>
      <c r="U1678" s="103">
        <f t="shared" si="704"/>
        <v>1.8</v>
      </c>
      <c r="V1678" s="142">
        <v>0.3</v>
      </c>
      <c r="W1678" s="40">
        <v>2.1</v>
      </c>
      <c r="X1678" s="326">
        <v>330</v>
      </c>
      <c r="Y1678" s="326">
        <v>120</v>
      </c>
      <c r="Z1678" s="326">
        <v>330</v>
      </c>
      <c r="AA1678" s="169"/>
      <c r="AB1678" s="169"/>
      <c r="AC1678" s="169"/>
      <c r="AD1678" s="169"/>
      <c r="AE1678" s="169"/>
      <c r="AF1678" s="169"/>
      <c r="AG1678" s="169"/>
      <c r="AH1678" s="167"/>
      <c r="AI1678" s="169"/>
      <c r="AJ1678" s="169"/>
      <c r="AK1678" s="169"/>
      <c r="AL1678" s="169"/>
      <c r="AM1678" s="169"/>
      <c r="AN1678" s="169"/>
      <c r="AO1678" s="167"/>
      <c r="AP1678" s="167"/>
      <c r="AQ1678" s="167"/>
      <c r="AR1678" s="167"/>
      <c r="AS1678" s="167"/>
      <c r="AT1678" s="167"/>
      <c r="AU1678" s="167"/>
      <c r="AV1678" s="167"/>
      <c r="AW1678" s="167"/>
      <c r="AX1678" s="355" t="s">
        <v>5292</v>
      </c>
      <c r="AY1678" s="12"/>
      <c r="AZ1678" t="s">
        <v>4282</v>
      </c>
      <c r="BA1678" s="278" t="s">
        <v>4267</v>
      </c>
      <c r="BB1678" s="280" t="s">
        <v>4268</v>
      </c>
      <c r="BC1678" s="12"/>
    </row>
    <row r="1679" spans="1:55" ht="15.75">
      <c r="A1679" s="23" t="s">
        <v>278</v>
      </c>
      <c r="B1679" s="24" t="s">
        <v>322</v>
      </c>
      <c r="C1679" s="12"/>
      <c r="D1679" s="3" t="s">
        <v>5268</v>
      </c>
      <c r="E1679" s="3" t="s">
        <v>5288</v>
      </c>
      <c r="F1679" s="3" t="s">
        <v>5266</v>
      </c>
      <c r="G1679" s="310" t="s">
        <v>4310</v>
      </c>
      <c r="H1679" t="s">
        <v>1498</v>
      </c>
      <c r="I1679" s="33">
        <v>64039113</v>
      </c>
      <c r="J1679" s="1" t="s">
        <v>1804</v>
      </c>
      <c r="K1679" s="1" t="s">
        <v>1804</v>
      </c>
      <c r="L1679" s="167"/>
      <c r="M1679" s="35">
        <v>45</v>
      </c>
      <c r="N1679" s="175"/>
      <c r="O1679" s="229" t="s">
        <v>1791</v>
      </c>
      <c r="P1679" s="284">
        <v>695</v>
      </c>
      <c r="Q1679" s="37">
        <f t="shared" si="703"/>
        <v>1279.2</v>
      </c>
      <c r="R1679" s="22">
        <v>1599</v>
      </c>
      <c r="S1679" s="354">
        <v>5051771998336</v>
      </c>
      <c r="T1679" s="177"/>
      <c r="U1679" s="103">
        <f t="shared" si="704"/>
        <v>1.8</v>
      </c>
      <c r="V1679" s="142">
        <v>0.3</v>
      </c>
      <c r="W1679" s="40">
        <v>2.1</v>
      </c>
      <c r="X1679" s="326">
        <v>330</v>
      </c>
      <c r="Y1679" s="326">
        <v>120</v>
      </c>
      <c r="Z1679" s="326">
        <v>330</v>
      </c>
      <c r="AA1679" s="169"/>
      <c r="AB1679" s="169"/>
      <c r="AC1679" s="169"/>
      <c r="AD1679" s="169"/>
      <c r="AE1679" s="169"/>
      <c r="AF1679" s="169"/>
      <c r="AG1679" s="169"/>
      <c r="AH1679" s="167"/>
      <c r="AI1679" s="169"/>
      <c r="AJ1679" s="169"/>
      <c r="AK1679" s="169"/>
      <c r="AL1679" s="169"/>
      <c r="AM1679" s="169"/>
      <c r="AN1679" s="169"/>
      <c r="AO1679" s="167"/>
      <c r="AP1679" s="167"/>
      <c r="AQ1679" s="167"/>
      <c r="AR1679" s="167"/>
      <c r="AS1679" s="167"/>
      <c r="AT1679" s="167"/>
      <c r="AU1679" s="167"/>
      <c r="AV1679" s="167"/>
      <c r="AW1679" s="167"/>
      <c r="AX1679" s="355" t="s">
        <v>5292</v>
      </c>
      <c r="AY1679" s="12"/>
      <c r="AZ1679" t="s">
        <v>4282</v>
      </c>
      <c r="BA1679" s="278" t="s">
        <v>4267</v>
      </c>
      <c r="BB1679" s="280" t="s">
        <v>4268</v>
      </c>
      <c r="BC1679" s="12"/>
    </row>
    <row r="1680" spans="1:55" ht="15.75">
      <c r="A1680" s="23" t="s">
        <v>278</v>
      </c>
      <c r="B1680" s="24" t="s">
        <v>322</v>
      </c>
      <c r="C1680" s="12"/>
      <c r="D1680" s="3" t="s">
        <v>5268</v>
      </c>
      <c r="E1680" s="3" t="s">
        <v>5289</v>
      </c>
      <c r="F1680" s="3" t="s">
        <v>5266</v>
      </c>
      <c r="G1680" s="310" t="s">
        <v>4310</v>
      </c>
      <c r="H1680" t="s">
        <v>1498</v>
      </c>
      <c r="I1680" s="33">
        <v>64039113</v>
      </c>
      <c r="J1680" s="1" t="s">
        <v>1804</v>
      </c>
      <c r="K1680" s="1" t="s">
        <v>1804</v>
      </c>
      <c r="L1680" s="167"/>
      <c r="M1680" s="35">
        <v>46</v>
      </c>
      <c r="N1680" s="175"/>
      <c r="O1680" s="229" t="s">
        <v>1791</v>
      </c>
      <c r="P1680" s="284">
        <v>695</v>
      </c>
      <c r="Q1680" s="37">
        <f t="shared" si="703"/>
        <v>1279.2</v>
      </c>
      <c r="R1680" s="22">
        <v>1599</v>
      </c>
      <c r="S1680" s="354">
        <v>5051771998350</v>
      </c>
      <c r="T1680" s="177"/>
      <c r="U1680" s="103">
        <f t="shared" si="704"/>
        <v>1.8</v>
      </c>
      <c r="V1680" s="142">
        <v>0.3</v>
      </c>
      <c r="W1680" s="40">
        <v>2.1</v>
      </c>
      <c r="X1680" s="326">
        <v>330</v>
      </c>
      <c r="Y1680" s="326">
        <v>120</v>
      </c>
      <c r="Z1680" s="326">
        <v>330</v>
      </c>
      <c r="AA1680" s="169"/>
      <c r="AB1680" s="169"/>
      <c r="AC1680" s="169"/>
      <c r="AD1680" s="169"/>
      <c r="AE1680" s="169"/>
      <c r="AF1680" s="169"/>
      <c r="AG1680" s="169"/>
      <c r="AH1680" s="167"/>
      <c r="AI1680" s="169"/>
      <c r="AJ1680" s="169"/>
      <c r="AK1680" s="169"/>
      <c r="AL1680" s="169"/>
      <c r="AM1680" s="169"/>
      <c r="AN1680" s="169"/>
      <c r="AO1680" s="167"/>
      <c r="AP1680" s="167"/>
      <c r="AQ1680" s="167"/>
      <c r="AR1680" s="167"/>
      <c r="AS1680" s="167"/>
      <c r="AT1680" s="167"/>
      <c r="AU1680" s="167"/>
      <c r="AV1680" s="167"/>
      <c r="AW1680" s="167"/>
      <c r="AX1680" s="355" t="s">
        <v>5292</v>
      </c>
      <c r="AY1680" s="12"/>
      <c r="AZ1680" t="s">
        <v>4282</v>
      </c>
      <c r="BA1680" s="278" t="s">
        <v>4267</v>
      </c>
      <c r="BB1680" s="280" t="s">
        <v>4268</v>
      </c>
      <c r="BC1680" s="12"/>
    </row>
    <row r="1681" spans="1:55" ht="15.75">
      <c r="A1681" s="23" t="s">
        <v>278</v>
      </c>
      <c r="B1681" s="24" t="s">
        <v>322</v>
      </c>
      <c r="C1681" s="12"/>
      <c r="D1681" s="3" t="s">
        <v>5268</v>
      </c>
      <c r="E1681" s="3" t="s">
        <v>5290</v>
      </c>
      <c r="F1681" s="3" t="s">
        <v>5266</v>
      </c>
      <c r="G1681" s="310" t="s">
        <v>4310</v>
      </c>
      <c r="H1681" t="s">
        <v>1498</v>
      </c>
      <c r="I1681" s="33">
        <v>64039113</v>
      </c>
      <c r="J1681" s="1" t="s">
        <v>1804</v>
      </c>
      <c r="K1681" s="1" t="s">
        <v>1804</v>
      </c>
      <c r="L1681" s="167"/>
      <c r="M1681" s="35">
        <v>47</v>
      </c>
      <c r="N1681" s="175"/>
      <c r="O1681" s="229" t="s">
        <v>1791</v>
      </c>
      <c r="P1681" s="284">
        <v>695</v>
      </c>
      <c r="Q1681" s="37">
        <f t="shared" si="703"/>
        <v>1279.2</v>
      </c>
      <c r="R1681" s="22">
        <v>1599</v>
      </c>
      <c r="S1681" s="354">
        <v>5051771998374</v>
      </c>
      <c r="T1681" s="177"/>
      <c r="U1681" s="103">
        <f t="shared" si="704"/>
        <v>1.8</v>
      </c>
      <c r="V1681" s="142">
        <v>0.3</v>
      </c>
      <c r="W1681" s="40">
        <v>2.1</v>
      </c>
      <c r="X1681" s="326">
        <v>330</v>
      </c>
      <c r="Y1681" s="326">
        <v>120</v>
      </c>
      <c r="Z1681" s="326">
        <v>330</v>
      </c>
      <c r="AA1681" s="169"/>
      <c r="AB1681" s="169"/>
      <c r="AC1681" s="169"/>
      <c r="AD1681" s="169"/>
      <c r="AE1681" s="169"/>
      <c r="AF1681" s="169"/>
      <c r="AG1681" s="169"/>
      <c r="AH1681" s="167"/>
      <c r="AI1681" s="169"/>
      <c r="AJ1681" s="169"/>
      <c r="AK1681" s="169"/>
      <c r="AL1681" s="169"/>
      <c r="AM1681" s="169"/>
      <c r="AN1681" s="169"/>
      <c r="AO1681" s="167"/>
      <c r="AP1681" s="167"/>
      <c r="AQ1681" s="167"/>
      <c r="AR1681" s="167"/>
      <c r="AS1681" s="167"/>
      <c r="AT1681" s="167"/>
      <c r="AU1681" s="167"/>
      <c r="AV1681" s="167"/>
      <c r="AW1681" s="167"/>
      <c r="AX1681" s="355" t="s">
        <v>5292</v>
      </c>
      <c r="AY1681" s="12"/>
      <c r="AZ1681" t="s">
        <v>4282</v>
      </c>
      <c r="BA1681" s="278" t="s">
        <v>4267</v>
      </c>
      <c r="BB1681" s="280" t="s">
        <v>4268</v>
      </c>
      <c r="BC1681" s="12"/>
    </row>
    <row r="1682" spans="1:55" ht="15.75">
      <c r="A1682" s="23" t="s">
        <v>278</v>
      </c>
      <c r="B1682" s="24" t="s">
        <v>5311</v>
      </c>
      <c r="C1682" s="12"/>
      <c r="D1682" s="3" t="s">
        <v>5309</v>
      </c>
      <c r="E1682" s="356" t="s">
        <v>5293</v>
      </c>
      <c r="F1682" s="357" t="s">
        <v>5310</v>
      </c>
      <c r="G1682" s="310" t="s">
        <v>4310</v>
      </c>
      <c r="H1682" s="358" t="s">
        <v>1453</v>
      </c>
      <c r="I1682" s="360">
        <v>6406909010</v>
      </c>
      <c r="J1682" s="1" t="s">
        <v>1804</v>
      </c>
      <c r="K1682" s="1" t="s">
        <v>1804</v>
      </c>
      <c r="L1682" s="167"/>
      <c r="M1682" s="362" t="s">
        <v>5313</v>
      </c>
      <c r="N1682" s="175"/>
      <c r="O1682" s="229" t="s">
        <v>1791</v>
      </c>
      <c r="P1682" s="284">
        <v>440</v>
      </c>
      <c r="Q1682" s="37">
        <f t="shared" si="703"/>
        <v>799.2</v>
      </c>
      <c r="R1682" s="22">
        <v>999</v>
      </c>
      <c r="S1682" s="361">
        <v>5051771688657</v>
      </c>
      <c r="T1682" s="177"/>
      <c r="U1682" s="103">
        <f t="shared" si="704"/>
        <v>0.45</v>
      </c>
      <c r="V1682" s="142">
        <v>0.05</v>
      </c>
      <c r="W1682" s="359">
        <v>0.5</v>
      </c>
      <c r="X1682" s="326">
        <v>2.5</v>
      </c>
      <c r="Y1682" s="326">
        <v>45</v>
      </c>
      <c r="Z1682" s="326">
        <v>23</v>
      </c>
      <c r="AA1682" s="169"/>
      <c r="AB1682" s="169"/>
      <c r="AC1682" s="169"/>
      <c r="AD1682" s="169"/>
      <c r="AE1682" s="169"/>
      <c r="AF1682" s="169"/>
      <c r="AG1682" s="169"/>
      <c r="AH1682" s="167"/>
      <c r="AI1682" s="169"/>
      <c r="AJ1682" s="169"/>
      <c r="AK1682" s="169"/>
      <c r="AL1682" s="169"/>
      <c r="AM1682" s="169"/>
      <c r="AN1682" s="169"/>
      <c r="AO1682" s="167"/>
      <c r="AP1682" s="167"/>
      <c r="AQ1682" s="167"/>
      <c r="AR1682" s="167"/>
      <c r="AS1682" s="167"/>
      <c r="AT1682" s="167"/>
      <c r="AU1682" s="167"/>
      <c r="AV1682" s="167"/>
      <c r="AW1682" s="167"/>
      <c r="AX1682" s="355" t="s">
        <v>5312</v>
      </c>
      <c r="AY1682" s="12"/>
      <c r="AZ1682" t="s">
        <v>4282</v>
      </c>
      <c r="BA1682" s="278" t="s">
        <v>4267</v>
      </c>
      <c r="BB1682" s="280" t="s">
        <v>4268</v>
      </c>
      <c r="BC1682" s="12"/>
    </row>
    <row r="1683" spans="1:55" ht="15.75">
      <c r="A1683" s="23" t="s">
        <v>278</v>
      </c>
      <c r="B1683" s="24" t="s">
        <v>5311</v>
      </c>
      <c r="C1683" s="12"/>
      <c r="D1683" s="3" t="s">
        <v>5309</v>
      </c>
      <c r="E1683" s="356" t="s">
        <v>5294</v>
      </c>
      <c r="F1683" s="357" t="s">
        <v>5310</v>
      </c>
      <c r="G1683" s="310" t="s">
        <v>4310</v>
      </c>
      <c r="H1683" s="358" t="s">
        <v>1453</v>
      </c>
      <c r="I1683" s="360">
        <v>6406909010</v>
      </c>
      <c r="J1683" s="1" t="s">
        <v>1804</v>
      </c>
      <c r="K1683" s="1" t="s">
        <v>1804</v>
      </c>
      <c r="L1683" s="167"/>
      <c r="M1683" s="362" t="s">
        <v>290</v>
      </c>
      <c r="N1683" s="175"/>
      <c r="O1683" s="229" t="s">
        <v>1791</v>
      </c>
      <c r="P1683" s="284">
        <v>440</v>
      </c>
      <c r="Q1683" s="37">
        <f t="shared" si="703"/>
        <v>799.2</v>
      </c>
      <c r="R1683" s="22">
        <v>999</v>
      </c>
      <c r="S1683" s="361">
        <v>5051771688695</v>
      </c>
      <c r="T1683" s="177"/>
      <c r="U1683" s="103">
        <f t="shared" si="704"/>
        <v>0.45</v>
      </c>
      <c r="V1683" s="142">
        <v>0.05</v>
      </c>
      <c r="W1683" s="359">
        <v>0.5</v>
      </c>
      <c r="X1683" s="326">
        <v>2.5</v>
      </c>
      <c r="Y1683" s="326">
        <v>45</v>
      </c>
      <c r="Z1683" s="326">
        <v>23</v>
      </c>
      <c r="AA1683" s="169"/>
      <c r="AB1683" s="169"/>
      <c r="AC1683" s="169"/>
      <c r="AD1683" s="169"/>
      <c r="AE1683" s="169"/>
      <c r="AF1683" s="169"/>
      <c r="AG1683" s="169"/>
      <c r="AH1683" s="167"/>
      <c r="AI1683" s="169"/>
      <c r="AJ1683" s="169"/>
      <c r="AK1683" s="169"/>
      <c r="AL1683" s="169"/>
      <c r="AM1683" s="169"/>
      <c r="AN1683" s="169"/>
      <c r="AO1683" s="167"/>
      <c r="AP1683" s="167"/>
      <c r="AQ1683" s="167"/>
      <c r="AR1683" s="167"/>
      <c r="AS1683" s="167"/>
      <c r="AT1683" s="167"/>
      <c r="AU1683" s="167"/>
      <c r="AV1683" s="167"/>
      <c r="AW1683" s="167"/>
      <c r="AX1683" s="355" t="s">
        <v>5312</v>
      </c>
      <c r="AY1683" s="12"/>
      <c r="AZ1683" t="s">
        <v>4282</v>
      </c>
      <c r="BA1683" s="278" t="s">
        <v>4267</v>
      </c>
      <c r="BB1683" s="280" t="s">
        <v>4268</v>
      </c>
      <c r="BC1683" s="12"/>
    </row>
    <row r="1684" spans="1:55" ht="15.75">
      <c r="A1684" s="23" t="s">
        <v>278</v>
      </c>
      <c r="B1684" s="24" t="s">
        <v>5311</v>
      </c>
      <c r="C1684" s="12"/>
      <c r="D1684" s="3" t="s">
        <v>5309</v>
      </c>
      <c r="E1684" s="356" t="s">
        <v>5295</v>
      </c>
      <c r="F1684" s="357" t="s">
        <v>5310</v>
      </c>
      <c r="G1684" s="310" t="s">
        <v>4310</v>
      </c>
      <c r="H1684" s="358" t="s">
        <v>1453</v>
      </c>
      <c r="I1684" s="360">
        <v>6406909010</v>
      </c>
      <c r="J1684" s="1" t="s">
        <v>1804</v>
      </c>
      <c r="K1684" s="1" t="s">
        <v>1804</v>
      </c>
      <c r="L1684" s="167"/>
      <c r="M1684" s="362" t="s">
        <v>5314</v>
      </c>
      <c r="N1684" s="175"/>
      <c r="O1684" s="229" t="s">
        <v>1791</v>
      </c>
      <c r="P1684" s="284">
        <v>440</v>
      </c>
      <c r="Q1684" s="37">
        <f t="shared" ref="Q1684:Q1716" si="705">R1684*0.8</f>
        <v>799.2</v>
      </c>
      <c r="R1684" s="22">
        <v>999</v>
      </c>
      <c r="S1684" s="361">
        <v>5051771688640</v>
      </c>
      <c r="T1684" s="177"/>
      <c r="U1684" s="103">
        <f t="shared" si="704"/>
        <v>0.45</v>
      </c>
      <c r="V1684" s="142">
        <v>0.05</v>
      </c>
      <c r="W1684" s="359">
        <v>0.5</v>
      </c>
      <c r="X1684" s="326">
        <v>2.5</v>
      </c>
      <c r="Y1684" s="326">
        <v>45</v>
      </c>
      <c r="Z1684" s="326">
        <v>23</v>
      </c>
      <c r="AA1684" s="169"/>
      <c r="AB1684" s="169"/>
      <c r="AC1684" s="169"/>
      <c r="AD1684" s="169"/>
      <c r="AE1684" s="169"/>
      <c r="AF1684" s="169"/>
      <c r="AG1684" s="169"/>
      <c r="AH1684" s="167"/>
      <c r="AI1684" s="169"/>
      <c r="AJ1684" s="169"/>
      <c r="AK1684" s="169"/>
      <c r="AL1684" s="169"/>
      <c r="AM1684" s="169"/>
      <c r="AN1684" s="169"/>
      <c r="AO1684" s="167"/>
      <c r="AP1684" s="167"/>
      <c r="AQ1684" s="167"/>
      <c r="AR1684" s="167"/>
      <c r="AS1684" s="167"/>
      <c r="AT1684" s="167"/>
      <c r="AU1684" s="167"/>
      <c r="AV1684" s="167"/>
      <c r="AW1684" s="167"/>
      <c r="AX1684" s="355" t="s">
        <v>5312</v>
      </c>
      <c r="AY1684" s="12"/>
      <c r="AZ1684" t="s">
        <v>4282</v>
      </c>
      <c r="BA1684" s="278" t="s">
        <v>4267</v>
      </c>
      <c r="BB1684" s="280" t="s">
        <v>4268</v>
      </c>
      <c r="BC1684" s="12"/>
    </row>
    <row r="1685" spans="1:55" ht="15.75">
      <c r="A1685" s="23" t="s">
        <v>278</v>
      </c>
      <c r="B1685" s="24" t="s">
        <v>5311</v>
      </c>
      <c r="C1685" s="12"/>
      <c r="D1685" s="3" t="s">
        <v>5309</v>
      </c>
      <c r="E1685" s="356" t="s">
        <v>5296</v>
      </c>
      <c r="F1685" s="357" t="s">
        <v>5310</v>
      </c>
      <c r="G1685" s="310" t="s">
        <v>4310</v>
      </c>
      <c r="H1685" s="358" t="s">
        <v>1453</v>
      </c>
      <c r="I1685" s="360">
        <v>6406909010</v>
      </c>
      <c r="J1685" s="1" t="s">
        <v>1804</v>
      </c>
      <c r="K1685" s="1" t="s">
        <v>1804</v>
      </c>
      <c r="L1685" s="167"/>
      <c r="M1685" s="362" t="s">
        <v>288</v>
      </c>
      <c r="N1685" s="175"/>
      <c r="O1685" s="229" t="s">
        <v>1791</v>
      </c>
      <c r="P1685" s="284">
        <v>440</v>
      </c>
      <c r="Q1685" s="37">
        <f t="shared" si="705"/>
        <v>799.2</v>
      </c>
      <c r="R1685" s="22">
        <v>999</v>
      </c>
      <c r="S1685" s="361">
        <v>5051771688688</v>
      </c>
      <c r="T1685" s="177"/>
      <c r="U1685" s="103">
        <f t="shared" si="704"/>
        <v>0.45</v>
      </c>
      <c r="V1685" s="142">
        <v>0.05</v>
      </c>
      <c r="W1685" s="359">
        <v>0.5</v>
      </c>
      <c r="X1685" s="326">
        <v>2.5</v>
      </c>
      <c r="Y1685" s="326">
        <v>45</v>
      </c>
      <c r="Z1685" s="326">
        <v>23</v>
      </c>
      <c r="AA1685" s="169"/>
      <c r="AB1685" s="169"/>
      <c r="AC1685" s="169"/>
      <c r="AD1685" s="169"/>
      <c r="AE1685" s="169"/>
      <c r="AF1685" s="169"/>
      <c r="AG1685" s="169"/>
      <c r="AH1685" s="167"/>
      <c r="AI1685" s="169"/>
      <c r="AJ1685" s="169"/>
      <c r="AK1685" s="169"/>
      <c r="AL1685" s="169"/>
      <c r="AM1685" s="169"/>
      <c r="AN1685" s="169"/>
      <c r="AO1685" s="167"/>
      <c r="AP1685" s="167"/>
      <c r="AQ1685" s="167"/>
      <c r="AR1685" s="167"/>
      <c r="AS1685" s="167"/>
      <c r="AT1685" s="167"/>
      <c r="AU1685" s="167"/>
      <c r="AV1685" s="167"/>
      <c r="AW1685" s="167"/>
      <c r="AX1685" s="355" t="s">
        <v>5312</v>
      </c>
      <c r="AY1685" s="12"/>
      <c r="AZ1685" t="s">
        <v>4282</v>
      </c>
      <c r="BA1685" s="278" t="s">
        <v>4267</v>
      </c>
      <c r="BB1685" s="280" t="s">
        <v>4268</v>
      </c>
      <c r="BC1685" s="12"/>
    </row>
    <row r="1686" spans="1:55" ht="15.75">
      <c r="A1686" s="23" t="s">
        <v>278</v>
      </c>
      <c r="B1686" s="24" t="s">
        <v>5311</v>
      </c>
      <c r="C1686" s="12"/>
      <c r="D1686" s="3" t="s">
        <v>5309</v>
      </c>
      <c r="E1686" s="356" t="s">
        <v>5297</v>
      </c>
      <c r="F1686" s="357" t="s">
        <v>5310</v>
      </c>
      <c r="G1686" s="310" t="s">
        <v>4310</v>
      </c>
      <c r="H1686" s="358" t="s">
        <v>1453</v>
      </c>
      <c r="I1686" s="360">
        <v>6406909010</v>
      </c>
      <c r="J1686" s="1" t="s">
        <v>1804</v>
      </c>
      <c r="K1686" s="1" t="s">
        <v>1804</v>
      </c>
      <c r="L1686" s="167"/>
      <c r="M1686" s="362" t="s">
        <v>5315</v>
      </c>
      <c r="N1686" s="175"/>
      <c r="O1686" s="229" t="s">
        <v>1791</v>
      </c>
      <c r="P1686" s="284">
        <v>440</v>
      </c>
      <c r="Q1686" s="37">
        <f t="shared" si="705"/>
        <v>799.2</v>
      </c>
      <c r="R1686" s="22">
        <v>999</v>
      </c>
      <c r="S1686" s="361">
        <v>5051771688633</v>
      </c>
      <c r="T1686" s="177"/>
      <c r="U1686" s="103">
        <f t="shared" si="704"/>
        <v>0.45</v>
      </c>
      <c r="V1686" s="142">
        <v>0.05</v>
      </c>
      <c r="W1686" s="359">
        <v>0.5</v>
      </c>
      <c r="X1686" s="326">
        <v>2.5</v>
      </c>
      <c r="Y1686" s="326">
        <v>45</v>
      </c>
      <c r="Z1686" s="326">
        <v>23</v>
      </c>
      <c r="AA1686" s="169"/>
      <c r="AB1686" s="169"/>
      <c r="AC1686" s="169"/>
      <c r="AD1686" s="169"/>
      <c r="AE1686" s="169"/>
      <c r="AF1686" s="169"/>
      <c r="AG1686" s="169"/>
      <c r="AH1686" s="167"/>
      <c r="AI1686" s="169"/>
      <c r="AJ1686" s="169"/>
      <c r="AK1686" s="169"/>
      <c r="AL1686" s="169"/>
      <c r="AM1686" s="169"/>
      <c r="AN1686" s="169"/>
      <c r="AO1686" s="167"/>
      <c r="AP1686" s="167"/>
      <c r="AQ1686" s="167"/>
      <c r="AR1686" s="167"/>
      <c r="AS1686" s="167"/>
      <c r="AT1686" s="167"/>
      <c r="AU1686" s="167"/>
      <c r="AV1686" s="167"/>
      <c r="AW1686" s="167"/>
      <c r="AX1686" s="355" t="s">
        <v>5312</v>
      </c>
      <c r="AY1686" s="12"/>
      <c r="AZ1686" t="s">
        <v>4282</v>
      </c>
      <c r="BA1686" s="278" t="s">
        <v>4267</v>
      </c>
      <c r="BB1686" s="280" t="s">
        <v>4268</v>
      </c>
      <c r="BC1686" s="12"/>
    </row>
    <row r="1687" spans="1:55" ht="15.75">
      <c r="A1687" s="23" t="s">
        <v>278</v>
      </c>
      <c r="B1687" s="24" t="s">
        <v>5311</v>
      </c>
      <c r="C1687" s="12"/>
      <c r="D1687" s="3" t="s">
        <v>5309</v>
      </c>
      <c r="E1687" s="356" t="s">
        <v>5298</v>
      </c>
      <c r="F1687" s="357" t="s">
        <v>5310</v>
      </c>
      <c r="G1687" s="310" t="s">
        <v>4310</v>
      </c>
      <c r="H1687" s="358" t="s">
        <v>1453</v>
      </c>
      <c r="I1687" s="360">
        <v>6406909010</v>
      </c>
      <c r="J1687" s="1" t="s">
        <v>1804</v>
      </c>
      <c r="K1687" s="1" t="s">
        <v>1804</v>
      </c>
      <c r="L1687" s="167"/>
      <c r="M1687" s="362" t="s">
        <v>286</v>
      </c>
      <c r="N1687" s="175"/>
      <c r="O1687" s="229" t="s">
        <v>1791</v>
      </c>
      <c r="P1687" s="284">
        <v>440</v>
      </c>
      <c r="Q1687" s="37">
        <f t="shared" si="705"/>
        <v>799.2</v>
      </c>
      <c r="R1687" s="22">
        <v>999</v>
      </c>
      <c r="S1687" s="361">
        <v>5051771688671</v>
      </c>
      <c r="T1687" s="177"/>
      <c r="U1687" s="103">
        <f t="shared" si="704"/>
        <v>0.45</v>
      </c>
      <c r="V1687" s="142">
        <v>0.05</v>
      </c>
      <c r="W1687" s="359">
        <v>0.5</v>
      </c>
      <c r="X1687" s="326">
        <v>2.5</v>
      </c>
      <c r="Y1687" s="326">
        <v>45</v>
      </c>
      <c r="Z1687" s="326">
        <v>23</v>
      </c>
      <c r="AA1687" s="169"/>
      <c r="AB1687" s="169"/>
      <c r="AC1687" s="169"/>
      <c r="AD1687" s="169"/>
      <c r="AE1687" s="169"/>
      <c r="AF1687" s="169"/>
      <c r="AG1687" s="169"/>
      <c r="AH1687" s="167"/>
      <c r="AI1687" s="169"/>
      <c r="AJ1687" s="169"/>
      <c r="AK1687" s="169"/>
      <c r="AL1687" s="169"/>
      <c r="AM1687" s="169"/>
      <c r="AN1687" s="169"/>
      <c r="AO1687" s="167"/>
      <c r="AP1687" s="167"/>
      <c r="AQ1687" s="167"/>
      <c r="AR1687" s="167"/>
      <c r="AS1687" s="167"/>
      <c r="AT1687" s="167"/>
      <c r="AU1687" s="167"/>
      <c r="AV1687" s="167"/>
      <c r="AW1687" s="167"/>
      <c r="AX1687" s="355" t="s">
        <v>5312</v>
      </c>
      <c r="AY1687" s="12"/>
      <c r="AZ1687" t="s">
        <v>4282</v>
      </c>
      <c r="BA1687" s="278" t="s">
        <v>4267</v>
      </c>
      <c r="BB1687" s="280" t="s">
        <v>4268</v>
      </c>
      <c r="BC1687" s="12"/>
    </row>
    <row r="1688" spans="1:55" ht="15.75">
      <c r="A1688" s="23" t="s">
        <v>278</v>
      </c>
      <c r="B1688" s="24" t="s">
        <v>5311</v>
      </c>
      <c r="C1688" s="12"/>
      <c r="D1688" s="3" t="s">
        <v>5309</v>
      </c>
      <c r="E1688" s="356" t="s">
        <v>5299</v>
      </c>
      <c r="F1688" s="357" t="s">
        <v>5310</v>
      </c>
      <c r="G1688" s="310" t="s">
        <v>4310</v>
      </c>
      <c r="H1688" s="358" t="s">
        <v>1453</v>
      </c>
      <c r="I1688" s="360">
        <v>6406909010</v>
      </c>
      <c r="J1688" s="1" t="s">
        <v>1804</v>
      </c>
      <c r="K1688" s="1" t="s">
        <v>1804</v>
      </c>
      <c r="L1688" s="167"/>
      <c r="M1688" s="362" t="s">
        <v>5316</v>
      </c>
      <c r="N1688" s="175"/>
      <c r="O1688" s="229" t="s">
        <v>1791</v>
      </c>
      <c r="P1688" s="284">
        <v>440</v>
      </c>
      <c r="Q1688" s="37">
        <f t="shared" si="705"/>
        <v>799.2</v>
      </c>
      <c r="R1688" s="22">
        <v>999</v>
      </c>
      <c r="S1688" s="361">
        <v>5051771688664</v>
      </c>
      <c r="T1688" s="177"/>
      <c r="U1688" s="103">
        <f t="shared" si="704"/>
        <v>0.45</v>
      </c>
      <c r="V1688" s="142">
        <v>0.05</v>
      </c>
      <c r="W1688" s="359">
        <v>0.5</v>
      </c>
      <c r="X1688" s="326">
        <v>2.5</v>
      </c>
      <c r="Y1688" s="326">
        <v>45</v>
      </c>
      <c r="Z1688" s="326">
        <v>23</v>
      </c>
      <c r="AA1688" s="169"/>
      <c r="AB1688" s="169"/>
      <c r="AC1688" s="169"/>
      <c r="AD1688" s="169"/>
      <c r="AE1688" s="169"/>
      <c r="AF1688" s="169"/>
      <c r="AG1688" s="169"/>
      <c r="AH1688" s="167"/>
      <c r="AI1688" s="169"/>
      <c r="AJ1688" s="169"/>
      <c r="AK1688" s="169"/>
      <c r="AL1688" s="169"/>
      <c r="AM1688" s="169"/>
      <c r="AN1688" s="169"/>
      <c r="AO1688" s="167"/>
      <c r="AP1688" s="167"/>
      <c r="AQ1688" s="167"/>
      <c r="AR1688" s="167"/>
      <c r="AS1688" s="167"/>
      <c r="AT1688" s="167"/>
      <c r="AU1688" s="167"/>
      <c r="AV1688" s="167"/>
      <c r="AW1688" s="167"/>
      <c r="AX1688" s="355" t="s">
        <v>5312</v>
      </c>
      <c r="AY1688" s="12"/>
      <c r="AZ1688" t="s">
        <v>4282</v>
      </c>
      <c r="BA1688" s="278" t="s">
        <v>4267</v>
      </c>
      <c r="BB1688" s="280" t="s">
        <v>4268</v>
      </c>
      <c r="BC1688" s="12"/>
    </row>
    <row r="1689" spans="1:55" ht="15.75">
      <c r="A1689" s="23" t="s">
        <v>278</v>
      </c>
      <c r="B1689" s="24" t="s">
        <v>5311</v>
      </c>
      <c r="C1689" s="12"/>
      <c r="D1689" s="3" t="s">
        <v>5309</v>
      </c>
      <c r="E1689" s="356" t="s">
        <v>5300</v>
      </c>
      <c r="F1689" s="357" t="s">
        <v>5310</v>
      </c>
      <c r="G1689" s="310" t="s">
        <v>4310</v>
      </c>
      <c r="H1689" s="358" t="s">
        <v>1453</v>
      </c>
      <c r="I1689" s="360">
        <v>6406909010</v>
      </c>
      <c r="J1689" s="1" t="s">
        <v>1804</v>
      </c>
      <c r="K1689" s="1" t="s">
        <v>1804</v>
      </c>
      <c r="L1689" s="167"/>
      <c r="M1689" s="362" t="s">
        <v>282</v>
      </c>
      <c r="N1689" s="175"/>
      <c r="O1689" s="229" t="s">
        <v>1791</v>
      </c>
      <c r="P1689" s="284">
        <v>440</v>
      </c>
      <c r="Q1689" s="37">
        <f t="shared" si="705"/>
        <v>799.2</v>
      </c>
      <c r="R1689" s="22">
        <v>999</v>
      </c>
      <c r="S1689" s="361">
        <v>5051771688701</v>
      </c>
      <c r="T1689" s="177"/>
      <c r="U1689" s="103">
        <f t="shared" si="704"/>
        <v>0.45</v>
      </c>
      <c r="V1689" s="142">
        <v>0.05</v>
      </c>
      <c r="W1689" s="359">
        <v>0.5</v>
      </c>
      <c r="X1689" s="326">
        <v>2.5</v>
      </c>
      <c r="Y1689" s="326">
        <v>45</v>
      </c>
      <c r="Z1689" s="326">
        <v>23</v>
      </c>
      <c r="AA1689" s="169"/>
      <c r="AB1689" s="169"/>
      <c r="AC1689" s="169"/>
      <c r="AD1689" s="169"/>
      <c r="AE1689" s="169"/>
      <c r="AF1689" s="169"/>
      <c r="AG1689" s="169"/>
      <c r="AH1689" s="167"/>
      <c r="AI1689" s="169"/>
      <c r="AJ1689" s="169"/>
      <c r="AK1689" s="169"/>
      <c r="AL1689" s="169"/>
      <c r="AM1689" s="169"/>
      <c r="AN1689" s="169"/>
      <c r="AO1689" s="167"/>
      <c r="AP1689" s="167"/>
      <c r="AQ1689" s="167"/>
      <c r="AR1689" s="167"/>
      <c r="AS1689" s="167"/>
      <c r="AT1689" s="167"/>
      <c r="AU1689" s="167"/>
      <c r="AV1689" s="167"/>
      <c r="AW1689" s="167"/>
      <c r="AX1689" s="355" t="s">
        <v>5312</v>
      </c>
      <c r="AY1689" s="12"/>
      <c r="AZ1689" t="s">
        <v>4282</v>
      </c>
      <c r="BA1689" s="278" t="s">
        <v>4267</v>
      </c>
      <c r="BB1689" s="280" t="s">
        <v>4268</v>
      </c>
      <c r="BC1689" s="12"/>
    </row>
    <row r="1690" spans="1:55" ht="15.75">
      <c r="A1690" s="23" t="s">
        <v>278</v>
      </c>
      <c r="B1690" s="24" t="s">
        <v>5311</v>
      </c>
      <c r="C1690" s="12"/>
      <c r="D1690" s="3" t="s">
        <v>5309</v>
      </c>
      <c r="E1690" s="356" t="s">
        <v>5301</v>
      </c>
      <c r="F1690" s="357" t="s">
        <v>5310</v>
      </c>
      <c r="G1690" s="310" t="s">
        <v>4310</v>
      </c>
      <c r="H1690" s="358" t="s">
        <v>1498</v>
      </c>
      <c r="I1690" s="360">
        <v>6406909010</v>
      </c>
      <c r="J1690" s="1" t="s">
        <v>1804</v>
      </c>
      <c r="K1690" s="1" t="s">
        <v>1804</v>
      </c>
      <c r="L1690" s="167"/>
      <c r="M1690" s="362" t="s">
        <v>5313</v>
      </c>
      <c r="N1690" s="175"/>
      <c r="O1690" s="229" t="s">
        <v>1791</v>
      </c>
      <c r="P1690" s="284">
        <v>440</v>
      </c>
      <c r="Q1690" s="37">
        <f t="shared" si="705"/>
        <v>799.2</v>
      </c>
      <c r="R1690" s="22">
        <v>999</v>
      </c>
      <c r="S1690" s="361">
        <v>5051771688732</v>
      </c>
      <c r="T1690" s="177"/>
      <c r="U1690" s="103">
        <f t="shared" si="704"/>
        <v>0.45</v>
      </c>
      <c r="V1690" s="142">
        <v>0.05</v>
      </c>
      <c r="W1690" s="359">
        <v>0.5</v>
      </c>
      <c r="X1690" s="326">
        <v>2.5</v>
      </c>
      <c r="Y1690" s="326">
        <v>45</v>
      </c>
      <c r="Z1690" s="326">
        <v>23</v>
      </c>
      <c r="AA1690" s="169"/>
      <c r="AB1690" s="169"/>
      <c r="AC1690" s="169"/>
      <c r="AD1690" s="169"/>
      <c r="AE1690" s="169"/>
      <c r="AF1690" s="169"/>
      <c r="AG1690" s="169"/>
      <c r="AH1690" s="167"/>
      <c r="AI1690" s="169"/>
      <c r="AJ1690" s="169"/>
      <c r="AK1690" s="169"/>
      <c r="AL1690" s="169"/>
      <c r="AM1690" s="169"/>
      <c r="AN1690" s="169"/>
      <c r="AO1690" s="167"/>
      <c r="AP1690" s="167"/>
      <c r="AQ1690" s="167"/>
      <c r="AR1690" s="167"/>
      <c r="AS1690" s="167"/>
      <c r="AT1690" s="167"/>
      <c r="AU1690" s="167"/>
      <c r="AV1690" s="167"/>
      <c r="AW1690" s="167"/>
      <c r="AX1690" s="355" t="s">
        <v>5312</v>
      </c>
      <c r="AY1690" s="12"/>
      <c r="AZ1690" t="s">
        <v>4282</v>
      </c>
      <c r="BA1690" s="278" t="s">
        <v>4267</v>
      </c>
      <c r="BB1690" s="280" t="s">
        <v>4268</v>
      </c>
      <c r="BC1690" s="12"/>
    </row>
    <row r="1691" spans="1:55" ht="15.75">
      <c r="A1691" s="23" t="s">
        <v>278</v>
      </c>
      <c r="B1691" s="24" t="s">
        <v>5311</v>
      </c>
      <c r="C1691" s="12"/>
      <c r="D1691" s="3" t="s">
        <v>5309</v>
      </c>
      <c r="E1691" s="356" t="s">
        <v>5302</v>
      </c>
      <c r="F1691" s="357" t="s">
        <v>5310</v>
      </c>
      <c r="G1691" s="310" t="s">
        <v>4310</v>
      </c>
      <c r="H1691" s="358" t="s">
        <v>1498</v>
      </c>
      <c r="I1691" s="360">
        <v>6406909010</v>
      </c>
      <c r="J1691" s="1" t="s">
        <v>1804</v>
      </c>
      <c r="K1691" s="1" t="s">
        <v>1804</v>
      </c>
      <c r="L1691" s="167"/>
      <c r="M1691" s="362" t="s">
        <v>290</v>
      </c>
      <c r="N1691" s="175"/>
      <c r="O1691" s="229" t="s">
        <v>1791</v>
      </c>
      <c r="P1691" s="284">
        <v>440</v>
      </c>
      <c r="Q1691" s="37">
        <f t="shared" si="705"/>
        <v>799.2</v>
      </c>
      <c r="R1691" s="22">
        <v>999</v>
      </c>
      <c r="S1691" s="361">
        <v>5051771688770</v>
      </c>
      <c r="T1691" s="177"/>
      <c r="U1691" s="103">
        <f t="shared" si="704"/>
        <v>0.45</v>
      </c>
      <c r="V1691" s="142">
        <v>0.05</v>
      </c>
      <c r="W1691" s="359">
        <v>0.5</v>
      </c>
      <c r="X1691" s="326">
        <v>2.5</v>
      </c>
      <c r="Y1691" s="326">
        <v>45</v>
      </c>
      <c r="Z1691" s="326">
        <v>23</v>
      </c>
      <c r="AA1691" s="169"/>
      <c r="AB1691" s="169"/>
      <c r="AC1691" s="169"/>
      <c r="AD1691" s="169"/>
      <c r="AE1691" s="169"/>
      <c r="AF1691" s="169"/>
      <c r="AG1691" s="169"/>
      <c r="AH1691" s="167"/>
      <c r="AI1691" s="169"/>
      <c r="AJ1691" s="169"/>
      <c r="AK1691" s="169"/>
      <c r="AL1691" s="169"/>
      <c r="AM1691" s="169"/>
      <c r="AN1691" s="169"/>
      <c r="AO1691" s="167"/>
      <c r="AP1691" s="167"/>
      <c r="AQ1691" s="167"/>
      <c r="AR1691" s="167"/>
      <c r="AS1691" s="167"/>
      <c r="AT1691" s="167"/>
      <c r="AU1691" s="167"/>
      <c r="AV1691" s="167"/>
      <c r="AW1691" s="167"/>
      <c r="AX1691" s="355" t="s">
        <v>5312</v>
      </c>
      <c r="AY1691" s="12"/>
      <c r="AZ1691" t="s">
        <v>4282</v>
      </c>
      <c r="BA1691" s="278" t="s">
        <v>4267</v>
      </c>
      <c r="BB1691" s="280" t="s">
        <v>4268</v>
      </c>
      <c r="BC1691" s="12"/>
    </row>
    <row r="1692" spans="1:55" ht="15.75">
      <c r="A1692" s="23" t="s">
        <v>278</v>
      </c>
      <c r="B1692" s="24" t="s">
        <v>5311</v>
      </c>
      <c r="C1692" s="12"/>
      <c r="D1692" s="3" t="s">
        <v>5309</v>
      </c>
      <c r="E1692" s="356" t="s">
        <v>5303</v>
      </c>
      <c r="F1692" s="357" t="s">
        <v>5310</v>
      </c>
      <c r="G1692" s="310" t="s">
        <v>4310</v>
      </c>
      <c r="H1692" s="358" t="s">
        <v>1498</v>
      </c>
      <c r="I1692" s="360">
        <v>6406909010</v>
      </c>
      <c r="J1692" s="1" t="s">
        <v>1804</v>
      </c>
      <c r="K1692" s="1" t="s">
        <v>1804</v>
      </c>
      <c r="L1692" s="167"/>
      <c r="M1692" s="362" t="s">
        <v>5314</v>
      </c>
      <c r="N1692" s="175"/>
      <c r="O1692" s="229" t="s">
        <v>1791</v>
      </c>
      <c r="P1692" s="284">
        <v>440</v>
      </c>
      <c r="Q1692" s="37">
        <f t="shared" si="705"/>
        <v>799.2</v>
      </c>
      <c r="R1692" s="22">
        <v>999</v>
      </c>
      <c r="S1692" s="361">
        <v>5051771688725</v>
      </c>
      <c r="T1692" s="177"/>
      <c r="U1692" s="103">
        <f t="shared" si="704"/>
        <v>0.45</v>
      </c>
      <c r="V1692" s="142">
        <v>0.05</v>
      </c>
      <c r="W1692" s="359">
        <v>0.5</v>
      </c>
      <c r="X1692" s="326">
        <v>2.5</v>
      </c>
      <c r="Y1692" s="326">
        <v>45</v>
      </c>
      <c r="Z1692" s="326">
        <v>23</v>
      </c>
      <c r="AA1692" s="169"/>
      <c r="AB1692" s="169"/>
      <c r="AC1692" s="169"/>
      <c r="AD1692" s="169"/>
      <c r="AE1692" s="169"/>
      <c r="AF1692" s="169"/>
      <c r="AG1692" s="169"/>
      <c r="AH1692" s="167"/>
      <c r="AI1692" s="169"/>
      <c r="AJ1692" s="169"/>
      <c r="AK1692" s="169"/>
      <c r="AL1692" s="169"/>
      <c r="AM1692" s="169"/>
      <c r="AN1692" s="169"/>
      <c r="AO1692" s="167"/>
      <c r="AP1692" s="167"/>
      <c r="AQ1692" s="167"/>
      <c r="AR1692" s="167"/>
      <c r="AS1692" s="167"/>
      <c r="AT1692" s="167"/>
      <c r="AU1692" s="167"/>
      <c r="AV1692" s="167"/>
      <c r="AW1692" s="167"/>
      <c r="AX1692" s="355" t="s">
        <v>5312</v>
      </c>
      <c r="AY1692" s="12"/>
      <c r="AZ1692" t="s">
        <v>4282</v>
      </c>
      <c r="BA1692" s="278" t="s">
        <v>4267</v>
      </c>
      <c r="BB1692" s="280" t="s">
        <v>4268</v>
      </c>
      <c r="BC1692" s="12"/>
    </row>
    <row r="1693" spans="1:55" ht="15.75">
      <c r="A1693" s="23" t="s">
        <v>278</v>
      </c>
      <c r="B1693" s="24" t="s">
        <v>5311</v>
      </c>
      <c r="C1693" s="12"/>
      <c r="D1693" s="3" t="s">
        <v>5309</v>
      </c>
      <c r="E1693" s="356" t="s">
        <v>5304</v>
      </c>
      <c r="F1693" s="357" t="s">
        <v>5310</v>
      </c>
      <c r="G1693" s="310" t="s">
        <v>4310</v>
      </c>
      <c r="H1693" s="358" t="s">
        <v>1498</v>
      </c>
      <c r="I1693" s="360">
        <v>6406909010</v>
      </c>
      <c r="J1693" s="1" t="s">
        <v>1804</v>
      </c>
      <c r="K1693" s="1" t="s">
        <v>1804</v>
      </c>
      <c r="L1693" s="167"/>
      <c r="M1693" s="362" t="s">
        <v>288</v>
      </c>
      <c r="N1693" s="175"/>
      <c r="O1693" s="229" t="s">
        <v>1791</v>
      </c>
      <c r="P1693" s="284">
        <v>440</v>
      </c>
      <c r="Q1693" s="37">
        <f t="shared" si="705"/>
        <v>799.2</v>
      </c>
      <c r="R1693" s="22">
        <v>999</v>
      </c>
      <c r="S1693" s="361">
        <v>5051771688763</v>
      </c>
      <c r="T1693" s="177"/>
      <c r="U1693" s="103">
        <f t="shared" si="704"/>
        <v>0.45</v>
      </c>
      <c r="V1693" s="142">
        <v>0.05</v>
      </c>
      <c r="W1693" s="359">
        <v>0.5</v>
      </c>
      <c r="X1693" s="326">
        <v>2.5</v>
      </c>
      <c r="Y1693" s="326">
        <v>45</v>
      </c>
      <c r="Z1693" s="326">
        <v>23</v>
      </c>
      <c r="AA1693" s="169"/>
      <c r="AB1693" s="169"/>
      <c r="AC1693" s="169"/>
      <c r="AD1693" s="169"/>
      <c r="AE1693" s="169"/>
      <c r="AF1693" s="169"/>
      <c r="AG1693" s="169"/>
      <c r="AH1693" s="167"/>
      <c r="AI1693" s="169"/>
      <c r="AJ1693" s="169"/>
      <c r="AK1693" s="169"/>
      <c r="AL1693" s="169"/>
      <c r="AM1693" s="169"/>
      <c r="AN1693" s="169"/>
      <c r="AO1693" s="167"/>
      <c r="AP1693" s="167"/>
      <c r="AQ1693" s="167"/>
      <c r="AR1693" s="167"/>
      <c r="AS1693" s="167"/>
      <c r="AT1693" s="167"/>
      <c r="AU1693" s="167"/>
      <c r="AV1693" s="167"/>
      <c r="AW1693" s="167"/>
      <c r="AX1693" s="355" t="s">
        <v>5312</v>
      </c>
      <c r="AY1693" s="12"/>
      <c r="AZ1693" t="s">
        <v>4282</v>
      </c>
      <c r="BA1693" s="278" t="s">
        <v>4267</v>
      </c>
      <c r="BB1693" s="280" t="s">
        <v>4268</v>
      </c>
      <c r="BC1693" s="12"/>
    </row>
    <row r="1694" spans="1:55" ht="15.75">
      <c r="A1694" s="23" t="s">
        <v>278</v>
      </c>
      <c r="B1694" s="24" t="s">
        <v>5311</v>
      </c>
      <c r="C1694" s="12"/>
      <c r="D1694" s="3" t="s">
        <v>5309</v>
      </c>
      <c r="E1694" s="356" t="s">
        <v>5305</v>
      </c>
      <c r="F1694" s="357" t="s">
        <v>5310</v>
      </c>
      <c r="G1694" s="310" t="s">
        <v>4310</v>
      </c>
      <c r="H1694" s="358" t="s">
        <v>1498</v>
      </c>
      <c r="I1694" s="360">
        <v>6406909010</v>
      </c>
      <c r="J1694" s="1" t="s">
        <v>1804</v>
      </c>
      <c r="K1694" s="1" t="s">
        <v>1804</v>
      </c>
      <c r="L1694" s="167"/>
      <c r="M1694" s="362" t="s">
        <v>5315</v>
      </c>
      <c r="N1694" s="175"/>
      <c r="O1694" s="229" t="s">
        <v>1791</v>
      </c>
      <c r="P1694" s="284">
        <v>440</v>
      </c>
      <c r="Q1694" s="37">
        <f t="shared" si="705"/>
        <v>799.2</v>
      </c>
      <c r="R1694" s="22">
        <v>999</v>
      </c>
      <c r="S1694" s="361">
        <v>5051771688718</v>
      </c>
      <c r="T1694" s="177"/>
      <c r="U1694" s="103">
        <f t="shared" si="704"/>
        <v>0.45</v>
      </c>
      <c r="V1694" s="142">
        <v>0.05</v>
      </c>
      <c r="W1694" s="359">
        <v>0.5</v>
      </c>
      <c r="X1694" s="326">
        <v>2.5</v>
      </c>
      <c r="Y1694" s="326">
        <v>45</v>
      </c>
      <c r="Z1694" s="326">
        <v>23</v>
      </c>
      <c r="AA1694" s="169"/>
      <c r="AB1694" s="169"/>
      <c r="AC1694" s="169"/>
      <c r="AD1694" s="169"/>
      <c r="AE1694" s="169"/>
      <c r="AF1694" s="169"/>
      <c r="AG1694" s="169"/>
      <c r="AH1694" s="167"/>
      <c r="AI1694" s="169"/>
      <c r="AJ1694" s="169"/>
      <c r="AK1694" s="169"/>
      <c r="AL1694" s="169"/>
      <c r="AM1694" s="169"/>
      <c r="AN1694" s="169"/>
      <c r="AO1694" s="167"/>
      <c r="AP1694" s="167"/>
      <c r="AQ1694" s="167"/>
      <c r="AR1694" s="167"/>
      <c r="AS1694" s="167"/>
      <c r="AT1694" s="167"/>
      <c r="AU1694" s="167"/>
      <c r="AV1694" s="167"/>
      <c r="AW1694" s="167"/>
      <c r="AX1694" s="355" t="s">
        <v>5312</v>
      </c>
      <c r="AY1694" s="12"/>
      <c r="AZ1694" t="s">
        <v>4282</v>
      </c>
      <c r="BA1694" s="278" t="s">
        <v>4267</v>
      </c>
      <c r="BB1694" s="280" t="s">
        <v>4268</v>
      </c>
      <c r="BC1694" s="12"/>
    </row>
    <row r="1695" spans="1:55" ht="15.75">
      <c r="A1695" s="23" t="s">
        <v>278</v>
      </c>
      <c r="B1695" s="24" t="s">
        <v>5311</v>
      </c>
      <c r="C1695" s="12"/>
      <c r="D1695" s="3" t="s">
        <v>5309</v>
      </c>
      <c r="E1695" s="356" t="s">
        <v>5306</v>
      </c>
      <c r="F1695" s="357" t="s">
        <v>5310</v>
      </c>
      <c r="G1695" s="310" t="s">
        <v>4310</v>
      </c>
      <c r="H1695" s="358" t="s">
        <v>1498</v>
      </c>
      <c r="I1695" s="360">
        <v>6406909010</v>
      </c>
      <c r="J1695" s="1" t="s">
        <v>1804</v>
      </c>
      <c r="K1695" s="1" t="s">
        <v>1804</v>
      </c>
      <c r="L1695" s="167"/>
      <c r="M1695" s="362" t="s">
        <v>286</v>
      </c>
      <c r="N1695" s="175"/>
      <c r="O1695" s="229" t="s">
        <v>1791</v>
      </c>
      <c r="P1695" s="284">
        <v>440</v>
      </c>
      <c r="Q1695" s="37">
        <f t="shared" si="705"/>
        <v>799.2</v>
      </c>
      <c r="R1695" s="22">
        <v>999</v>
      </c>
      <c r="S1695" s="361">
        <v>5051771688756</v>
      </c>
      <c r="T1695" s="177"/>
      <c r="U1695" s="103">
        <f t="shared" si="704"/>
        <v>0.45</v>
      </c>
      <c r="V1695" s="142">
        <v>0.05</v>
      </c>
      <c r="W1695" s="359">
        <v>0.5</v>
      </c>
      <c r="X1695" s="326">
        <v>2.5</v>
      </c>
      <c r="Y1695" s="326">
        <v>45</v>
      </c>
      <c r="Z1695" s="326">
        <v>23</v>
      </c>
      <c r="AA1695" s="169"/>
      <c r="AB1695" s="169"/>
      <c r="AC1695" s="169"/>
      <c r="AD1695" s="169"/>
      <c r="AE1695" s="169"/>
      <c r="AF1695" s="169"/>
      <c r="AG1695" s="169"/>
      <c r="AH1695" s="167"/>
      <c r="AI1695" s="169"/>
      <c r="AJ1695" s="169"/>
      <c r="AK1695" s="169"/>
      <c r="AL1695" s="169"/>
      <c r="AM1695" s="169"/>
      <c r="AN1695" s="169"/>
      <c r="AO1695" s="167"/>
      <c r="AP1695" s="167"/>
      <c r="AQ1695" s="167"/>
      <c r="AR1695" s="167"/>
      <c r="AS1695" s="167"/>
      <c r="AT1695" s="167"/>
      <c r="AU1695" s="167"/>
      <c r="AV1695" s="167"/>
      <c r="AW1695" s="167"/>
      <c r="AX1695" s="355" t="s">
        <v>5312</v>
      </c>
      <c r="AY1695" s="12"/>
      <c r="AZ1695" t="s">
        <v>4282</v>
      </c>
      <c r="BA1695" s="278" t="s">
        <v>4267</v>
      </c>
      <c r="BB1695" s="280" t="s">
        <v>4268</v>
      </c>
      <c r="BC1695" s="12"/>
    </row>
    <row r="1696" spans="1:55" ht="15.75">
      <c r="A1696" s="23" t="s">
        <v>278</v>
      </c>
      <c r="B1696" s="24" t="s">
        <v>5311</v>
      </c>
      <c r="C1696" s="12"/>
      <c r="D1696" s="3" t="s">
        <v>5309</v>
      </c>
      <c r="E1696" s="356" t="s">
        <v>5307</v>
      </c>
      <c r="F1696" s="357" t="s">
        <v>5310</v>
      </c>
      <c r="G1696" s="310" t="s">
        <v>4310</v>
      </c>
      <c r="H1696" s="358" t="s">
        <v>1498</v>
      </c>
      <c r="I1696" s="360">
        <v>6406909010</v>
      </c>
      <c r="J1696" s="1" t="s">
        <v>1804</v>
      </c>
      <c r="K1696" s="1" t="s">
        <v>1804</v>
      </c>
      <c r="L1696" s="167"/>
      <c r="M1696" s="362" t="s">
        <v>5316</v>
      </c>
      <c r="N1696" s="175"/>
      <c r="O1696" s="229" t="s">
        <v>1791</v>
      </c>
      <c r="P1696" s="284">
        <v>440</v>
      </c>
      <c r="Q1696" s="37">
        <f t="shared" si="705"/>
        <v>799.2</v>
      </c>
      <c r="R1696" s="22">
        <v>999</v>
      </c>
      <c r="S1696" s="361">
        <v>5051771688749</v>
      </c>
      <c r="T1696" s="177"/>
      <c r="U1696" s="103">
        <f t="shared" si="704"/>
        <v>0.45</v>
      </c>
      <c r="V1696" s="142">
        <v>0.05</v>
      </c>
      <c r="W1696" s="359">
        <v>0.5</v>
      </c>
      <c r="X1696" s="326">
        <v>2.5</v>
      </c>
      <c r="Y1696" s="326">
        <v>45</v>
      </c>
      <c r="Z1696" s="326">
        <v>23</v>
      </c>
      <c r="AA1696" s="169"/>
      <c r="AB1696" s="169"/>
      <c r="AC1696" s="169"/>
      <c r="AD1696" s="169"/>
      <c r="AE1696" s="169"/>
      <c r="AF1696" s="169"/>
      <c r="AG1696" s="169"/>
      <c r="AH1696" s="167"/>
      <c r="AI1696" s="169"/>
      <c r="AJ1696" s="169"/>
      <c r="AK1696" s="169"/>
      <c r="AL1696" s="169"/>
      <c r="AM1696" s="169"/>
      <c r="AN1696" s="169"/>
      <c r="AO1696" s="167"/>
      <c r="AP1696" s="167"/>
      <c r="AQ1696" s="167"/>
      <c r="AR1696" s="167"/>
      <c r="AS1696" s="167"/>
      <c r="AT1696" s="167"/>
      <c r="AU1696" s="167"/>
      <c r="AV1696" s="167"/>
      <c r="AW1696" s="167"/>
      <c r="AX1696" s="355" t="s">
        <v>5312</v>
      </c>
      <c r="AY1696" s="12"/>
      <c r="AZ1696" t="s">
        <v>4282</v>
      </c>
      <c r="BA1696" s="278" t="s">
        <v>4267</v>
      </c>
      <c r="BB1696" s="280" t="s">
        <v>4268</v>
      </c>
      <c r="BC1696" s="12"/>
    </row>
    <row r="1697" spans="1:55" ht="15.75">
      <c r="A1697" s="23" t="s">
        <v>278</v>
      </c>
      <c r="B1697" s="24" t="s">
        <v>5311</v>
      </c>
      <c r="C1697" s="12"/>
      <c r="D1697" s="3" t="s">
        <v>5309</v>
      </c>
      <c r="E1697" s="356" t="s">
        <v>5308</v>
      </c>
      <c r="F1697" s="357" t="s">
        <v>5310</v>
      </c>
      <c r="G1697" s="310" t="s">
        <v>4310</v>
      </c>
      <c r="H1697" s="358" t="s">
        <v>1498</v>
      </c>
      <c r="I1697" s="360">
        <v>6406909010</v>
      </c>
      <c r="J1697" s="1" t="s">
        <v>1804</v>
      </c>
      <c r="K1697" s="1" t="s">
        <v>1804</v>
      </c>
      <c r="L1697" s="167"/>
      <c r="M1697" s="362" t="s">
        <v>282</v>
      </c>
      <c r="N1697" s="175"/>
      <c r="O1697" s="229" t="s">
        <v>1791</v>
      </c>
      <c r="P1697" s="284">
        <v>440</v>
      </c>
      <c r="Q1697" s="37">
        <f t="shared" si="705"/>
        <v>799.2</v>
      </c>
      <c r="R1697" s="22">
        <v>999</v>
      </c>
      <c r="S1697" s="361">
        <v>5051771688787</v>
      </c>
      <c r="T1697" s="177"/>
      <c r="U1697" s="103">
        <f t="shared" si="704"/>
        <v>0.45</v>
      </c>
      <c r="V1697" s="142">
        <v>0.05</v>
      </c>
      <c r="W1697" s="359">
        <v>0.5</v>
      </c>
      <c r="X1697" s="326">
        <v>2.5</v>
      </c>
      <c r="Y1697" s="326">
        <v>45</v>
      </c>
      <c r="Z1697" s="326">
        <v>23</v>
      </c>
      <c r="AA1697" s="169"/>
      <c r="AB1697" s="169"/>
      <c r="AC1697" s="169"/>
      <c r="AD1697" s="169"/>
      <c r="AE1697" s="169"/>
      <c r="AF1697" s="169"/>
      <c r="AG1697" s="169"/>
      <c r="AH1697" s="167"/>
      <c r="AI1697" s="169"/>
      <c r="AJ1697" s="169"/>
      <c r="AK1697" s="169"/>
      <c r="AL1697" s="169"/>
      <c r="AM1697" s="169"/>
      <c r="AN1697" s="169"/>
      <c r="AO1697" s="167"/>
      <c r="AP1697" s="167"/>
      <c r="AQ1697" s="167"/>
      <c r="AR1697" s="167"/>
      <c r="AS1697" s="167"/>
      <c r="AT1697" s="167"/>
      <c r="AU1697" s="167"/>
      <c r="AV1697" s="167"/>
      <c r="AW1697" s="167"/>
      <c r="AX1697" s="355" t="s">
        <v>5312</v>
      </c>
      <c r="AY1697" s="12"/>
      <c r="AZ1697" t="s">
        <v>4282</v>
      </c>
      <c r="BA1697" s="278" t="s">
        <v>4267</v>
      </c>
      <c r="BB1697" s="280" t="s">
        <v>4268</v>
      </c>
      <c r="BC1697" s="12"/>
    </row>
    <row r="1698" spans="1:55" ht="15.75">
      <c r="A1698" s="23" t="s">
        <v>278</v>
      </c>
      <c r="B1698" s="24" t="s">
        <v>369</v>
      </c>
      <c r="D1698" s="3" t="s">
        <v>1875</v>
      </c>
      <c r="E1698" s="20" t="s">
        <v>3582</v>
      </c>
      <c r="F1698" s="21" t="s">
        <v>3933</v>
      </c>
      <c r="H1698" t="s">
        <v>1453</v>
      </c>
      <c r="I1698" s="33">
        <v>64039193</v>
      </c>
      <c r="J1698" s="1" t="s">
        <v>1804</v>
      </c>
      <c r="K1698" s="1" t="s">
        <v>1804</v>
      </c>
      <c r="L1698" s="236"/>
      <c r="M1698" s="183">
        <v>36</v>
      </c>
      <c r="N1698" s="183" t="s">
        <v>3934</v>
      </c>
      <c r="O1698" s="229" t="s">
        <v>1791</v>
      </c>
      <c r="P1698" s="283">
        <v>862</v>
      </c>
      <c r="Q1698" s="37">
        <f t="shared" si="705"/>
        <v>1583.2</v>
      </c>
      <c r="R1698" s="166">
        <v>1979</v>
      </c>
      <c r="S1698" s="143">
        <v>5051771882567</v>
      </c>
      <c r="T1698"/>
      <c r="U1698" s="99">
        <v>1.7</v>
      </c>
      <c r="V1698" s="142">
        <v>0.3</v>
      </c>
      <c r="W1698" s="99">
        <f t="shared" ref="W1698:W1729" si="706">U1698+V1698</f>
        <v>2</v>
      </c>
      <c r="X1698" s="139">
        <v>340</v>
      </c>
      <c r="Y1698" s="139">
        <v>120</v>
      </c>
      <c r="Z1698" s="139">
        <v>620</v>
      </c>
      <c r="AX1698" s="412" t="s">
        <v>371</v>
      </c>
      <c r="AZ1698" t="s">
        <v>4282</v>
      </c>
      <c r="BA1698" s="278" t="s">
        <v>4267</v>
      </c>
      <c r="BB1698" s="280" t="s">
        <v>4268</v>
      </c>
    </row>
    <row r="1699" spans="1:55" ht="15" customHeight="1">
      <c r="A1699" s="23" t="s">
        <v>278</v>
      </c>
      <c r="B1699" s="24" t="s">
        <v>369</v>
      </c>
      <c r="D1699" s="3" t="s">
        <v>1875</v>
      </c>
      <c r="E1699" s="20" t="s">
        <v>3583</v>
      </c>
      <c r="F1699" s="21" t="s">
        <v>3933</v>
      </c>
      <c r="H1699" t="s">
        <v>1453</v>
      </c>
      <c r="I1699" s="33">
        <v>64039193</v>
      </c>
      <c r="J1699" s="1" t="s">
        <v>1804</v>
      </c>
      <c r="K1699" s="1" t="s">
        <v>1804</v>
      </c>
      <c r="L1699" s="236"/>
      <c r="M1699" s="183">
        <v>36</v>
      </c>
      <c r="N1699" s="183" t="s">
        <v>3936</v>
      </c>
      <c r="O1699" s="229" t="s">
        <v>1791</v>
      </c>
      <c r="P1699" s="283">
        <v>862</v>
      </c>
      <c r="Q1699" s="37">
        <f t="shared" si="705"/>
        <v>1583.2</v>
      </c>
      <c r="R1699" s="166">
        <v>1979</v>
      </c>
      <c r="S1699" s="143">
        <v>5051771882635</v>
      </c>
      <c r="T1699"/>
      <c r="U1699" s="99">
        <v>1.7</v>
      </c>
      <c r="V1699" s="142">
        <v>0.3</v>
      </c>
      <c r="W1699" s="99">
        <f t="shared" si="706"/>
        <v>2</v>
      </c>
      <c r="X1699" s="139">
        <v>340</v>
      </c>
      <c r="Y1699" s="139">
        <v>120</v>
      </c>
      <c r="Z1699" s="139">
        <v>620</v>
      </c>
      <c r="AX1699" s="412" t="s">
        <v>371</v>
      </c>
      <c r="AZ1699" t="s">
        <v>4282</v>
      </c>
      <c r="BA1699" s="278" t="s">
        <v>4267</v>
      </c>
      <c r="BB1699" s="280" t="s">
        <v>4268</v>
      </c>
    </row>
    <row r="1700" spans="1:55" ht="15.75">
      <c r="A1700" s="23" t="s">
        <v>278</v>
      </c>
      <c r="B1700" s="24" t="s">
        <v>369</v>
      </c>
      <c r="D1700" s="3" t="s">
        <v>1875</v>
      </c>
      <c r="E1700" s="20" t="s">
        <v>3584</v>
      </c>
      <c r="F1700" s="21" t="s">
        <v>3933</v>
      </c>
      <c r="H1700" t="s">
        <v>1453</v>
      </c>
      <c r="I1700" s="33">
        <v>64039193</v>
      </c>
      <c r="J1700" s="1" t="s">
        <v>1804</v>
      </c>
      <c r="K1700" s="1" t="s">
        <v>1804</v>
      </c>
      <c r="L1700" s="236"/>
      <c r="M1700" s="183">
        <v>36</v>
      </c>
      <c r="N1700" s="183" t="s">
        <v>3935</v>
      </c>
      <c r="O1700" s="229" t="s">
        <v>1791</v>
      </c>
      <c r="P1700" s="283">
        <v>862</v>
      </c>
      <c r="Q1700" s="37">
        <f t="shared" si="705"/>
        <v>1583.2</v>
      </c>
      <c r="R1700" s="166">
        <v>1979</v>
      </c>
      <c r="S1700" s="143">
        <v>5051771882574</v>
      </c>
      <c r="T1700"/>
      <c r="U1700" s="99">
        <v>1.7</v>
      </c>
      <c r="V1700" s="142">
        <v>0.3</v>
      </c>
      <c r="W1700" s="99">
        <f t="shared" si="706"/>
        <v>2</v>
      </c>
      <c r="X1700" s="139">
        <v>340</v>
      </c>
      <c r="Y1700" s="139">
        <v>120</v>
      </c>
      <c r="Z1700" s="139">
        <v>620</v>
      </c>
      <c r="AX1700" s="412" t="s">
        <v>371</v>
      </c>
      <c r="AZ1700" t="s">
        <v>4282</v>
      </c>
      <c r="BA1700" s="278" t="s">
        <v>4267</v>
      </c>
      <c r="BB1700" s="280" t="s">
        <v>4268</v>
      </c>
    </row>
    <row r="1701" spans="1:55" ht="15.75">
      <c r="A1701" s="23" t="s">
        <v>278</v>
      </c>
      <c r="B1701" s="24" t="s">
        <v>369</v>
      </c>
      <c r="D1701" s="3" t="s">
        <v>1875</v>
      </c>
      <c r="E1701" s="20" t="s">
        <v>3585</v>
      </c>
      <c r="F1701" s="21" t="s">
        <v>3933</v>
      </c>
      <c r="H1701" t="s">
        <v>1453</v>
      </c>
      <c r="I1701" s="33">
        <v>64039193</v>
      </c>
      <c r="J1701" s="1" t="s">
        <v>1804</v>
      </c>
      <c r="K1701" s="1" t="s">
        <v>1804</v>
      </c>
      <c r="L1701" s="236"/>
      <c r="M1701" s="183">
        <v>36</v>
      </c>
      <c r="N1701" s="183" t="s">
        <v>3938</v>
      </c>
      <c r="O1701" s="229" t="s">
        <v>1791</v>
      </c>
      <c r="P1701" s="283">
        <v>862</v>
      </c>
      <c r="Q1701" s="37">
        <f t="shared" si="705"/>
        <v>1583.2</v>
      </c>
      <c r="R1701" s="166">
        <v>1979</v>
      </c>
      <c r="S1701" s="143">
        <v>5051771882604</v>
      </c>
      <c r="T1701"/>
      <c r="U1701" s="99">
        <v>1.7</v>
      </c>
      <c r="V1701" s="142">
        <v>0.3</v>
      </c>
      <c r="W1701" s="99">
        <f t="shared" si="706"/>
        <v>2</v>
      </c>
      <c r="X1701" s="139">
        <v>340</v>
      </c>
      <c r="Y1701" s="139">
        <v>120</v>
      </c>
      <c r="Z1701" s="139">
        <v>620</v>
      </c>
      <c r="AX1701" s="412" t="s">
        <v>371</v>
      </c>
      <c r="AZ1701" t="s">
        <v>4282</v>
      </c>
      <c r="BA1701" s="278" t="s">
        <v>4267</v>
      </c>
      <c r="BB1701" s="280" t="s">
        <v>4268</v>
      </c>
    </row>
    <row r="1702" spans="1:55" ht="15.75">
      <c r="A1702" s="23" t="s">
        <v>278</v>
      </c>
      <c r="B1702" s="24" t="s">
        <v>369</v>
      </c>
      <c r="D1702" s="3" t="s">
        <v>1875</v>
      </c>
      <c r="E1702" s="20" t="s">
        <v>3586</v>
      </c>
      <c r="F1702" s="21" t="s">
        <v>3933</v>
      </c>
      <c r="H1702" t="s">
        <v>1453</v>
      </c>
      <c r="I1702" s="33">
        <v>64039193</v>
      </c>
      <c r="J1702" s="1" t="s">
        <v>1804</v>
      </c>
      <c r="K1702" s="1" t="s">
        <v>1804</v>
      </c>
      <c r="L1702" s="236"/>
      <c r="M1702" s="183">
        <v>36</v>
      </c>
      <c r="N1702" s="183" t="s">
        <v>3939</v>
      </c>
      <c r="O1702" s="229" t="s">
        <v>1791</v>
      </c>
      <c r="P1702" s="283">
        <v>862</v>
      </c>
      <c r="Q1702" s="37">
        <f t="shared" si="705"/>
        <v>1583.2</v>
      </c>
      <c r="R1702" s="166">
        <v>1979</v>
      </c>
      <c r="S1702" s="143">
        <v>5051771882628</v>
      </c>
      <c r="T1702"/>
      <c r="U1702" s="99">
        <v>1.7</v>
      </c>
      <c r="V1702" s="142">
        <v>0.3</v>
      </c>
      <c r="W1702" s="99">
        <f t="shared" si="706"/>
        <v>2</v>
      </c>
      <c r="X1702" s="139">
        <v>340</v>
      </c>
      <c r="Y1702" s="139">
        <v>120</v>
      </c>
      <c r="Z1702" s="139">
        <v>620</v>
      </c>
      <c r="AX1702" s="412" t="s">
        <v>371</v>
      </c>
      <c r="AZ1702" t="s">
        <v>4282</v>
      </c>
      <c r="BA1702" s="278" t="s">
        <v>4267</v>
      </c>
      <c r="BB1702" s="280" t="s">
        <v>4268</v>
      </c>
    </row>
    <row r="1703" spans="1:55" ht="15.75">
      <c r="A1703" s="23" t="s">
        <v>278</v>
      </c>
      <c r="B1703" s="24" t="s">
        <v>369</v>
      </c>
      <c r="D1703" s="3" t="s">
        <v>1875</v>
      </c>
      <c r="E1703" s="20" t="s">
        <v>3587</v>
      </c>
      <c r="F1703" s="21" t="s">
        <v>3933</v>
      </c>
      <c r="H1703" t="s">
        <v>1453</v>
      </c>
      <c r="I1703" s="33">
        <v>64039193</v>
      </c>
      <c r="J1703" s="1" t="s">
        <v>1804</v>
      </c>
      <c r="K1703" s="1" t="s">
        <v>1804</v>
      </c>
      <c r="L1703" s="236"/>
      <c r="M1703" s="183">
        <v>36</v>
      </c>
      <c r="N1703" s="183" t="s">
        <v>3940</v>
      </c>
      <c r="O1703" s="229" t="s">
        <v>1791</v>
      </c>
      <c r="P1703" s="283">
        <v>862</v>
      </c>
      <c r="Q1703" s="37">
        <f t="shared" si="705"/>
        <v>1583.2</v>
      </c>
      <c r="R1703" s="166">
        <v>1979</v>
      </c>
      <c r="S1703" s="143">
        <v>5051771882611</v>
      </c>
      <c r="T1703"/>
      <c r="U1703" s="99">
        <v>1.7</v>
      </c>
      <c r="V1703" s="142">
        <v>0.3</v>
      </c>
      <c r="W1703" s="99">
        <f t="shared" si="706"/>
        <v>2</v>
      </c>
      <c r="X1703" s="139">
        <v>340</v>
      </c>
      <c r="Y1703" s="139">
        <v>120</v>
      </c>
      <c r="Z1703" s="139">
        <v>620</v>
      </c>
      <c r="AX1703" s="412" t="s">
        <v>371</v>
      </c>
      <c r="AZ1703" t="s">
        <v>4282</v>
      </c>
      <c r="BA1703" s="278" t="s">
        <v>4267</v>
      </c>
      <c r="BB1703" s="280" t="s">
        <v>4268</v>
      </c>
    </row>
    <row r="1704" spans="1:55" ht="15.75">
      <c r="A1704" s="23" t="s">
        <v>278</v>
      </c>
      <c r="B1704" s="24" t="s">
        <v>369</v>
      </c>
      <c r="C1704" s="24"/>
      <c r="D1704" s="3" t="s">
        <v>1875</v>
      </c>
      <c r="E1704" s="21" t="s">
        <v>370</v>
      </c>
      <c r="F1704" s="21" t="s">
        <v>3933</v>
      </c>
      <c r="G1704" s="24"/>
      <c r="H1704" s="36" t="s">
        <v>279</v>
      </c>
      <c r="I1704" s="33">
        <v>64039193</v>
      </c>
      <c r="J1704" s="1" t="s">
        <v>1804</v>
      </c>
      <c r="K1704" s="1" t="s">
        <v>1804</v>
      </c>
      <c r="L1704" s="3"/>
      <c r="M1704" s="183">
        <v>37</v>
      </c>
      <c r="N1704" s="183" t="s">
        <v>3934</v>
      </c>
      <c r="O1704" s="22" t="s">
        <v>1791</v>
      </c>
      <c r="P1704" s="283">
        <v>862</v>
      </c>
      <c r="Q1704" s="37">
        <f t="shared" si="705"/>
        <v>1583.2</v>
      </c>
      <c r="R1704" s="166">
        <v>1979</v>
      </c>
      <c r="S1704" s="33" t="s">
        <v>372</v>
      </c>
      <c r="T1704" s="33"/>
      <c r="U1704" s="99">
        <v>1.7</v>
      </c>
      <c r="V1704" s="142">
        <v>0.3</v>
      </c>
      <c r="W1704" s="99">
        <f t="shared" si="706"/>
        <v>2</v>
      </c>
      <c r="X1704" s="139">
        <v>340</v>
      </c>
      <c r="Y1704" s="139">
        <v>120</v>
      </c>
      <c r="Z1704" s="139">
        <v>620</v>
      </c>
      <c r="AA1704" s="19"/>
      <c r="AB1704" s="19"/>
      <c r="AC1704" s="19"/>
      <c r="AD1704" s="19"/>
      <c r="AE1704" s="19"/>
      <c r="AF1704" s="19"/>
      <c r="AG1704" s="19"/>
      <c r="AH1704" s="3"/>
      <c r="AI1704" s="19"/>
      <c r="AJ1704" s="19"/>
      <c r="AK1704" s="19"/>
      <c r="AL1704" s="19"/>
      <c r="AM1704" s="19"/>
      <c r="AN1704" s="19"/>
      <c r="AO1704" s="3"/>
      <c r="AP1704" s="3"/>
      <c r="AQ1704" s="3"/>
      <c r="AR1704" s="3"/>
      <c r="AS1704" s="3"/>
      <c r="AT1704" s="3"/>
      <c r="AU1704" s="3"/>
      <c r="AV1704" s="3"/>
      <c r="AW1704" s="3"/>
      <c r="AX1704" s="412" t="s">
        <v>371</v>
      </c>
      <c r="AY1704" s="32"/>
      <c r="AZ1704" t="s">
        <v>4282</v>
      </c>
      <c r="BA1704" s="278" t="s">
        <v>4267</v>
      </c>
      <c r="BB1704" s="280" t="s">
        <v>4268</v>
      </c>
    </row>
    <row r="1705" spans="1:55" ht="15" customHeight="1">
      <c r="A1705" s="23" t="s">
        <v>278</v>
      </c>
      <c r="B1705" s="24" t="s">
        <v>369</v>
      </c>
      <c r="D1705" s="3" t="s">
        <v>1875</v>
      </c>
      <c r="E1705" s="20" t="s">
        <v>3588</v>
      </c>
      <c r="F1705" s="21" t="s">
        <v>3933</v>
      </c>
      <c r="H1705" t="s">
        <v>1453</v>
      </c>
      <c r="I1705" s="33">
        <v>64039193</v>
      </c>
      <c r="J1705" s="1" t="s">
        <v>1804</v>
      </c>
      <c r="K1705" s="1" t="s">
        <v>1804</v>
      </c>
      <c r="L1705" s="236"/>
      <c r="M1705" s="183">
        <v>37</v>
      </c>
      <c r="N1705" s="183" t="s">
        <v>3936</v>
      </c>
      <c r="O1705" s="229" t="s">
        <v>1791</v>
      </c>
      <c r="P1705" s="283">
        <v>862</v>
      </c>
      <c r="Q1705" s="37">
        <f t="shared" si="705"/>
        <v>1583.2</v>
      </c>
      <c r="R1705" s="166">
        <v>1979</v>
      </c>
      <c r="S1705" s="143">
        <v>5051771817972</v>
      </c>
      <c r="T1705"/>
      <c r="U1705" s="99">
        <v>1.7</v>
      </c>
      <c r="V1705" s="142">
        <v>0.3</v>
      </c>
      <c r="W1705" s="99">
        <f t="shared" si="706"/>
        <v>2</v>
      </c>
      <c r="X1705" s="139">
        <v>340</v>
      </c>
      <c r="Y1705" s="139">
        <v>120</v>
      </c>
      <c r="Z1705" s="139">
        <v>620</v>
      </c>
      <c r="AX1705" s="412" t="s">
        <v>371</v>
      </c>
      <c r="AZ1705" t="s">
        <v>4282</v>
      </c>
      <c r="BA1705" s="278" t="s">
        <v>4267</v>
      </c>
      <c r="BB1705" s="280" t="s">
        <v>4268</v>
      </c>
    </row>
    <row r="1706" spans="1:55" ht="15.75">
      <c r="A1706" s="23" t="s">
        <v>278</v>
      </c>
      <c r="B1706" s="24" t="s">
        <v>369</v>
      </c>
      <c r="C1706" s="24"/>
      <c r="D1706" s="3" t="s">
        <v>1875</v>
      </c>
      <c r="E1706" s="21" t="s">
        <v>2612</v>
      </c>
      <c r="F1706" s="21" t="s">
        <v>3933</v>
      </c>
      <c r="G1706" s="24"/>
      <c r="H1706" s="36" t="s">
        <v>279</v>
      </c>
      <c r="I1706" s="33">
        <v>64039193</v>
      </c>
      <c r="J1706" s="1" t="s">
        <v>1804</v>
      </c>
      <c r="K1706" s="1" t="s">
        <v>1804</v>
      </c>
      <c r="L1706" s="3"/>
      <c r="M1706" s="183">
        <v>37</v>
      </c>
      <c r="N1706" s="183" t="s">
        <v>3935</v>
      </c>
      <c r="O1706" s="22" t="s">
        <v>1791</v>
      </c>
      <c r="P1706" s="283">
        <v>862</v>
      </c>
      <c r="Q1706" s="37">
        <f t="shared" si="705"/>
        <v>1583.2</v>
      </c>
      <c r="R1706" s="166">
        <v>1979</v>
      </c>
      <c r="S1706" s="33">
        <v>5051771588261</v>
      </c>
      <c r="T1706" s="33"/>
      <c r="U1706" s="99">
        <v>1.7</v>
      </c>
      <c r="V1706" s="142">
        <v>0.3</v>
      </c>
      <c r="W1706" s="99">
        <f t="shared" si="706"/>
        <v>2</v>
      </c>
      <c r="X1706" s="139">
        <v>340</v>
      </c>
      <c r="Y1706" s="139">
        <v>120</v>
      </c>
      <c r="Z1706" s="139">
        <v>620</v>
      </c>
      <c r="AA1706" s="19"/>
      <c r="AB1706" s="19"/>
      <c r="AC1706" s="19"/>
      <c r="AD1706" s="19"/>
      <c r="AE1706" s="19"/>
      <c r="AF1706" s="19"/>
      <c r="AG1706" s="19"/>
      <c r="AH1706" s="3"/>
      <c r="AI1706" s="19"/>
      <c r="AJ1706" s="19"/>
      <c r="AK1706" s="19"/>
      <c r="AL1706" s="19"/>
      <c r="AM1706" s="19"/>
      <c r="AN1706" s="19"/>
      <c r="AO1706" s="3"/>
      <c r="AP1706" s="3"/>
      <c r="AQ1706" s="3"/>
      <c r="AR1706" s="3"/>
      <c r="AS1706" s="3"/>
      <c r="AT1706" s="3"/>
      <c r="AU1706" s="3"/>
      <c r="AV1706" s="3"/>
      <c r="AW1706" s="3"/>
      <c r="AX1706" s="412" t="s">
        <v>371</v>
      </c>
      <c r="AY1706" s="32"/>
      <c r="AZ1706" t="s">
        <v>4282</v>
      </c>
      <c r="BA1706" s="278" t="s">
        <v>4267</v>
      </c>
      <c r="BB1706" s="280" t="s">
        <v>4268</v>
      </c>
    </row>
    <row r="1707" spans="1:55" ht="15.75">
      <c r="A1707" s="23" t="s">
        <v>278</v>
      </c>
      <c r="B1707" s="24" t="s">
        <v>369</v>
      </c>
      <c r="C1707" s="24"/>
      <c r="D1707" s="3" t="s">
        <v>1875</v>
      </c>
      <c r="E1707" s="21" t="s">
        <v>2613</v>
      </c>
      <c r="F1707" s="21" t="s">
        <v>3933</v>
      </c>
      <c r="G1707" s="24"/>
      <c r="H1707" s="36" t="s">
        <v>279</v>
      </c>
      <c r="I1707" s="33">
        <v>64039193</v>
      </c>
      <c r="J1707" s="1" t="s">
        <v>1804</v>
      </c>
      <c r="K1707" s="1" t="s">
        <v>1804</v>
      </c>
      <c r="L1707" s="3"/>
      <c r="M1707" s="183">
        <v>37</v>
      </c>
      <c r="N1707" s="183" t="s">
        <v>3937</v>
      </c>
      <c r="O1707" s="22" t="s">
        <v>1791</v>
      </c>
      <c r="P1707" s="283">
        <v>862</v>
      </c>
      <c r="Q1707" s="37">
        <f t="shared" si="705"/>
        <v>1583.2</v>
      </c>
      <c r="R1707" s="166">
        <v>1979</v>
      </c>
      <c r="S1707" s="33">
        <v>5051771575339</v>
      </c>
      <c r="T1707" s="33"/>
      <c r="U1707" s="99">
        <v>1.7</v>
      </c>
      <c r="V1707" s="142">
        <v>0.3</v>
      </c>
      <c r="W1707" s="99">
        <f t="shared" si="706"/>
        <v>2</v>
      </c>
      <c r="X1707" s="139">
        <v>340</v>
      </c>
      <c r="Y1707" s="139">
        <v>120</v>
      </c>
      <c r="Z1707" s="139">
        <v>620</v>
      </c>
      <c r="AA1707" s="19"/>
      <c r="AB1707" s="19"/>
      <c r="AC1707" s="19"/>
      <c r="AD1707" s="19"/>
      <c r="AE1707" s="19"/>
      <c r="AF1707" s="19"/>
      <c r="AG1707" s="19"/>
      <c r="AH1707" s="3"/>
      <c r="AI1707" s="19"/>
      <c r="AJ1707" s="19"/>
      <c r="AK1707" s="19"/>
      <c r="AL1707" s="19"/>
      <c r="AM1707" s="19"/>
      <c r="AN1707" s="19"/>
      <c r="AO1707" s="3"/>
      <c r="AP1707" s="3"/>
      <c r="AQ1707" s="3"/>
      <c r="AR1707" s="3"/>
      <c r="AS1707" s="3"/>
      <c r="AT1707" s="3"/>
      <c r="AU1707" s="3"/>
      <c r="AV1707" s="3"/>
      <c r="AW1707" s="3"/>
      <c r="AX1707" s="412" t="s">
        <v>371</v>
      </c>
      <c r="AY1707" s="32"/>
      <c r="AZ1707" t="s">
        <v>4282</v>
      </c>
      <c r="BA1707" s="278" t="s">
        <v>4267</v>
      </c>
      <c r="BB1707" s="280" t="s">
        <v>4268</v>
      </c>
    </row>
    <row r="1708" spans="1:55" ht="15.75">
      <c r="A1708" s="23" t="s">
        <v>278</v>
      </c>
      <c r="B1708" s="24" t="s">
        <v>369</v>
      </c>
      <c r="D1708" s="3" t="s">
        <v>1875</v>
      </c>
      <c r="E1708" s="20" t="s">
        <v>3589</v>
      </c>
      <c r="F1708" s="21" t="s">
        <v>3933</v>
      </c>
      <c r="H1708" t="s">
        <v>1453</v>
      </c>
      <c r="I1708" s="33">
        <v>64039193</v>
      </c>
      <c r="J1708" s="1" t="s">
        <v>1804</v>
      </c>
      <c r="K1708" s="1" t="s">
        <v>1804</v>
      </c>
      <c r="L1708" s="236"/>
      <c r="M1708" s="183">
        <v>37</v>
      </c>
      <c r="N1708" s="183" t="s">
        <v>3938</v>
      </c>
      <c r="O1708" s="229" t="s">
        <v>1791</v>
      </c>
      <c r="P1708" s="283">
        <v>862</v>
      </c>
      <c r="Q1708" s="37">
        <f t="shared" si="705"/>
        <v>1583.2</v>
      </c>
      <c r="R1708" s="166">
        <v>1979</v>
      </c>
      <c r="S1708" s="143">
        <v>5051771783130</v>
      </c>
      <c r="T1708"/>
      <c r="U1708" s="99">
        <v>1.7</v>
      </c>
      <c r="V1708" s="142">
        <v>0.3</v>
      </c>
      <c r="W1708" s="99">
        <f t="shared" si="706"/>
        <v>2</v>
      </c>
      <c r="X1708" s="139">
        <v>340</v>
      </c>
      <c r="Y1708" s="139">
        <v>120</v>
      </c>
      <c r="Z1708" s="139">
        <v>620</v>
      </c>
      <c r="AX1708" s="412" t="s">
        <v>371</v>
      </c>
      <c r="AZ1708" t="s">
        <v>4282</v>
      </c>
      <c r="BA1708" s="278" t="s">
        <v>4267</v>
      </c>
      <c r="BB1708" s="280" t="s">
        <v>4268</v>
      </c>
    </row>
    <row r="1709" spans="1:55" ht="15.75">
      <c r="A1709" s="23" t="s">
        <v>278</v>
      </c>
      <c r="B1709" s="24" t="s">
        <v>369</v>
      </c>
      <c r="D1709" s="3" t="s">
        <v>1875</v>
      </c>
      <c r="E1709" s="20" t="s">
        <v>3590</v>
      </c>
      <c r="F1709" s="21" t="s">
        <v>3933</v>
      </c>
      <c r="H1709" t="s">
        <v>1453</v>
      </c>
      <c r="I1709" s="33">
        <v>64039193</v>
      </c>
      <c r="J1709" s="1" t="s">
        <v>1804</v>
      </c>
      <c r="K1709" s="1" t="s">
        <v>1804</v>
      </c>
      <c r="L1709" s="236"/>
      <c r="M1709" s="183">
        <v>37</v>
      </c>
      <c r="N1709" s="183" t="s">
        <v>3939</v>
      </c>
      <c r="O1709" s="229" t="s">
        <v>1791</v>
      </c>
      <c r="P1709" s="283">
        <v>862</v>
      </c>
      <c r="Q1709" s="37">
        <f t="shared" si="705"/>
        <v>1583.2</v>
      </c>
      <c r="R1709" s="166">
        <v>1979</v>
      </c>
      <c r="S1709" s="143">
        <v>5051771817965</v>
      </c>
      <c r="T1709"/>
      <c r="U1709" s="99">
        <v>1.7</v>
      </c>
      <c r="V1709" s="142">
        <v>0.3</v>
      </c>
      <c r="W1709" s="99">
        <f t="shared" si="706"/>
        <v>2</v>
      </c>
      <c r="X1709" s="139">
        <v>340</v>
      </c>
      <c r="Y1709" s="139">
        <v>120</v>
      </c>
      <c r="Z1709" s="139">
        <v>620</v>
      </c>
      <c r="AX1709" s="412" t="s">
        <v>371</v>
      </c>
      <c r="AZ1709" t="s">
        <v>4282</v>
      </c>
      <c r="BA1709" s="278" t="s">
        <v>4267</v>
      </c>
      <c r="BB1709" s="280" t="s">
        <v>4268</v>
      </c>
    </row>
    <row r="1710" spans="1:55" ht="15.75">
      <c r="A1710" s="23" t="s">
        <v>278</v>
      </c>
      <c r="B1710" s="24" t="s">
        <v>369</v>
      </c>
      <c r="D1710" s="3" t="s">
        <v>1875</v>
      </c>
      <c r="E1710" s="20" t="s">
        <v>3591</v>
      </c>
      <c r="F1710" s="21" t="s">
        <v>3933</v>
      </c>
      <c r="H1710" t="s">
        <v>1453</v>
      </c>
      <c r="I1710" s="33">
        <v>64039193</v>
      </c>
      <c r="J1710" s="1" t="s">
        <v>1804</v>
      </c>
      <c r="K1710" s="1" t="s">
        <v>1804</v>
      </c>
      <c r="L1710" s="236"/>
      <c r="M1710" s="183">
        <v>37</v>
      </c>
      <c r="N1710" s="183" t="s">
        <v>3940</v>
      </c>
      <c r="O1710" s="229" t="s">
        <v>1791</v>
      </c>
      <c r="P1710" s="283">
        <v>862</v>
      </c>
      <c r="Q1710" s="37">
        <f t="shared" si="705"/>
        <v>1583.2</v>
      </c>
      <c r="R1710" s="166">
        <v>1979</v>
      </c>
      <c r="S1710" s="143">
        <v>5051771783147</v>
      </c>
      <c r="T1710"/>
      <c r="U1710" s="99">
        <v>1.7</v>
      </c>
      <c r="V1710" s="142">
        <v>0.3</v>
      </c>
      <c r="W1710" s="99">
        <f t="shared" si="706"/>
        <v>2</v>
      </c>
      <c r="X1710" s="139">
        <v>340</v>
      </c>
      <c r="Y1710" s="139">
        <v>120</v>
      </c>
      <c r="Z1710" s="139">
        <v>620</v>
      </c>
      <c r="AX1710" s="412" t="s">
        <v>371</v>
      </c>
      <c r="AZ1710" t="s">
        <v>4282</v>
      </c>
      <c r="BA1710" s="278" t="s">
        <v>4267</v>
      </c>
      <c r="BB1710" s="280" t="s">
        <v>4268</v>
      </c>
    </row>
    <row r="1711" spans="1:55" ht="15.75">
      <c r="A1711" s="23" t="s">
        <v>278</v>
      </c>
      <c r="B1711" s="24" t="s">
        <v>369</v>
      </c>
      <c r="C1711" s="24"/>
      <c r="D1711" s="3" t="s">
        <v>1875</v>
      </c>
      <c r="E1711" s="21" t="s">
        <v>373</v>
      </c>
      <c r="F1711" s="21" t="s">
        <v>3933</v>
      </c>
      <c r="G1711" s="24"/>
      <c r="H1711" s="36" t="s">
        <v>279</v>
      </c>
      <c r="I1711" s="33">
        <v>64039193</v>
      </c>
      <c r="J1711" s="1" t="s">
        <v>1804</v>
      </c>
      <c r="K1711" s="1" t="s">
        <v>1804</v>
      </c>
      <c r="M1711" s="183">
        <v>38</v>
      </c>
      <c r="N1711" s="183" t="s">
        <v>3934</v>
      </c>
      <c r="O1711" s="22" t="s">
        <v>1791</v>
      </c>
      <c r="P1711" s="283">
        <v>862</v>
      </c>
      <c r="Q1711" s="37">
        <f t="shared" si="705"/>
        <v>1583.2</v>
      </c>
      <c r="R1711" s="166">
        <v>1979</v>
      </c>
      <c r="S1711" s="33" t="s">
        <v>374</v>
      </c>
      <c r="T1711" s="33"/>
      <c r="U1711" s="99">
        <v>1.7</v>
      </c>
      <c r="V1711" s="142">
        <v>0.3</v>
      </c>
      <c r="W1711" s="99">
        <f t="shared" si="706"/>
        <v>2</v>
      </c>
      <c r="X1711" s="139">
        <v>340</v>
      </c>
      <c r="Y1711" s="139">
        <v>120</v>
      </c>
      <c r="Z1711" s="139">
        <v>620</v>
      </c>
      <c r="AX1711" s="412" t="s">
        <v>371</v>
      </c>
      <c r="AY1711" s="32"/>
      <c r="AZ1711" t="s">
        <v>4282</v>
      </c>
      <c r="BA1711" s="278" t="s">
        <v>4267</v>
      </c>
      <c r="BB1711" s="280" t="s">
        <v>4268</v>
      </c>
    </row>
    <row r="1712" spans="1:55" ht="15.75" customHeight="1">
      <c r="A1712" s="23" t="s">
        <v>278</v>
      </c>
      <c r="B1712" s="24" t="s">
        <v>369</v>
      </c>
      <c r="D1712" s="3" t="s">
        <v>1875</v>
      </c>
      <c r="E1712" s="20" t="s">
        <v>3592</v>
      </c>
      <c r="F1712" s="21" t="s">
        <v>3933</v>
      </c>
      <c r="H1712" t="s">
        <v>1453</v>
      </c>
      <c r="I1712" s="33">
        <v>64039193</v>
      </c>
      <c r="J1712" s="1" t="s">
        <v>1804</v>
      </c>
      <c r="K1712" s="1" t="s">
        <v>1804</v>
      </c>
      <c r="L1712" s="236"/>
      <c r="M1712" s="183">
        <v>38</v>
      </c>
      <c r="N1712" s="183" t="s">
        <v>3936</v>
      </c>
      <c r="O1712" s="229" t="s">
        <v>1791</v>
      </c>
      <c r="P1712" s="283">
        <v>862</v>
      </c>
      <c r="Q1712" s="37">
        <f t="shared" si="705"/>
        <v>1583.2</v>
      </c>
      <c r="R1712" s="166">
        <v>1979</v>
      </c>
      <c r="S1712" s="143">
        <v>5051771817989</v>
      </c>
      <c r="T1712"/>
      <c r="U1712" s="99">
        <v>1.7</v>
      </c>
      <c r="V1712" s="142">
        <v>0.3</v>
      </c>
      <c r="W1712" s="99">
        <f t="shared" si="706"/>
        <v>2</v>
      </c>
      <c r="X1712" s="139">
        <v>340</v>
      </c>
      <c r="Y1712" s="139">
        <v>120</v>
      </c>
      <c r="Z1712" s="139">
        <v>620</v>
      </c>
      <c r="AX1712" s="412" t="s">
        <v>371</v>
      </c>
      <c r="AZ1712" t="s">
        <v>4282</v>
      </c>
      <c r="BA1712" s="278" t="s">
        <v>4267</v>
      </c>
      <c r="BB1712" s="280" t="s">
        <v>4268</v>
      </c>
    </row>
    <row r="1713" spans="1:54" ht="15.75">
      <c r="A1713" s="23" t="s">
        <v>278</v>
      </c>
      <c r="B1713" s="24" t="s">
        <v>369</v>
      </c>
      <c r="C1713" s="24"/>
      <c r="D1713" s="3" t="s">
        <v>1875</v>
      </c>
      <c r="E1713" s="21" t="s">
        <v>2614</v>
      </c>
      <c r="F1713" s="21" t="s">
        <v>3933</v>
      </c>
      <c r="G1713" s="24"/>
      <c r="H1713" s="36" t="s">
        <v>279</v>
      </c>
      <c r="I1713" s="33">
        <v>64039193</v>
      </c>
      <c r="J1713" s="1" t="s">
        <v>1804</v>
      </c>
      <c r="K1713" s="1" t="s">
        <v>1804</v>
      </c>
      <c r="M1713" s="183">
        <v>38</v>
      </c>
      <c r="N1713" s="183" t="s">
        <v>3935</v>
      </c>
      <c r="O1713" s="22" t="s">
        <v>1791</v>
      </c>
      <c r="P1713" s="283">
        <v>862</v>
      </c>
      <c r="Q1713" s="37">
        <f t="shared" si="705"/>
        <v>1583.2</v>
      </c>
      <c r="R1713" s="166">
        <v>1979</v>
      </c>
      <c r="S1713" s="33">
        <v>5051771588278</v>
      </c>
      <c r="T1713" s="33"/>
      <c r="U1713" s="99">
        <v>1.7</v>
      </c>
      <c r="V1713" s="142">
        <v>0.3</v>
      </c>
      <c r="W1713" s="99">
        <f t="shared" si="706"/>
        <v>2</v>
      </c>
      <c r="X1713" s="139">
        <v>340</v>
      </c>
      <c r="Y1713" s="139">
        <v>120</v>
      </c>
      <c r="Z1713" s="139">
        <v>620</v>
      </c>
      <c r="AX1713" s="412" t="s">
        <v>371</v>
      </c>
      <c r="AY1713" s="32"/>
      <c r="AZ1713" t="s">
        <v>4282</v>
      </c>
      <c r="BA1713" s="278" t="s">
        <v>4267</v>
      </c>
      <c r="BB1713" s="280" t="s">
        <v>4268</v>
      </c>
    </row>
    <row r="1714" spans="1:54" ht="15.75">
      <c r="A1714" s="23" t="s">
        <v>278</v>
      </c>
      <c r="B1714" s="24" t="s">
        <v>369</v>
      </c>
      <c r="C1714" s="24"/>
      <c r="D1714" s="3" t="s">
        <v>1875</v>
      </c>
      <c r="E1714" s="21" t="s">
        <v>2615</v>
      </c>
      <c r="F1714" s="21" t="s">
        <v>3933</v>
      </c>
      <c r="G1714" s="24"/>
      <c r="H1714" s="36" t="s">
        <v>279</v>
      </c>
      <c r="I1714" s="33">
        <v>64039193</v>
      </c>
      <c r="J1714" s="1" t="s">
        <v>1804</v>
      </c>
      <c r="K1714" s="1" t="s">
        <v>1804</v>
      </c>
      <c r="M1714" s="183">
        <v>38</v>
      </c>
      <c r="N1714" s="183" t="s">
        <v>3937</v>
      </c>
      <c r="O1714" s="22" t="s">
        <v>1791</v>
      </c>
      <c r="P1714" s="283">
        <v>862</v>
      </c>
      <c r="Q1714" s="37">
        <f t="shared" si="705"/>
        <v>1583.2</v>
      </c>
      <c r="R1714" s="166">
        <v>1979</v>
      </c>
      <c r="S1714" s="33">
        <v>5051771575353</v>
      </c>
      <c r="T1714" s="33"/>
      <c r="U1714" s="99">
        <v>1.7</v>
      </c>
      <c r="V1714" s="142">
        <v>0.3</v>
      </c>
      <c r="W1714" s="99">
        <f t="shared" si="706"/>
        <v>2</v>
      </c>
      <c r="X1714" s="139">
        <v>340</v>
      </c>
      <c r="Y1714" s="139">
        <v>120</v>
      </c>
      <c r="Z1714" s="139">
        <v>620</v>
      </c>
      <c r="AX1714" s="412" t="s">
        <v>371</v>
      </c>
      <c r="AY1714" s="32"/>
      <c r="AZ1714" t="s">
        <v>4282</v>
      </c>
      <c r="BA1714" s="278" t="s">
        <v>4267</v>
      </c>
      <c r="BB1714" s="280" t="s">
        <v>4268</v>
      </c>
    </row>
    <row r="1715" spans="1:54" ht="15.75">
      <c r="A1715" s="23" t="s">
        <v>278</v>
      </c>
      <c r="B1715" s="24" t="s">
        <v>369</v>
      </c>
      <c r="D1715" s="3" t="s">
        <v>1875</v>
      </c>
      <c r="E1715" s="20" t="s">
        <v>3593</v>
      </c>
      <c r="F1715" s="21" t="s">
        <v>3933</v>
      </c>
      <c r="H1715" t="s">
        <v>1453</v>
      </c>
      <c r="I1715" s="33">
        <v>64039193</v>
      </c>
      <c r="J1715" s="1" t="s">
        <v>1804</v>
      </c>
      <c r="K1715" s="1" t="s">
        <v>1804</v>
      </c>
      <c r="L1715" s="236"/>
      <c r="M1715" s="183">
        <v>38</v>
      </c>
      <c r="N1715" s="183" t="s">
        <v>3938</v>
      </c>
      <c r="O1715" s="229" t="s">
        <v>1791</v>
      </c>
      <c r="P1715" s="283">
        <v>862</v>
      </c>
      <c r="Q1715" s="37">
        <f t="shared" si="705"/>
        <v>1583.2</v>
      </c>
      <c r="R1715" s="166">
        <v>1979</v>
      </c>
      <c r="S1715" s="143">
        <v>5051771783154</v>
      </c>
      <c r="T1715"/>
      <c r="U1715" s="99">
        <v>1.7</v>
      </c>
      <c r="V1715" s="142">
        <v>0.3</v>
      </c>
      <c r="W1715" s="99">
        <f t="shared" si="706"/>
        <v>2</v>
      </c>
      <c r="X1715" s="139">
        <v>340</v>
      </c>
      <c r="Y1715" s="139">
        <v>120</v>
      </c>
      <c r="Z1715" s="139">
        <v>620</v>
      </c>
      <c r="AX1715" s="412" t="s">
        <v>371</v>
      </c>
      <c r="AZ1715" t="s">
        <v>4282</v>
      </c>
      <c r="BA1715" s="278" t="s">
        <v>4267</v>
      </c>
      <c r="BB1715" s="280" t="s">
        <v>4268</v>
      </c>
    </row>
    <row r="1716" spans="1:54" ht="15.75">
      <c r="A1716" s="23" t="s">
        <v>278</v>
      </c>
      <c r="B1716" s="24" t="s">
        <v>369</v>
      </c>
      <c r="D1716" s="3" t="s">
        <v>1875</v>
      </c>
      <c r="E1716" s="20" t="s">
        <v>3594</v>
      </c>
      <c r="F1716" s="21" t="s">
        <v>3933</v>
      </c>
      <c r="H1716" t="s">
        <v>1453</v>
      </c>
      <c r="I1716" s="33">
        <v>64039193</v>
      </c>
      <c r="J1716" s="1" t="s">
        <v>1804</v>
      </c>
      <c r="K1716" s="1" t="s">
        <v>1804</v>
      </c>
      <c r="L1716" s="236"/>
      <c r="M1716" s="183">
        <v>38</v>
      </c>
      <c r="N1716" s="183" t="s">
        <v>3939</v>
      </c>
      <c r="O1716" s="229" t="s">
        <v>1791</v>
      </c>
      <c r="P1716" s="283">
        <v>862</v>
      </c>
      <c r="Q1716" s="37">
        <f t="shared" si="705"/>
        <v>1583.2</v>
      </c>
      <c r="R1716" s="166">
        <v>1979</v>
      </c>
      <c r="S1716" s="143">
        <v>5051771817996</v>
      </c>
      <c r="T1716"/>
      <c r="U1716" s="99">
        <v>1.7</v>
      </c>
      <c r="V1716" s="142">
        <v>0.3</v>
      </c>
      <c r="W1716" s="99">
        <f t="shared" si="706"/>
        <v>2</v>
      </c>
      <c r="X1716" s="139">
        <v>340</v>
      </c>
      <c r="Y1716" s="139">
        <v>120</v>
      </c>
      <c r="Z1716" s="139">
        <v>620</v>
      </c>
      <c r="AX1716" s="412" t="s">
        <v>371</v>
      </c>
      <c r="AZ1716" t="s">
        <v>4282</v>
      </c>
      <c r="BA1716" s="278" t="s">
        <v>4267</v>
      </c>
      <c r="BB1716" s="280" t="s">
        <v>4268</v>
      </c>
    </row>
    <row r="1717" spans="1:54" ht="15.75">
      <c r="A1717" s="23" t="s">
        <v>278</v>
      </c>
      <c r="B1717" s="24" t="s">
        <v>369</v>
      </c>
      <c r="D1717" s="3" t="s">
        <v>1875</v>
      </c>
      <c r="E1717" s="20" t="s">
        <v>3595</v>
      </c>
      <c r="F1717" s="21" t="s">
        <v>3933</v>
      </c>
      <c r="H1717" t="s">
        <v>1453</v>
      </c>
      <c r="I1717" s="33">
        <v>64039193</v>
      </c>
      <c r="J1717" s="1" t="s">
        <v>1804</v>
      </c>
      <c r="K1717" s="1" t="s">
        <v>1804</v>
      </c>
      <c r="L1717" s="236"/>
      <c r="M1717" s="183">
        <v>38</v>
      </c>
      <c r="N1717" s="183" t="s">
        <v>3940</v>
      </c>
      <c r="O1717" s="229" t="s">
        <v>1791</v>
      </c>
      <c r="P1717" s="283">
        <v>862</v>
      </c>
      <c r="Q1717" s="37">
        <f t="shared" ref="Q1717:Q1749" si="707">R1717*0.8</f>
        <v>1583.2</v>
      </c>
      <c r="R1717" s="166">
        <v>1979</v>
      </c>
      <c r="S1717" s="143">
        <v>5051771783161</v>
      </c>
      <c r="T1717"/>
      <c r="U1717" s="99">
        <v>1.7</v>
      </c>
      <c r="V1717" s="142">
        <v>0.3</v>
      </c>
      <c r="W1717" s="99">
        <f t="shared" si="706"/>
        <v>2</v>
      </c>
      <c r="X1717" s="139">
        <v>340</v>
      </c>
      <c r="Y1717" s="139">
        <v>120</v>
      </c>
      <c r="Z1717" s="139">
        <v>620</v>
      </c>
      <c r="AX1717" s="412" t="s">
        <v>371</v>
      </c>
      <c r="AZ1717" t="s">
        <v>4282</v>
      </c>
      <c r="BA1717" s="278" t="s">
        <v>4267</v>
      </c>
      <c r="BB1717" s="280" t="s">
        <v>4268</v>
      </c>
    </row>
    <row r="1718" spans="1:54" ht="15.75">
      <c r="A1718" s="23" t="s">
        <v>278</v>
      </c>
      <c r="B1718" s="24" t="s">
        <v>369</v>
      </c>
      <c r="C1718" s="24"/>
      <c r="D1718" s="3" t="s">
        <v>1875</v>
      </c>
      <c r="E1718" s="21" t="s">
        <v>375</v>
      </c>
      <c r="F1718" s="21" t="s">
        <v>3933</v>
      </c>
      <c r="G1718" s="24"/>
      <c r="H1718" s="36" t="s">
        <v>279</v>
      </c>
      <c r="I1718" s="33">
        <v>64039193</v>
      </c>
      <c r="J1718" s="1" t="s">
        <v>1804</v>
      </c>
      <c r="K1718" s="1" t="s">
        <v>1804</v>
      </c>
      <c r="M1718" s="183">
        <v>39</v>
      </c>
      <c r="N1718" s="183" t="s">
        <v>3934</v>
      </c>
      <c r="O1718" s="22" t="s">
        <v>1791</v>
      </c>
      <c r="P1718" s="283">
        <v>862</v>
      </c>
      <c r="Q1718" s="37">
        <f t="shared" si="707"/>
        <v>1583.2</v>
      </c>
      <c r="R1718" s="166">
        <v>1979</v>
      </c>
      <c r="S1718" s="33" t="s">
        <v>376</v>
      </c>
      <c r="T1718" s="33"/>
      <c r="U1718" s="99">
        <v>1.7</v>
      </c>
      <c r="V1718" s="142">
        <v>0.3</v>
      </c>
      <c r="W1718" s="99">
        <f t="shared" si="706"/>
        <v>2</v>
      </c>
      <c r="X1718" s="139">
        <v>340</v>
      </c>
      <c r="Y1718" s="139">
        <v>120</v>
      </c>
      <c r="Z1718" s="139">
        <v>620</v>
      </c>
      <c r="AX1718" s="412" t="s">
        <v>371</v>
      </c>
      <c r="AY1718" s="32"/>
      <c r="AZ1718" t="s">
        <v>4282</v>
      </c>
      <c r="BA1718" s="278" t="s">
        <v>4267</v>
      </c>
      <c r="BB1718" s="280" t="s">
        <v>4268</v>
      </c>
    </row>
    <row r="1719" spans="1:54" ht="15.75" customHeight="1">
      <c r="A1719" s="23" t="s">
        <v>278</v>
      </c>
      <c r="B1719" s="24" t="s">
        <v>369</v>
      </c>
      <c r="D1719" s="3" t="s">
        <v>1875</v>
      </c>
      <c r="E1719" s="20" t="s">
        <v>3596</v>
      </c>
      <c r="F1719" s="21" t="s">
        <v>3933</v>
      </c>
      <c r="H1719" t="s">
        <v>1453</v>
      </c>
      <c r="I1719" s="33">
        <v>64039193</v>
      </c>
      <c r="J1719" s="1" t="s">
        <v>1804</v>
      </c>
      <c r="K1719" s="1" t="s">
        <v>1804</v>
      </c>
      <c r="L1719" s="236"/>
      <c r="M1719" s="183">
        <v>39</v>
      </c>
      <c r="N1719" s="183" t="s">
        <v>3936</v>
      </c>
      <c r="O1719" s="229" t="s">
        <v>1791</v>
      </c>
      <c r="P1719" s="283">
        <v>862</v>
      </c>
      <c r="Q1719" s="37">
        <f t="shared" si="707"/>
        <v>1583.2</v>
      </c>
      <c r="R1719" s="166">
        <v>1979</v>
      </c>
      <c r="S1719" s="143">
        <v>5051771818016</v>
      </c>
      <c r="T1719"/>
      <c r="U1719" s="99">
        <v>1.7</v>
      </c>
      <c r="V1719" s="142">
        <v>0.3</v>
      </c>
      <c r="W1719" s="99">
        <f t="shared" si="706"/>
        <v>2</v>
      </c>
      <c r="X1719" s="139">
        <v>340</v>
      </c>
      <c r="Y1719" s="139">
        <v>120</v>
      </c>
      <c r="Z1719" s="139">
        <v>620</v>
      </c>
      <c r="AX1719" s="412" t="s">
        <v>371</v>
      </c>
      <c r="AZ1719" t="s">
        <v>4282</v>
      </c>
      <c r="BA1719" s="278" t="s">
        <v>4267</v>
      </c>
      <c r="BB1719" s="280" t="s">
        <v>4268</v>
      </c>
    </row>
    <row r="1720" spans="1:54" ht="15.75">
      <c r="A1720" s="23" t="s">
        <v>278</v>
      </c>
      <c r="B1720" s="24" t="s">
        <v>369</v>
      </c>
      <c r="C1720" s="24"/>
      <c r="D1720" s="3" t="s">
        <v>1875</v>
      </c>
      <c r="E1720" s="21" t="s">
        <v>2616</v>
      </c>
      <c r="F1720" s="21" t="s">
        <v>3933</v>
      </c>
      <c r="G1720" s="24"/>
      <c r="H1720" s="36" t="s">
        <v>279</v>
      </c>
      <c r="I1720" s="33">
        <v>64039193</v>
      </c>
      <c r="J1720" s="1" t="s">
        <v>1804</v>
      </c>
      <c r="K1720" s="1" t="s">
        <v>1804</v>
      </c>
      <c r="M1720" s="183">
        <v>39</v>
      </c>
      <c r="N1720" s="183" t="s">
        <v>3935</v>
      </c>
      <c r="O1720" s="22" t="s">
        <v>1791</v>
      </c>
      <c r="P1720" s="283">
        <v>862</v>
      </c>
      <c r="Q1720" s="37">
        <f t="shared" si="707"/>
        <v>1583.2</v>
      </c>
      <c r="R1720" s="166">
        <v>1979</v>
      </c>
      <c r="S1720" s="33">
        <v>5051771617183</v>
      </c>
      <c r="T1720" s="33"/>
      <c r="U1720" s="99">
        <v>1.7</v>
      </c>
      <c r="V1720" s="142">
        <v>0.3</v>
      </c>
      <c r="W1720" s="99">
        <f t="shared" si="706"/>
        <v>2</v>
      </c>
      <c r="X1720" s="139">
        <v>340</v>
      </c>
      <c r="Y1720" s="139">
        <v>120</v>
      </c>
      <c r="Z1720" s="139">
        <v>620</v>
      </c>
      <c r="AX1720" s="412" t="s">
        <v>371</v>
      </c>
      <c r="AY1720" s="32"/>
      <c r="AZ1720" t="s">
        <v>4282</v>
      </c>
      <c r="BA1720" s="278" t="s">
        <v>4267</v>
      </c>
      <c r="BB1720" s="280" t="s">
        <v>4268</v>
      </c>
    </row>
    <row r="1721" spans="1:54" ht="15.75">
      <c r="A1721" s="23" t="s">
        <v>278</v>
      </c>
      <c r="B1721" s="24" t="s">
        <v>369</v>
      </c>
      <c r="C1721" s="24"/>
      <c r="D1721" s="3" t="s">
        <v>1875</v>
      </c>
      <c r="E1721" s="21" t="s">
        <v>2617</v>
      </c>
      <c r="F1721" s="21" t="s">
        <v>3933</v>
      </c>
      <c r="G1721" s="24"/>
      <c r="H1721" s="36" t="s">
        <v>279</v>
      </c>
      <c r="I1721" s="33">
        <v>64039193</v>
      </c>
      <c r="J1721" s="1" t="s">
        <v>1804</v>
      </c>
      <c r="K1721" s="1" t="s">
        <v>1804</v>
      </c>
      <c r="M1721" s="183">
        <v>39</v>
      </c>
      <c r="N1721" s="183" t="s">
        <v>3937</v>
      </c>
      <c r="O1721" s="22" t="s">
        <v>1791</v>
      </c>
      <c r="P1721" s="283">
        <v>862</v>
      </c>
      <c r="Q1721" s="37">
        <f t="shared" si="707"/>
        <v>1583.2</v>
      </c>
      <c r="R1721" s="166">
        <v>1979</v>
      </c>
      <c r="S1721" s="33">
        <v>5051771575377</v>
      </c>
      <c r="T1721" s="33"/>
      <c r="U1721" s="99">
        <v>1.7</v>
      </c>
      <c r="V1721" s="142">
        <v>0.3</v>
      </c>
      <c r="W1721" s="99">
        <f t="shared" si="706"/>
        <v>2</v>
      </c>
      <c r="X1721" s="139">
        <v>340</v>
      </c>
      <c r="Y1721" s="139">
        <v>120</v>
      </c>
      <c r="Z1721" s="139">
        <v>620</v>
      </c>
      <c r="AX1721" s="412" t="s">
        <v>371</v>
      </c>
      <c r="AY1721" s="32"/>
      <c r="AZ1721" t="s">
        <v>4282</v>
      </c>
      <c r="BA1721" s="278" t="s">
        <v>4267</v>
      </c>
      <c r="BB1721" s="280" t="s">
        <v>4268</v>
      </c>
    </row>
    <row r="1722" spans="1:54" ht="15.75">
      <c r="A1722" s="23" t="s">
        <v>278</v>
      </c>
      <c r="B1722" s="24" t="s">
        <v>369</v>
      </c>
      <c r="D1722" s="3" t="s">
        <v>1875</v>
      </c>
      <c r="E1722" s="20" t="s">
        <v>3597</v>
      </c>
      <c r="F1722" s="21" t="s">
        <v>3933</v>
      </c>
      <c r="H1722" t="s">
        <v>1453</v>
      </c>
      <c r="I1722" s="33">
        <v>64039193</v>
      </c>
      <c r="J1722" s="1" t="s">
        <v>1804</v>
      </c>
      <c r="K1722" s="1" t="s">
        <v>1804</v>
      </c>
      <c r="L1722" s="236"/>
      <c r="M1722" s="183">
        <v>39</v>
      </c>
      <c r="N1722" s="183" t="s">
        <v>3938</v>
      </c>
      <c r="O1722" s="229" t="s">
        <v>1791</v>
      </c>
      <c r="P1722" s="283">
        <v>862</v>
      </c>
      <c r="Q1722" s="37">
        <f t="shared" si="707"/>
        <v>1583.2</v>
      </c>
      <c r="R1722" s="166">
        <v>1979</v>
      </c>
      <c r="S1722" s="143">
        <v>5051771783178</v>
      </c>
      <c r="T1722"/>
      <c r="U1722" s="99">
        <v>1.7</v>
      </c>
      <c r="V1722" s="142">
        <v>0.3</v>
      </c>
      <c r="W1722" s="99">
        <f t="shared" si="706"/>
        <v>2</v>
      </c>
      <c r="X1722" s="139">
        <v>340</v>
      </c>
      <c r="Y1722" s="139">
        <v>120</v>
      </c>
      <c r="Z1722" s="139">
        <v>620</v>
      </c>
      <c r="AX1722" s="412" t="s">
        <v>371</v>
      </c>
      <c r="AZ1722" t="s">
        <v>4282</v>
      </c>
      <c r="BA1722" s="278" t="s">
        <v>4267</v>
      </c>
      <c r="BB1722" s="280" t="s">
        <v>4268</v>
      </c>
    </row>
    <row r="1723" spans="1:54" ht="15.75">
      <c r="A1723" s="23" t="s">
        <v>278</v>
      </c>
      <c r="B1723" s="24" t="s">
        <v>369</v>
      </c>
      <c r="D1723" s="3" t="s">
        <v>1875</v>
      </c>
      <c r="E1723" s="20" t="s">
        <v>3598</v>
      </c>
      <c r="F1723" s="21" t="s">
        <v>3933</v>
      </c>
      <c r="H1723" t="s">
        <v>1453</v>
      </c>
      <c r="I1723" s="33">
        <v>64039193</v>
      </c>
      <c r="J1723" s="1" t="s">
        <v>1804</v>
      </c>
      <c r="K1723" s="1" t="s">
        <v>1804</v>
      </c>
      <c r="L1723" s="236"/>
      <c r="M1723" s="183">
        <v>39</v>
      </c>
      <c r="N1723" s="183" t="s">
        <v>3939</v>
      </c>
      <c r="O1723" s="229" t="s">
        <v>1791</v>
      </c>
      <c r="P1723" s="283">
        <v>862</v>
      </c>
      <c r="Q1723" s="37">
        <f t="shared" si="707"/>
        <v>1583.2</v>
      </c>
      <c r="R1723" s="166">
        <v>1979</v>
      </c>
      <c r="S1723" s="143">
        <v>5051771818009</v>
      </c>
      <c r="T1723"/>
      <c r="U1723" s="99">
        <v>1.7</v>
      </c>
      <c r="V1723" s="142">
        <v>0.3</v>
      </c>
      <c r="W1723" s="99">
        <f t="shared" si="706"/>
        <v>2</v>
      </c>
      <c r="X1723" s="139">
        <v>340</v>
      </c>
      <c r="Y1723" s="139">
        <v>120</v>
      </c>
      <c r="Z1723" s="139">
        <v>620</v>
      </c>
      <c r="AX1723" s="412" t="s">
        <v>371</v>
      </c>
      <c r="AZ1723" t="s">
        <v>4282</v>
      </c>
      <c r="BA1723" s="278" t="s">
        <v>4267</v>
      </c>
      <c r="BB1723" s="280" t="s">
        <v>4268</v>
      </c>
    </row>
    <row r="1724" spans="1:54" ht="15.75">
      <c r="A1724" s="23" t="s">
        <v>278</v>
      </c>
      <c r="B1724" s="24" t="s">
        <v>369</v>
      </c>
      <c r="D1724" s="3" t="s">
        <v>1875</v>
      </c>
      <c r="E1724" s="20" t="s">
        <v>3599</v>
      </c>
      <c r="F1724" s="21" t="s">
        <v>3933</v>
      </c>
      <c r="H1724" t="s">
        <v>1453</v>
      </c>
      <c r="I1724" s="33">
        <v>64039193</v>
      </c>
      <c r="J1724" s="1" t="s">
        <v>1804</v>
      </c>
      <c r="K1724" s="1" t="s">
        <v>1804</v>
      </c>
      <c r="L1724" s="236"/>
      <c r="M1724" s="183">
        <v>39</v>
      </c>
      <c r="N1724" s="183" t="s">
        <v>3940</v>
      </c>
      <c r="O1724" s="229" t="s">
        <v>1791</v>
      </c>
      <c r="P1724" s="283">
        <v>862</v>
      </c>
      <c r="Q1724" s="37">
        <f t="shared" si="707"/>
        <v>1583.2</v>
      </c>
      <c r="R1724" s="166">
        <v>1979</v>
      </c>
      <c r="S1724" s="143">
        <v>5051771588285</v>
      </c>
      <c r="T1724"/>
      <c r="U1724" s="99">
        <v>1.7</v>
      </c>
      <c r="V1724" s="142">
        <v>0.3</v>
      </c>
      <c r="W1724" s="99">
        <f t="shared" si="706"/>
        <v>2</v>
      </c>
      <c r="X1724" s="139">
        <v>340</v>
      </c>
      <c r="Y1724" s="139">
        <v>120</v>
      </c>
      <c r="Z1724" s="139">
        <v>620</v>
      </c>
      <c r="AX1724" s="412" t="s">
        <v>371</v>
      </c>
      <c r="AZ1724" t="s">
        <v>4282</v>
      </c>
      <c r="BA1724" s="278" t="s">
        <v>4267</v>
      </c>
      <c r="BB1724" s="280" t="s">
        <v>4268</v>
      </c>
    </row>
    <row r="1725" spans="1:54" ht="15.75">
      <c r="A1725" s="23" t="s">
        <v>278</v>
      </c>
      <c r="B1725" s="24" t="s">
        <v>369</v>
      </c>
      <c r="D1725" s="3" t="s">
        <v>1875</v>
      </c>
      <c r="E1725" s="20" t="s">
        <v>3608</v>
      </c>
      <c r="F1725" s="21" t="s">
        <v>3933</v>
      </c>
      <c r="H1725" t="s">
        <v>1453</v>
      </c>
      <c r="I1725" s="33">
        <v>64039193</v>
      </c>
      <c r="J1725" s="1" t="s">
        <v>1804</v>
      </c>
      <c r="K1725" s="1" t="s">
        <v>1804</v>
      </c>
      <c r="L1725" s="236"/>
      <c r="M1725" s="183">
        <v>40</v>
      </c>
      <c r="N1725" s="183" t="s">
        <v>3934</v>
      </c>
      <c r="O1725" s="229" t="s">
        <v>1791</v>
      </c>
      <c r="P1725" s="283">
        <v>862</v>
      </c>
      <c r="Q1725" s="37">
        <f t="shared" si="707"/>
        <v>1583.2</v>
      </c>
      <c r="R1725" s="166">
        <v>1979</v>
      </c>
      <c r="S1725" s="143">
        <v>5051771882659</v>
      </c>
      <c r="T1725"/>
      <c r="U1725" s="99">
        <v>1.7</v>
      </c>
      <c r="V1725" s="142">
        <v>0.3</v>
      </c>
      <c r="W1725" s="99">
        <f t="shared" si="706"/>
        <v>2</v>
      </c>
      <c r="X1725" s="139">
        <v>340</v>
      </c>
      <c r="Y1725" s="139">
        <v>120</v>
      </c>
      <c r="Z1725" s="139">
        <v>620</v>
      </c>
      <c r="AX1725" s="412" t="s">
        <v>371</v>
      </c>
      <c r="AZ1725" t="s">
        <v>4282</v>
      </c>
      <c r="BA1725" s="278" t="s">
        <v>4267</v>
      </c>
      <c r="BB1725" s="280" t="s">
        <v>4268</v>
      </c>
    </row>
    <row r="1726" spans="1:54" ht="15.75" customHeight="1">
      <c r="A1726" s="23" t="s">
        <v>278</v>
      </c>
      <c r="B1726" s="24" t="s">
        <v>369</v>
      </c>
      <c r="D1726" s="3" t="s">
        <v>1875</v>
      </c>
      <c r="E1726" s="20" t="s">
        <v>3600</v>
      </c>
      <c r="F1726" s="21" t="s">
        <v>3933</v>
      </c>
      <c r="H1726" t="s">
        <v>1453</v>
      </c>
      <c r="I1726" s="33">
        <v>64039193</v>
      </c>
      <c r="J1726" s="1" t="s">
        <v>1804</v>
      </c>
      <c r="K1726" s="1" t="s">
        <v>1804</v>
      </c>
      <c r="L1726" s="236"/>
      <c r="M1726" s="183">
        <v>40</v>
      </c>
      <c r="N1726" s="183" t="s">
        <v>3936</v>
      </c>
      <c r="O1726" s="229" t="s">
        <v>1791</v>
      </c>
      <c r="P1726" s="283">
        <v>862</v>
      </c>
      <c r="Q1726" s="37">
        <f t="shared" si="707"/>
        <v>1583.2</v>
      </c>
      <c r="R1726" s="166">
        <v>1979</v>
      </c>
      <c r="S1726" s="143">
        <v>5051771882741</v>
      </c>
      <c r="T1726"/>
      <c r="U1726" s="99">
        <v>1.7</v>
      </c>
      <c r="V1726" s="142">
        <v>0.3</v>
      </c>
      <c r="W1726" s="99">
        <f t="shared" si="706"/>
        <v>2</v>
      </c>
      <c r="X1726" s="139">
        <v>340</v>
      </c>
      <c r="Y1726" s="139">
        <v>120</v>
      </c>
      <c r="Z1726" s="139">
        <v>620</v>
      </c>
      <c r="AX1726" s="412" t="s">
        <v>371</v>
      </c>
      <c r="AZ1726" t="s">
        <v>4282</v>
      </c>
      <c r="BA1726" s="278" t="s">
        <v>4267</v>
      </c>
      <c r="BB1726" s="280" t="s">
        <v>4268</v>
      </c>
    </row>
    <row r="1727" spans="1:54" ht="15.75">
      <c r="A1727" s="23" t="s">
        <v>278</v>
      </c>
      <c r="B1727" s="24" t="s">
        <v>369</v>
      </c>
      <c r="D1727" s="3" t="s">
        <v>1875</v>
      </c>
      <c r="E1727" s="20" t="s">
        <v>3601</v>
      </c>
      <c r="F1727" s="21" t="s">
        <v>3933</v>
      </c>
      <c r="H1727" t="s">
        <v>1453</v>
      </c>
      <c r="I1727" s="33">
        <v>64039193</v>
      </c>
      <c r="J1727" s="1" t="s">
        <v>1804</v>
      </c>
      <c r="K1727" s="1" t="s">
        <v>1804</v>
      </c>
      <c r="L1727" s="236"/>
      <c r="M1727" s="183">
        <v>40</v>
      </c>
      <c r="N1727" s="183" t="s">
        <v>3938</v>
      </c>
      <c r="O1727" s="229" t="s">
        <v>1791</v>
      </c>
      <c r="P1727" s="283">
        <v>862</v>
      </c>
      <c r="Q1727" s="37">
        <f t="shared" si="707"/>
        <v>1583.2</v>
      </c>
      <c r="R1727" s="166">
        <v>1979</v>
      </c>
      <c r="S1727" s="143">
        <v>5051771882703</v>
      </c>
      <c r="T1727"/>
      <c r="U1727" s="99">
        <v>1.7</v>
      </c>
      <c r="V1727" s="142">
        <v>0.3</v>
      </c>
      <c r="W1727" s="99">
        <f t="shared" si="706"/>
        <v>2</v>
      </c>
      <c r="X1727" s="139">
        <v>340</v>
      </c>
      <c r="Y1727" s="139">
        <v>120</v>
      </c>
      <c r="Z1727" s="139">
        <v>620</v>
      </c>
      <c r="AX1727" s="412" t="s">
        <v>371</v>
      </c>
      <c r="AZ1727" t="s">
        <v>4282</v>
      </c>
      <c r="BA1727" s="278" t="s">
        <v>4267</v>
      </c>
      <c r="BB1727" s="280" t="s">
        <v>4268</v>
      </c>
    </row>
    <row r="1728" spans="1:54" ht="15.75">
      <c r="A1728" s="23" t="s">
        <v>278</v>
      </c>
      <c r="B1728" s="24" t="s">
        <v>369</v>
      </c>
      <c r="D1728" s="3" t="s">
        <v>1875</v>
      </c>
      <c r="E1728" s="20" t="s">
        <v>3602</v>
      </c>
      <c r="F1728" s="21" t="s">
        <v>3933</v>
      </c>
      <c r="H1728" t="s">
        <v>1453</v>
      </c>
      <c r="I1728" s="33">
        <v>64039193</v>
      </c>
      <c r="J1728" s="1" t="s">
        <v>1804</v>
      </c>
      <c r="K1728" s="1" t="s">
        <v>1804</v>
      </c>
      <c r="L1728" s="236"/>
      <c r="M1728" s="183">
        <v>40</v>
      </c>
      <c r="N1728" s="183" t="s">
        <v>3939</v>
      </c>
      <c r="O1728" s="229" t="s">
        <v>1791</v>
      </c>
      <c r="P1728" s="283">
        <v>862</v>
      </c>
      <c r="Q1728" s="37">
        <f t="shared" si="707"/>
        <v>1583.2</v>
      </c>
      <c r="R1728" s="166">
        <v>1979</v>
      </c>
      <c r="S1728" s="143">
        <v>5051771882727</v>
      </c>
      <c r="T1728"/>
      <c r="U1728" s="99">
        <v>1.7</v>
      </c>
      <c r="V1728" s="142">
        <v>0.3</v>
      </c>
      <c r="W1728" s="99">
        <f t="shared" si="706"/>
        <v>2</v>
      </c>
      <c r="X1728" s="139">
        <v>340</v>
      </c>
      <c r="Y1728" s="139">
        <v>120</v>
      </c>
      <c r="Z1728" s="139">
        <v>620</v>
      </c>
      <c r="AX1728" s="412" t="s">
        <v>371</v>
      </c>
      <c r="AZ1728" t="s">
        <v>4282</v>
      </c>
      <c r="BA1728" s="278" t="s">
        <v>4267</v>
      </c>
      <c r="BB1728" s="280" t="s">
        <v>4268</v>
      </c>
    </row>
    <row r="1729" spans="1:54" ht="15.75">
      <c r="A1729" s="23" t="s">
        <v>278</v>
      </c>
      <c r="B1729" s="24" t="s">
        <v>369</v>
      </c>
      <c r="D1729" s="3" t="s">
        <v>1875</v>
      </c>
      <c r="E1729" s="20" t="s">
        <v>3603</v>
      </c>
      <c r="F1729" s="21" t="s">
        <v>3933</v>
      </c>
      <c r="H1729" t="s">
        <v>1453</v>
      </c>
      <c r="I1729" s="33">
        <v>64039193</v>
      </c>
      <c r="J1729" s="1" t="s">
        <v>1804</v>
      </c>
      <c r="K1729" s="1" t="s">
        <v>1804</v>
      </c>
      <c r="L1729" s="236"/>
      <c r="M1729" s="183">
        <v>40</v>
      </c>
      <c r="N1729" s="183" t="s">
        <v>3940</v>
      </c>
      <c r="O1729" s="229" t="s">
        <v>1791</v>
      </c>
      <c r="P1729" s="283">
        <v>862</v>
      </c>
      <c r="Q1729" s="37">
        <f t="shared" si="707"/>
        <v>1583.2</v>
      </c>
      <c r="R1729" s="166">
        <v>1979</v>
      </c>
      <c r="S1729" s="143">
        <v>5051771882710</v>
      </c>
      <c r="T1729"/>
      <c r="U1729" s="99">
        <v>1.7</v>
      </c>
      <c r="V1729" s="142">
        <v>0.3</v>
      </c>
      <c r="W1729" s="99">
        <f t="shared" si="706"/>
        <v>2</v>
      </c>
      <c r="X1729" s="139">
        <v>340</v>
      </c>
      <c r="Y1729" s="139">
        <v>120</v>
      </c>
      <c r="Z1729" s="139">
        <v>620</v>
      </c>
      <c r="AX1729" s="412" t="s">
        <v>371</v>
      </c>
      <c r="AZ1729" t="s">
        <v>4282</v>
      </c>
      <c r="BA1729" s="278" t="s">
        <v>4267</v>
      </c>
      <c r="BB1729" s="280" t="s">
        <v>4268</v>
      </c>
    </row>
    <row r="1730" spans="1:54" ht="15.75">
      <c r="A1730" s="23" t="s">
        <v>278</v>
      </c>
      <c r="B1730" s="24" t="s">
        <v>369</v>
      </c>
      <c r="C1730" s="24"/>
      <c r="D1730" s="3" t="s">
        <v>1875</v>
      </c>
      <c r="E1730" s="21" t="s">
        <v>2618</v>
      </c>
      <c r="F1730" s="21" t="s">
        <v>3933</v>
      </c>
      <c r="G1730" s="24"/>
      <c r="H1730" s="36" t="s">
        <v>279</v>
      </c>
      <c r="I1730" s="33">
        <v>64039193</v>
      </c>
      <c r="J1730" s="1" t="s">
        <v>1804</v>
      </c>
      <c r="K1730" s="1" t="s">
        <v>1804</v>
      </c>
      <c r="M1730" s="183">
        <v>41</v>
      </c>
      <c r="N1730" s="183" t="s">
        <v>3934</v>
      </c>
      <c r="O1730" s="22" t="s">
        <v>1791</v>
      </c>
      <c r="P1730" s="283">
        <v>862</v>
      </c>
      <c r="Q1730" s="37">
        <f t="shared" si="707"/>
        <v>1583.2</v>
      </c>
      <c r="R1730" s="166">
        <v>1979</v>
      </c>
      <c r="S1730" s="33">
        <v>5051771575384</v>
      </c>
      <c r="T1730" s="33"/>
      <c r="U1730" s="99">
        <v>1.7</v>
      </c>
      <c r="V1730" s="142">
        <v>0.3</v>
      </c>
      <c r="W1730" s="99">
        <f t="shared" ref="W1730:W1761" si="708">U1730+V1730</f>
        <v>2</v>
      </c>
      <c r="X1730" s="139">
        <v>340</v>
      </c>
      <c r="Y1730" s="139">
        <v>120</v>
      </c>
      <c r="Z1730" s="139">
        <v>620</v>
      </c>
      <c r="AX1730" s="412" t="s">
        <v>371</v>
      </c>
      <c r="AY1730" s="32"/>
      <c r="AZ1730" t="s">
        <v>4282</v>
      </c>
      <c r="BA1730" s="278" t="s">
        <v>4267</v>
      </c>
      <c r="BB1730" s="280" t="s">
        <v>4268</v>
      </c>
    </row>
    <row r="1731" spans="1:54" ht="15.75" customHeight="1">
      <c r="A1731" s="23" t="s">
        <v>278</v>
      </c>
      <c r="B1731" s="24" t="s">
        <v>369</v>
      </c>
      <c r="D1731" s="3" t="s">
        <v>1875</v>
      </c>
      <c r="E1731" s="20" t="s">
        <v>3604</v>
      </c>
      <c r="F1731" s="21" t="s">
        <v>3933</v>
      </c>
      <c r="H1731" t="s">
        <v>1453</v>
      </c>
      <c r="I1731" s="33">
        <v>64039193</v>
      </c>
      <c r="J1731" s="1" t="s">
        <v>1804</v>
      </c>
      <c r="K1731" s="1" t="s">
        <v>1804</v>
      </c>
      <c r="L1731" s="236"/>
      <c r="M1731" s="183">
        <v>41</v>
      </c>
      <c r="N1731" s="183" t="s">
        <v>3936</v>
      </c>
      <c r="O1731" s="229" t="s">
        <v>1791</v>
      </c>
      <c r="P1731" s="283">
        <v>862</v>
      </c>
      <c r="Q1731" s="37">
        <f t="shared" si="707"/>
        <v>1583.2</v>
      </c>
      <c r="R1731" s="166">
        <v>1979</v>
      </c>
      <c r="S1731" s="143">
        <v>5051771818030</v>
      </c>
      <c r="T1731"/>
      <c r="U1731" s="99">
        <v>1.7</v>
      </c>
      <c r="V1731" s="142">
        <v>0.3</v>
      </c>
      <c r="W1731" s="99">
        <f t="shared" si="708"/>
        <v>2</v>
      </c>
      <c r="X1731" s="139">
        <v>340</v>
      </c>
      <c r="Y1731" s="139">
        <v>120</v>
      </c>
      <c r="Z1731" s="139">
        <v>620</v>
      </c>
      <c r="AX1731" s="412" t="s">
        <v>371</v>
      </c>
      <c r="AZ1731" t="s">
        <v>4282</v>
      </c>
      <c r="BA1731" s="278" t="s">
        <v>4267</v>
      </c>
      <c r="BB1731" s="280" t="s">
        <v>4268</v>
      </c>
    </row>
    <row r="1732" spans="1:54" ht="15.75">
      <c r="A1732" s="23" t="s">
        <v>278</v>
      </c>
      <c r="B1732" s="24" t="s">
        <v>369</v>
      </c>
      <c r="C1732" s="24"/>
      <c r="D1732" s="3" t="s">
        <v>1875</v>
      </c>
      <c r="E1732" s="21" t="s">
        <v>2619</v>
      </c>
      <c r="F1732" s="21" t="s">
        <v>3933</v>
      </c>
      <c r="G1732" s="24"/>
      <c r="H1732" s="36" t="s">
        <v>279</v>
      </c>
      <c r="I1732" s="33">
        <v>64039193</v>
      </c>
      <c r="J1732" s="1" t="s">
        <v>1804</v>
      </c>
      <c r="K1732" s="1" t="s">
        <v>1804</v>
      </c>
      <c r="M1732" s="183">
        <v>41</v>
      </c>
      <c r="N1732" s="183" t="s">
        <v>3935</v>
      </c>
      <c r="O1732" s="22" t="s">
        <v>1791</v>
      </c>
      <c r="P1732" s="283">
        <v>862</v>
      </c>
      <c r="Q1732" s="37">
        <f t="shared" si="707"/>
        <v>1583.2</v>
      </c>
      <c r="R1732" s="166">
        <v>1979</v>
      </c>
      <c r="S1732" s="33">
        <v>5051771588292</v>
      </c>
      <c r="T1732" s="33"/>
      <c r="U1732" s="99">
        <v>1.7</v>
      </c>
      <c r="V1732" s="142">
        <v>0.3</v>
      </c>
      <c r="W1732" s="99">
        <f t="shared" si="708"/>
        <v>2</v>
      </c>
      <c r="X1732" s="139">
        <v>340</v>
      </c>
      <c r="Y1732" s="139">
        <v>120</v>
      </c>
      <c r="Z1732" s="139">
        <v>620</v>
      </c>
      <c r="AX1732" s="412" t="s">
        <v>371</v>
      </c>
      <c r="AY1732" s="32"/>
      <c r="AZ1732" t="s">
        <v>4282</v>
      </c>
      <c r="BA1732" s="278" t="s">
        <v>4267</v>
      </c>
      <c r="BB1732" s="280" t="s">
        <v>4268</v>
      </c>
    </row>
    <row r="1733" spans="1:54" ht="15.75">
      <c r="A1733" s="23" t="s">
        <v>278</v>
      </c>
      <c r="B1733" s="24" t="s">
        <v>369</v>
      </c>
      <c r="C1733" s="24"/>
      <c r="D1733" s="3" t="s">
        <v>1875</v>
      </c>
      <c r="E1733" t="s">
        <v>2620</v>
      </c>
      <c r="F1733" s="21" t="s">
        <v>3933</v>
      </c>
      <c r="G1733" s="24"/>
      <c r="H1733" s="36" t="s">
        <v>279</v>
      </c>
      <c r="I1733" s="33">
        <v>64039193</v>
      </c>
      <c r="J1733" s="1" t="s">
        <v>1804</v>
      </c>
      <c r="K1733" s="1" t="s">
        <v>1804</v>
      </c>
      <c r="M1733" s="183">
        <v>41</v>
      </c>
      <c r="N1733" s="183" t="s">
        <v>3937</v>
      </c>
      <c r="O1733" s="22" t="s">
        <v>1791</v>
      </c>
      <c r="P1733" s="283">
        <v>862</v>
      </c>
      <c r="Q1733" s="37">
        <f t="shared" si="707"/>
        <v>1583.2</v>
      </c>
      <c r="R1733" s="166">
        <v>1979</v>
      </c>
      <c r="S1733" s="33">
        <v>5051771575391</v>
      </c>
      <c r="T1733" s="33"/>
      <c r="U1733" s="99">
        <v>1.7</v>
      </c>
      <c r="V1733" s="142">
        <v>0.3</v>
      </c>
      <c r="W1733" s="99">
        <f t="shared" si="708"/>
        <v>2</v>
      </c>
      <c r="X1733" s="139">
        <v>340</v>
      </c>
      <c r="Y1733" s="139">
        <v>120</v>
      </c>
      <c r="Z1733" s="139">
        <v>620</v>
      </c>
      <c r="AX1733" s="412" t="s">
        <v>371</v>
      </c>
      <c r="AY1733" s="32"/>
      <c r="AZ1733" t="s">
        <v>4282</v>
      </c>
      <c r="BA1733" s="278" t="s">
        <v>4267</v>
      </c>
      <c r="BB1733" s="280" t="s">
        <v>4268</v>
      </c>
    </row>
    <row r="1734" spans="1:54" ht="15.75">
      <c r="A1734" s="23" t="s">
        <v>278</v>
      </c>
      <c r="B1734" s="24" t="s">
        <v>369</v>
      </c>
      <c r="D1734" s="3" t="s">
        <v>1875</v>
      </c>
      <c r="E1734" s="20" t="s">
        <v>3605</v>
      </c>
      <c r="F1734" s="21" t="s">
        <v>3933</v>
      </c>
      <c r="H1734" t="s">
        <v>1453</v>
      </c>
      <c r="I1734" s="33">
        <v>64039193</v>
      </c>
      <c r="J1734" s="1" t="s">
        <v>1804</v>
      </c>
      <c r="K1734" s="1" t="s">
        <v>1804</v>
      </c>
      <c r="L1734" s="236"/>
      <c r="M1734" s="183">
        <v>41</v>
      </c>
      <c r="N1734" s="183" t="s">
        <v>3938</v>
      </c>
      <c r="O1734" s="229" t="s">
        <v>1791</v>
      </c>
      <c r="P1734" s="283">
        <v>862</v>
      </c>
      <c r="Q1734" s="37">
        <f t="shared" si="707"/>
        <v>1583.2</v>
      </c>
      <c r="R1734" s="166">
        <v>1979</v>
      </c>
      <c r="S1734" s="143">
        <v>5051771783192</v>
      </c>
      <c r="T1734"/>
      <c r="U1734" s="99">
        <v>1.7</v>
      </c>
      <c r="V1734" s="142">
        <v>0.3</v>
      </c>
      <c r="W1734" s="99">
        <f t="shared" si="708"/>
        <v>2</v>
      </c>
      <c r="X1734" s="139">
        <v>340</v>
      </c>
      <c r="Y1734" s="139">
        <v>120</v>
      </c>
      <c r="Z1734" s="139">
        <v>620</v>
      </c>
      <c r="AX1734" s="412" t="s">
        <v>371</v>
      </c>
      <c r="AZ1734" t="s">
        <v>4282</v>
      </c>
      <c r="BA1734" s="278" t="s">
        <v>4267</v>
      </c>
      <c r="BB1734" s="280" t="s">
        <v>4268</v>
      </c>
    </row>
    <row r="1735" spans="1:54" ht="15.75">
      <c r="A1735" s="23" t="s">
        <v>278</v>
      </c>
      <c r="B1735" s="24" t="s">
        <v>369</v>
      </c>
      <c r="D1735" s="3" t="s">
        <v>1875</v>
      </c>
      <c r="E1735" s="20" t="s">
        <v>3606</v>
      </c>
      <c r="F1735" s="21" t="s">
        <v>3933</v>
      </c>
      <c r="H1735" t="s">
        <v>1453</v>
      </c>
      <c r="I1735" s="33">
        <v>64039193</v>
      </c>
      <c r="J1735" s="1" t="s">
        <v>1804</v>
      </c>
      <c r="K1735" s="1" t="s">
        <v>1804</v>
      </c>
      <c r="L1735" s="236"/>
      <c r="M1735" s="183">
        <v>41</v>
      </c>
      <c r="N1735" s="183" t="s">
        <v>3939</v>
      </c>
      <c r="O1735" s="229" t="s">
        <v>1791</v>
      </c>
      <c r="P1735" s="283">
        <v>862</v>
      </c>
      <c r="Q1735" s="37">
        <f t="shared" si="707"/>
        <v>1583.2</v>
      </c>
      <c r="R1735" s="166">
        <v>1979</v>
      </c>
      <c r="S1735" s="143">
        <v>5051771818023</v>
      </c>
      <c r="T1735"/>
      <c r="U1735" s="99">
        <v>1.7</v>
      </c>
      <c r="V1735" s="142">
        <v>0.3</v>
      </c>
      <c r="W1735" s="99">
        <f t="shared" si="708"/>
        <v>2</v>
      </c>
      <c r="X1735" s="139">
        <v>340</v>
      </c>
      <c r="Y1735" s="139">
        <v>120</v>
      </c>
      <c r="Z1735" s="139">
        <v>620</v>
      </c>
      <c r="AX1735" s="412" t="s">
        <v>371</v>
      </c>
      <c r="AZ1735" t="s">
        <v>4282</v>
      </c>
      <c r="BA1735" s="278" t="s">
        <v>4267</v>
      </c>
      <c r="BB1735" s="280" t="s">
        <v>4268</v>
      </c>
    </row>
    <row r="1736" spans="1:54" ht="15.75">
      <c r="A1736" s="23" t="s">
        <v>278</v>
      </c>
      <c r="B1736" s="24" t="s">
        <v>369</v>
      </c>
      <c r="D1736" s="3" t="s">
        <v>1875</v>
      </c>
      <c r="E1736" s="20" t="s">
        <v>3607</v>
      </c>
      <c r="F1736" s="21" t="s">
        <v>3933</v>
      </c>
      <c r="H1736" t="s">
        <v>1453</v>
      </c>
      <c r="I1736" s="33">
        <v>64039193</v>
      </c>
      <c r="J1736" s="1" t="s">
        <v>1804</v>
      </c>
      <c r="K1736" s="1" t="s">
        <v>1804</v>
      </c>
      <c r="L1736" s="236"/>
      <c r="M1736" s="183">
        <v>41</v>
      </c>
      <c r="N1736" s="183" t="s">
        <v>3940</v>
      </c>
      <c r="O1736" s="229" t="s">
        <v>1791</v>
      </c>
      <c r="P1736" s="283">
        <v>862</v>
      </c>
      <c r="Q1736" s="37">
        <f t="shared" si="707"/>
        <v>1583.2</v>
      </c>
      <c r="R1736" s="166">
        <v>1979</v>
      </c>
      <c r="S1736" s="143">
        <v>5051771783208</v>
      </c>
      <c r="T1736"/>
      <c r="U1736" s="99">
        <v>1.7</v>
      </c>
      <c r="V1736" s="142">
        <v>0.3</v>
      </c>
      <c r="W1736" s="99">
        <f t="shared" si="708"/>
        <v>2</v>
      </c>
      <c r="X1736" s="139">
        <v>340</v>
      </c>
      <c r="Y1736" s="139">
        <v>120</v>
      </c>
      <c r="Z1736" s="139">
        <v>620</v>
      </c>
      <c r="AX1736" s="412" t="s">
        <v>371</v>
      </c>
      <c r="AZ1736" t="s">
        <v>4282</v>
      </c>
      <c r="BA1736" s="278" t="s">
        <v>4267</v>
      </c>
      <c r="BB1736" s="280" t="s">
        <v>4268</v>
      </c>
    </row>
    <row r="1737" spans="1:54" ht="15.75">
      <c r="A1737" s="23" t="s">
        <v>278</v>
      </c>
      <c r="B1737" s="24" t="s">
        <v>369</v>
      </c>
      <c r="D1737" t="s">
        <v>3888</v>
      </c>
      <c r="E1737" s="20" t="s">
        <v>3609</v>
      </c>
      <c r="F1737" t="s">
        <v>3610</v>
      </c>
      <c r="H1737" t="s">
        <v>1453</v>
      </c>
      <c r="I1737" s="33">
        <v>64029190</v>
      </c>
      <c r="J1737" s="1" t="s">
        <v>1804</v>
      </c>
      <c r="K1737" s="1" t="s">
        <v>1804</v>
      </c>
      <c r="L1737" s="236"/>
      <c r="M1737" s="258" t="s">
        <v>3941</v>
      </c>
      <c r="N1737" s="241" t="s">
        <v>3934</v>
      </c>
      <c r="O1737" s="229" t="s">
        <v>1791</v>
      </c>
      <c r="P1737" s="283">
        <v>608</v>
      </c>
      <c r="Q1737" s="37">
        <f t="shared" si="707"/>
        <v>1119.2</v>
      </c>
      <c r="R1737" s="166">
        <v>1399</v>
      </c>
      <c r="S1737" s="143">
        <v>5051771718613</v>
      </c>
      <c r="T1737"/>
      <c r="U1737" s="99">
        <v>1.4</v>
      </c>
      <c r="V1737" s="142">
        <v>0.3</v>
      </c>
      <c r="W1737" s="99">
        <f t="shared" si="708"/>
        <v>1.7</v>
      </c>
      <c r="X1737" s="139">
        <v>530</v>
      </c>
      <c r="Y1737" s="139">
        <v>300</v>
      </c>
      <c r="Z1737" s="139">
        <v>110</v>
      </c>
      <c r="AX1737" s="412" t="s">
        <v>3611</v>
      </c>
      <c r="AZ1737" t="s">
        <v>4282</v>
      </c>
      <c r="BA1737" s="278" t="s">
        <v>4267</v>
      </c>
      <c r="BB1737" s="280" t="s">
        <v>4268</v>
      </c>
    </row>
    <row r="1738" spans="1:54" ht="15.75">
      <c r="A1738" s="23" t="s">
        <v>278</v>
      </c>
      <c r="B1738" s="24" t="s">
        <v>369</v>
      </c>
      <c r="D1738" t="s">
        <v>3888</v>
      </c>
      <c r="E1738" s="20" t="s">
        <v>3612</v>
      </c>
      <c r="F1738" t="s">
        <v>3610</v>
      </c>
      <c r="H1738" t="s">
        <v>1453</v>
      </c>
      <c r="I1738" s="33">
        <v>64029190</v>
      </c>
      <c r="J1738" s="1" t="s">
        <v>1804</v>
      </c>
      <c r="K1738" s="1" t="s">
        <v>1804</v>
      </c>
      <c r="L1738" s="236"/>
      <c r="M1738" s="258" t="s">
        <v>3942</v>
      </c>
      <c r="N1738" s="241" t="s">
        <v>3934</v>
      </c>
      <c r="O1738" s="229" t="s">
        <v>1791</v>
      </c>
      <c r="P1738" s="283">
        <v>608</v>
      </c>
      <c r="Q1738" s="37">
        <f t="shared" si="707"/>
        <v>1119.2</v>
      </c>
      <c r="R1738" s="166">
        <v>1399</v>
      </c>
      <c r="S1738" s="143">
        <v>5051771718620</v>
      </c>
      <c r="T1738"/>
      <c r="U1738" s="99">
        <v>1.45</v>
      </c>
      <c r="V1738" s="142">
        <v>0.3</v>
      </c>
      <c r="W1738" s="99">
        <f t="shared" si="708"/>
        <v>1.75</v>
      </c>
      <c r="X1738" s="139">
        <v>530</v>
      </c>
      <c r="Y1738" s="139">
        <v>300</v>
      </c>
      <c r="Z1738" s="139">
        <v>110</v>
      </c>
      <c r="AX1738" s="412" t="s">
        <v>3611</v>
      </c>
      <c r="AZ1738" t="s">
        <v>4282</v>
      </c>
      <c r="BA1738" s="278" t="s">
        <v>4267</v>
      </c>
      <c r="BB1738" s="280" t="s">
        <v>4268</v>
      </c>
    </row>
    <row r="1739" spans="1:54" ht="15.75">
      <c r="A1739" s="23" t="s">
        <v>278</v>
      </c>
      <c r="B1739" s="24" t="s">
        <v>369</v>
      </c>
      <c r="D1739" t="s">
        <v>3888</v>
      </c>
      <c r="E1739" s="20" t="s">
        <v>3613</v>
      </c>
      <c r="F1739" t="s">
        <v>3610</v>
      </c>
      <c r="H1739" t="s">
        <v>1453</v>
      </c>
      <c r="I1739" s="33">
        <v>64029190</v>
      </c>
      <c r="J1739" s="1" t="s">
        <v>1804</v>
      </c>
      <c r="K1739" s="1" t="s">
        <v>1804</v>
      </c>
      <c r="L1739" s="236"/>
      <c r="M1739" s="13">
        <v>33</v>
      </c>
      <c r="N1739" s="241" t="s">
        <v>3934</v>
      </c>
      <c r="O1739" s="229" t="s">
        <v>1791</v>
      </c>
      <c r="P1739" s="283">
        <v>608</v>
      </c>
      <c r="Q1739" s="37">
        <f t="shared" si="707"/>
        <v>1119.2</v>
      </c>
      <c r="R1739" s="166">
        <v>1399</v>
      </c>
      <c r="S1739" s="143">
        <v>5051771718606</v>
      </c>
      <c r="T1739"/>
      <c r="U1739" s="99">
        <v>1.62</v>
      </c>
      <c r="V1739" s="142">
        <v>0.3</v>
      </c>
      <c r="W1739" s="99">
        <f t="shared" si="708"/>
        <v>1.9200000000000002</v>
      </c>
      <c r="X1739" s="139">
        <v>530</v>
      </c>
      <c r="Y1739" s="139">
        <v>300</v>
      </c>
      <c r="Z1739" s="139">
        <v>110</v>
      </c>
      <c r="AX1739" s="412" t="s">
        <v>3611</v>
      </c>
      <c r="AZ1739" t="s">
        <v>4282</v>
      </c>
      <c r="BA1739" s="278" t="s">
        <v>4267</v>
      </c>
      <c r="BB1739" s="280" t="s">
        <v>4268</v>
      </c>
    </row>
    <row r="1740" spans="1:54" ht="15.75">
      <c r="A1740" s="23" t="s">
        <v>278</v>
      </c>
      <c r="B1740" s="24" t="s">
        <v>369</v>
      </c>
      <c r="D1740" t="s">
        <v>3888</v>
      </c>
      <c r="E1740" s="20" t="s">
        <v>3614</v>
      </c>
      <c r="F1740" t="s">
        <v>3610</v>
      </c>
      <c r="H1740" t="s">
        <v>1453</v>
      </c>
      <c r="I1740" s="33">
        <v>64029190</v>
      </c>
      <c r="J1740" s="1" t="s">
        <v>1804</v>
      </c>
      <c r="K1740" s="1" t="s">
        <v>1804</v>
      </c>
      <c r="L1740" s="236"/>
      <c r="M1740" s="13">
        <v>34</v>
      </c>
      <c r="N1740" s="241" t="s">
        <v>3934</v>
      </c>
      <c r="O1740" s="229" t="s">
        <v>1791</v>
      </c>
      <c r="P1740" s="283">
        <v>608</v>
      </c>
      <c r="Q1740" s="37">
        <f t="shared" si="707"/>
        <v>1119.2</v>
      </c>
      <c r="R1740" s="166">
        <v>1399</v>
      </c>
      <c r="S1740" s="143">
        <v>5051771718637</v>
      </c>
      <c r="T1740"/>
      <c r="U1740" s="99">
        <v>1.7</v>
      </c>
      <c r="V1740" s="142">
        <v>0.3</v>
      </c>
      <c r="W1740" s="99">
        <f t="shared" si="708"/>
        <v>2</v>
      </c>
      <c r="X1740" s="139">
        <v>530</v>
      </c>
      <c r="Y1740" s="139">
        <v>300</v>
      </c>
      <c r="Z1740" s="139">
        <v>110</v>
      </c>
      <c r="AX1740" s="412" t="s">
        <v>3611</v>
      </c>
      <c r="AZ1740" t="s">
        <v>4282</v>
      </c>
      <c r="BA1740" s="278" t="s">
        <v>4267</v>
      </c>
      <c r="BB1740" s="280" t="s">
        <v>4268</v>
      </c>
    </row>
    <row r="1741" spans="1:54" ht="15.75">
      <c r="A1741" s="23" t="s">
        <v>278</v>
      </c>
      <c r="B1741" s="24" t="s">
        <v>369</v>
      </c>
      <c r="D1741" t="s">
        <v>3888</v>
      </c>
      <c r="E1741" s="20" t="s">
        <v>3615</v>
      </c>
      <c r="F1741" t="s">
        <v>3610</v>
      </c>
      <c r="H1741" t="s">
        <v>1453</v>
      </c>
      <c r="I1741" s="33">
        <v>64029190</v>
      </c>
      <c r="J1741" s="1" t="s">
        <v>1804</v>
      </c>
      <c r="K1741" s="1" t="s">
        <v>1804</v>
      </c>
      <c r="L1741" s="236"/>
      <c r="M1741" s="13">
        <v>35</v>
      </c>
      <c r="N1741" s="241" t="s">
        <v>3934</v>
      </c>
      <c r="O1741" s="229" t="s">
        <v>1791</v>
      </c>
      <c r="P1741" s="283">
        <v>608</v>
      </c>
      <c r="Q1741" s="37">
        <f t="shared" si="707"/>
        <v>1119.2</v>
      </c>
      <c r="R1741" s="166">
        <v>1399</v>
      </c>
      <c r="S1741" s="143">
        <v>5051771718644</v>
      </c>
      <c r="T1741"/>
      <c r="U1741" s="99">
        <v>1.7</v>
      </c>
      <c r="V1741" s="142">
        <v>0.3</v>
      </c>
      <c r="W1741" s="99">
        <f t="shared" si="708"/>
        <v>2</v>
      </c>
      <c r="X1741" s="139">
        <v>530</v>
      </c>
      <c r="Y1741" s="139">
        <v>300</v>
      </c>
      <c r="Z1741" s="139">
        <v>110</v>
      </c>
      <c r="AX1741" s="412" t="s">
        <v>3611</v>
      </c>
      <c r="AZ1741" t="s">
        <v>4282</v>
      </c>
      <c r="BA1741" s="278" t="s">
        <v>4267</v>
      </c>
      <c r="BB1741" s="280" t="s">
        <v>4268</v>
      </c>
    </row>
    <row r="1742" spans="1:54" ht="15.75">
      <c r="A1742" s="23" t="s">
        <v>278</v>
      </c>
      <c r="B1742" s="24" t="s">
        <v>369</v>
      </c>
      <c r="D1742" t="s">
        <v>4074</v>
      </c>
      <c r="E1742" s="20" t="s">
        <v>4075</v>
      </c>
      <c r="F1742" s="21" t="s">
        <v>3949</v>
      </c>
      <c r="H1742" t="s">
        <v>1453</v>
      </c>
      <c r="I1742" s="33">
        <v>64029190</v>
      </c>
      <c r="J1742" s="1" t="s">
        <v>1804</v>
      </c>
      <c r="K1742" s="1" t="s">
        <v>1804</v>
      </c>
      <c r="M1742" s="13">
        <v>36</v>
      </c>
      <c r="N1742" s="13" t="s">
        <v>3946</v>
      </c>
      <c r="O1742" s="229" t="s">
        <v>1791</v>
      </c>
      <c r="P1742" s="283">
        <v>829</v>
      </c>
      <c r="Q1742" s="37">
        <f t="shared" si="707"/>
        <v>1519.2</v>
      </c>
      <c r="R1742" s="166">
        <v>1899</v>
      </c>
      <c r="S1742" s="143" t="s">
        <v>4076</v>
      </c>
      <c r="U1742" s="99">
        <v>2</v>
      </c>
      <c r="V1742" s="142">
        <v>0.3</v>
      </c>
      <c r="W1742" s="99">
        <f t="shared" si="708"/>
        <v>2.2999999999999998</v>
      </c>
      <c r="X1742" s="8">
        <v>350</v>
      </c>
      <c r="Y1742" s="8">
        <v>630</v>
      </c>
      <c r="Z1742" s="8">
        <v>120</v>
      </c>
      <c r="AX1742" s="289" t="s">
        <v>3968</v>
      </c>
      <c r="AZ1742" t="s">
        <v>4282</v>
      </c>
      <c r="BA1742" s="278" t="s">
        <v>4267</v>
      </c>
      <c r="BB1742" s="280" t="s">
        <v>4268</v>
      </c>
    </row>
    <row r="1743" spans="1:54" ht="15.75">
      <c r="A1743" s="23" t="s">
        <v>278</v>
      </c>
      <c r="B1743" s="24" t="s">
        <v>369</v>
      </c>
      <c r="D1743" t="s">
        <v>4074</v>
      </c>
      <c r="E1743" t="s">
        <v>4077</v>
      </c>
      <c r="F1743" s="21" t="s">
        <v>3949</v>
      </c>
      <c r="H1743" t="s">
        <v>1453</v>
      </c>
      <c r="I1743" s="33">
        <v>64029190</v>
      </c>
      <c r="J1743" s="1" t="s">
        <v>1804</v>
      </c>
      <c r="K1743" s="1" t="s">
        <v>1804</v>
      </c>
      <c r="M1743" s="13">
        <v>37</v>
      </c>
      <c r="N1743" s="13" t="s">
        <v>3946</v>
      </c>
      <c r="O1743" s="229" t="s">
        <v>1791</v>
      </c>
      <c r="P1743" s="283">
        <v>829</v>
      </c>
      <c r="Q1743" s="37">
        <f t="shared" si="707"/>
        <v>1519.2</v>
      </c>
      <c r="R1743" s="166">
        <v>1899</v>
      </c>
      <c r="S1743" s="143" t="s">
        <v>4078</v>
      </c>
      <c r="U1743" s="99">
        <v>2</v>
      </c>
      <c r="V1743" s="142">
        <v>0.3</v>
      </c>
      <c r="W1743" s="99">
        <f t="shared" si="708"/>
        <v>2.2999999999999998</v>
      </c>
      <c r="X1743" s="8">
        <v>350</v>
      </c>
      <c r="Y1743" s="8">
        <v>630</v>
      </c>
      <c r="Z1743" s="8">
        <v>120</v>
      </c>
      <c r="AX1743" s="289" t="s">
        <v>3968</v>
      </c>
      <c r="AZ1743" t="s">
        <v>4282</v>
      </c>
      <c r="BA1743" s="278" t="s">
        <v>4267</v>
      </c>
      <c r="BB1743" s="280" t="s">
        <v>4268</v>
      </c>
    </row>
    <row r="1744" spans="1:54" ht="15.75">
      <c r="A1744" s="23" t="s">
        <v>278</v>
      </c>
      <c r="B1744" s="24" t="s">
        <v>369</v>
      </c>
      <c r="D1744" t="s">
        <v>4074</v>
      </c>
      <c r="E1744" t="s">
        <v>4079</v>
      </c>
      <c r="F1744" s="21" t="s">
        <v>3949</v>
      </c>
      <c r="H1744" t="s">
        <v>1453</v>
      </c>
      <c r="I1744" s="33">
        <v>64029190</v>
      </c>
      <c r="J1744" s="1" t="s">
        <v>1804</v>
      </c>
      <c r="K1744" s="1" t="s">
        <v>1804</v>
      </c>
      <c r="M1744" s="13">
        <v>38</v>
      </c>
      <c r="N1744" s="13" t="s">
        <v>3946</v>
      </c>
      <c r="O1744" s="229" t="s">
        <v>1791</v>
      </c>
      <c r="P1744" s="283">
        <v>829</v>
      </c>
      <c r="Q1744" s="37">
        <f t="shared" si="707"/>
        <v>1519.2</v>
      </c>
      <c r="R1744" s="166">
        <v>1899</v>
      </c>
      <c r="S1744" s="143" t="s">
        <v>4080</v>
      </c>
      <c r="U1744" s="99">
        <v>2</v>
      </c>
      <c r="V1744" s="142">
        <v>0.3</v>
      </c>
      <c r="W1744" s="99">
        <f t="shared" si="708"/>
        <v>2.2999999999999998</v>
      </c>
      <c r="X1744" s="8">
        <v>350</v>
      </c>
      <c r="Y1744" s="8">
        <v>630</v>
      </c>
      <c r="Z1744" s="8">
        <v>120</v>
      </c>
      <c r="AX1744" s="289" t="s">
        <v>3968</v>
      </c>
      <c r="AZ1744" t="s">
        <v>4282</v>
      </c>
      <c r="BA1744" s="278" t="s">
        <v>4267</v>
      </c>
      <c r="BB1744" s="280" t="s">
        <v>4268</v>
      </c>
    </row>
    <row r="1745" spans="1:54" ht="15.75">
      <c r="A1745" s="23" t="s">
        <v>278</v>
      </c>
      <c r="B1745" s="24" t="s">
        <v>369</v>
      </c>
      <c r="D1745" t="s">
        <v>4074</v>
      </c>
      <c r="E1745" t="s">
        <v>4081</v>
      </c>
      <c r="F1745" s="21" t="s">
        <v>3949</v>
      </c>
      <c r="H1745" t="s">
        <v>1453</v>
      </c>
      <c r="I1745" s="33">
        <v>64029190</v>
      </c>
      <c r="J1745" s="1" t="s">
        <v>1804</v>
      </c>
      <c r="K1745" s="1" t="s">
        <v>1804</v>
      </c>
      <c r="M1745" s="13">
        <v>39</v>
      </c>
      <c r="N1745" s="13" t="s">
        <v>3946</v>
      </c>
      <c r="O1745" s="229" t="s">
        <v>1791</v>
      </c>
      <c r="P1745" s="283">
        <v>829</v>
      </c>
      <c r="Q1745" s="37">
        <f t="shared" si="707"/>
        <v>1519.2</v>
      </c>
      <c r="R1745" s="166">
        <v>1899</v>
      </c>
      <c r="S1745" s="143" t="s">
        <v>4082</v>
      </c>
      <c r="U1745" s="99">
        <v>2</v>
      </c>
      <c r="V1745" s="142">
        <v>0.3</v>
      </c>
      <c r="W1745" s="99">
        <f t="shared" si="708"/>
        <v>2.2999999999999998</v>
      </c>
      <c r="X1745" s="8">
        <v>350</v>
      </c>
      <c r="Y1745" s="8">
        <v>630</v>
      </c>
      <c r="Z1745" s="8">
        <v>120</v>
      </c>
      <c r="AX1745" s="289" t="s">
        <v>3968</v>
      </c>
      <c r="AZ1745" t="s">
        <v>4282</v>
      </c>
      <c r="BA1745" s="278" t="s">
        <v>4267</v>
      </c>
      <c r="BB1745" s="280" t="s">
        <v>4268</v>
      </c>
    </row>
    <row r="1746" spans="1:54" ht="15.75">
      <c r="A1746" s="23" t="s">
        <v>278</v>
      </c>
      <c r="B1746" s="24" t="s">
        <v>369</v>
      </c>
      <c r="C1746" s="12"/>
      <c r="D1746" t="s">
        <v>4074</v>
      </c>
      <c r="E1746" t="s">
        <v>4083</v>
      </c>
      <c r="F1746" s="21" t="s">
        <v>3949</v>
      </c>
      <c r="H1746" t="s">
        <v>1453</v>
      </c>
      <c r="I1746" s="33">
        <v>64029190</v>
      </c>
      <c r="J1746" s="1" t="s">
        <v>1804</v>
      </c>
      <c r="K1746" s="1" t="s">
        <v>1804</v>
      </c>
      <c r="L1746" s="12"/>
      <c r="M1746" s="13">
        <v>40</v>
      </c>
      <c r="N1746" s="259" t="s">
        <v>3946</v>
      </c>
      <c r="O1746" s="229" t="s">
        <v>1791</v>
      </c>
      <c r="P1746" s="283">
        <v>829</v>
      </c>
      <c r="Q1746" s="37">
        <f t="shared" si="707"/>
        <v>1519.2</v>
      </c>
      <c r="R1746" s="166">
        <v>1899</v>
      </c>
      <c r="S1746" s="33" t="s">
        <v>4084</v>
      </c>
      <c r="T1746" s="177"/>
      <c r="U1746" s="99">
        <v>2</v>
      </c>
      <c r="V1746" s="142">
        <v>0.3</v>
      </c>
      <c r="W1746" s="99">
        <f t="shared" si="708"/>
        <v>2.2999999999999998</v>
      </c>
      <c r="X1746" s="8">
        <v>350</v>
      </c>
      <c r="Y1746" s="8">
        <v>630</v>
      </c>
      <c r="Z1746" s="8">
        <v>120</v>
      </c>
      <c r="AA1746" s="169"/>
      <c r="AB1746" s="169"/>
      <c r="AC1746" s="169"/>
      <c r="AD1746" s="169"/>
      <c r="AE1746" s="169"/>
      <c r="AF1746" s="169"/>
      <c r="AG1746" s="167"/>
      <c r="AH1746" s="169"/>
      <c r="AI1746" s="169"/>
      <c r="AJ1746" s="169"/>
      <c r="AK1746" s="169"/>
      <c r="AL1746" s="169"/>
      <c r="AM1746" s="169"/>
      <c r="AN1746" s="167"/>
      <c r="AO1746" s="167"/>
      <c r="AP1746" s="167"/>
      <c r="AQ1746" s="167"/>
      <c r="AR1746" s="167"/>
      <c r="AS1746" s="167"/>
      <c r="AT1746" s="167"/>
      <c r="AU1746" s="167"/>
      <c r="AV1746" s="167"/>
      <c r="AW1746" s="12"/>
      <c r="AX1746" s="289" t="s">
        <v>3968</v>
      </c>
      <c r="AZ1746" t="s">
        <v>4282</v>
      </c>
      <c r="BA1746" s="278" t="s">
        <v>4267</v>
      </c>
      <c r="BB1746" s="280" t="s">
        <v>4268</v>
      </c>
    </row>
    <row r="1747" spans="1:54" ht="15.75">
      <c r="A1747" s="23" t="s">
        <v>278</v>
      </c>
      <c r="B1747" s="24" t="s">
        <v>369</v>
      </c>
      <c r="D1747" t="s">
        <v>4074</v>
      </c>
      <c r="E1747" t="s">
        <v>4085</v>
      </c>
      <c r="F1747" s="21" t="s">
        <v>3949</v>
      </c>
      <c r="H1747" t="s">
        <v>1453</v>
      </c>
      <c r="I1747" s="33">
        <v>64029190</v>
      </c>
      <c r="J1747" s="1" t="s">
        <v>1804</v>
      </c>
      <c r="K1747" s="1" t="s">
        <v>1804</v>
      </c>
      <c r="M1747" s="13">
        <v>41</v>
      </c>
      <c r="N1747" s="13" t="s">
        <v>3946</v>
      </c>
      <c r="O1747" s="229" t="s">
        <v>1791</v>
      </c>
      <c r="P1747" s="283">
        <v>829</v>
      </c>
      <c r="Q1747" s="37">
        <f t="shared" si="707"/>
        <v>1519.2</v>
      </c>
      <c r="R1747" s="166">
        <v>1899</v>
      </c>
      <c r="S1747" s="265" t="s">
        <v>4086</v>
      </c>
      <c r="U1747" s="99">
        <v>2</v>
      </c>
      <c r="V1747" s="142">
        <v>0.3</v>
      </c>
      <c r="W1747" s="99">
        <f t="shared" si="708"/>
        <v>2.2999999999999998</v>
      </c>
      <c r="X1747" s="8">
        <v>350</v>
      </c>
      <c r="Y1747" s="8">
        <v>630</v>
      </c>
      <c r="Z1747" s="8">
        <v>120</v>
      </c>
      <c r="AX1747" s="289" t="s">
        <v>3968</v>
      </c>
      <c r="AZ1747" t="s">
        <v>4282</v>
      </c>
      <c r="BA1747" s="278" t="s">
        <v>4267</v>
      </c>
      <c r="BB1747" s="280" t="s">
        <v>4268</v>
      </c>
    </row>
    <row r="1748" spans="1:54" ht="15.75">
      <c r="A1748" s="23" t="s">
        <v>278</v>
      </c>
      <c r="B1748" s="24" t="s">
        <v>369</v>
      </c>
      <c r="D1748" t="s">
        <v>4087</v>
      </c>
      <c r="E1748" s="20" t="s">
        <v>4088</v>
      </c>
      <c r="F1748" s="21" t="s">
        <v>3949</v>
      </c>
      <c r="H1748" t="s">
        <v>1453</v>
      </c>
      <c r="I1748" s="33">
        <v>64029190</v>
      </c>
      <c r="J1748" s="1" t="s">
        <v>1804</v>
      </c>
      <c r="K1748" s="1" t="s">
        <v>1804</v>
      </c>
      <c r="M1748" s="13">
        <v>36</v>
      </c>
      <c r="N1748" s="183" t="s">
        <v>3934</v>
      </c>
      <c r="O1748" s="229" t="s">
        <v>1791</v>
      </c>
      <c r="P1748" s="283">
        <v>829</v>
      </c>
      <c r="Q1748" s="37">
        <f t="shared" si="707"/>
        <v>1519.2</v>
      </c>
      <c r="R1748" s="166">
        <v>1899</v>
      </c>
      <c r="S1748" s="265" t="s">
        <v>4089</v>
      </c>
      <c r="U1748" s="99">
        <v>2</v>
      </c>
      <c r="V1748" s="142">
        <v>0.3</v>
      </c>
      <c r="W1748" s="99">
        <f t="shared" si="708"/>
        <v>2.2999999999999998</v>
      </c>
      <c r="X1748" s="8">
        <v>350</v>
      </c>
      <c r="Y1748" s="8">
        <v>630</v>
      </c>
      <c r="Z1748" s="8">
        <v>120</v>
      </c>
      <c r="AX1748" s="289" t="s">
        <v>3968</v>
      </c>
      <c r="AZ1748" t="s">
        <v>4282</v>
      </c>
      <c r="BA1748" s="278" t="s">
        <v>4267</v>
      </c>
      <c r="BB1748" s="280" t="s">
        <v>4268</v>
      </c>
    </row>
    <row r="1749" spans="1:54" ht="15.75">
      <c r="A1749" s="23" t="s">
        <v>278</v>
      </c>
      <c r="B1749" s="24" t="s">
        <v>369</v>
      </c>
      <c r="D1749" t="s">
        <v>4087</v>
      </c>
      <c r="E1749" s="20" t="s">
        <v>4090</v>
      </c>
      <c r="F1749" s="21" t="s">
        <v>3949</v>
      </c>
      <c r="H1749" t="s">
        <v>1453</v>
      </c>
      <c r="I1749" s="33">
        <v>64029190</v>
      </c>
      <c r="J1749" s="1" t="s">
        <v>1804</v>
      </c>
      <c r="K1749" s="1" t="s">
        <v>1804</v>
      </c>
      <c r="M1749" s="13">
        <v>36</v>
      </c>
      <c r="N1749" s="183" t="s">
        <v>3935</v>
      </c>
      <c r="O1749" s="229" t="s">
        <v>1791</v>
      </c>
      <c r="P1749" s="283">
        <v>829</v>
      </c>
      <c r="Q1749" s="37">
        <f t="shared" si="707"/>
        <v>1519.2</v>
      </c>
      <c r="R1749" s="166">
        <v>1899</v>
      </c>
      <c r="S1749" s="265" t="s">
        <v>4091</v>
      </c>
      <c r="U1749" s="99">
        <v>2</v>
      </c>
      <c r="V1749" s="142">
        <v>0.3</v>
      </c>
      <c r="W1749" s="99">
        <f t="shared" si="708"/>
        <v>2.2999999999999998</v>
      </c>
      <c r="X1749" s="8">
        <v>350</v>
      </c>
      <c r="Y1749" s="8">
        <v>630</v>
      </c>
      <c r="Z1749" s="8">
        <v>120</v>
      </c>
      <c r="AX1749" s="289" t="s">
        <v>3968</v>
      </c>
      <c r="AZ1749" t="s">
        <v>4282</v>
      </c>
      <c r="BA1749" s="278" t="s">
        <v>4267</v>
      </c>
      <c r="BB1749" s="280" t="s">
        <v>4268</v>
      </c>
    </row>
    <row r="1750" spans="1:54" ht="15.75">
      <c r="A1750" s="23" t="s">
        <v>278</v>
      </c>
      <c r="B1750" s="24" t="s">
        <v>369</v>
      </c>
      <c r="D1750" t="s">
        <v>4087</v>
      </c>
      <c r="E1750" t="s">
        <v>4092</v>
      </c>
      <c r="F1750" s="21" t="s">
        <v>3949</v>
      </c>
      <c r="H1750" t="s">
        <v>1453</v>
      </c>
      <c r="I1750" s="33">
        <v>64029190</v>
      </c>
      <c r="J1750" s="1" t="s">
        <v>1804</v>
      </c>
      <c r="K1750" s="1" t="s">
        <v>1804</v>
      </c>
      <c r="M1750" s="13">
        <v>37</v>
      </c>
      <c r="N1750" s="13" t="s">
        <v>3934</v>
      </c>
      <c r="O1750" s="229" t="s">
        <v>1791</v>
      </c>
      <c r="P1750" s="283">
        <v>829</v>
      </c>
      <c r="Q1750" s="37">
        <f t="shared" ref="Q1750:Q1782" si="709">R1750*0.8</f>
        <v>1519.2</v>
      </c>
      <c r="R1750" s="166">
        <v>1899</v>
      </c>
      <c r="S1750" s="264" t="s">
        <v>4093</v>
      </c>
      <c r="U1750" s="99">
        <v>2</v>
      </c>
      <c r="V1750" s="142">
        <v>0.3</v>
      </c>
      <c r="W1750" s="99">
        <f t="shared" si="708"/>
        <v>2.2999999999999998</v>
      </c>
      <c r="X1750" s="8">
        <v>350</v>
      </c>
      <c r="Y1750" s="8">
        <v>630</v>
      </c>
      <c r="Z1750" s="8">
        <v>120</v>
      </c>
      <c r="AX1750" s="289" t="s">
        <v>3968</v>
      </c>
      <c r="AZ1750" t="s">
        <v>4282</v>
      </c>
      <c r="BA1750" s="278" t="s">
        <v>4267</v>
      </c>
      <c r="BB1750" s="280" t="s">
        <v>4268</v>
      </c>
    </row>
    <row r="1751" spans="1:54" ht="15.75">
      <c r="A1751" s="23" t="s">
        <v>278</v>
      </c>
      <c r="B1751" s="24" t="s">
        <v>369</v>
      </c>
      <c r="D1751" t="s">
        <v>4087</v>
      </c>
      <c r="E1751" t="s">
        <v>4094</v>
      </c>
      <c r="F1751" s="21" t="s">
        <v>3949</v>
      </c>
      <c r="H1751" t="s">
        <v>1453</v>
      </c>
      <c r="I1751" s="33">
        <v>64029190</v>
      </c>
      <c r="J1751" s="1" t="s">
        <v>1804</v>
      </c>
      <c r="K1751" s="1" t="s">
        <v>1804</v>
      </c>
      <c r="M1751" s="13">
        <v>37</v>
      </c>
      <c r="N1751" s="13" t="s">
        <v>3936</v>
      </c>
      <c r="O1751" s="229" t="s">
        <v>1791</v>
      </c>
      <c r="P1751" s="283">
        <v>829</v>
      </c>
      <c r="Q1751" s="37">
        <f t="shared" si="709"/>
        <v>1519.2</v>
      </c>
      <c r="R1751" s="166">
        <v>1899</v>
      </c>
      <c r="S1751" s="266" t="s">
        <v>4095</v>
      </c>
      <c r="U1751" s="99">
        <v>2</v>
      </c>
      <c r="V1751" s="142">
        <v>0.3</v>
      </c>
      <c r="W1751" s="99">
        <f t="shared" si="708"/>
        <v>2.2999999999999998</v>
      </c>
      <c r="X1751" s="8">
        <v>350</v>
      </c>
      <c r="Y1751" s="8">
        <v>630</v>
      </c>
      <c r="Z1751" s="8">
        <v>120</v>
      </c>
      <c r="AX1751" s="289" t="s">
        <v>3968</v>
      </c>
      <c r="AZ1751" t="s">
        <v>4282</v>
      </c>
      <c r="BA1751" s="278" t="s">
        <v>4267</v>
      </c>
      <c r="BB1751" s="280" t="s">
        <v>4268</v>
      </c>
    </row>
    <row r="1752" spans="1:54" ht="15.75">
      <c r="A1752" s="23" t="s">
        <v>278</v>
      </c>
      <c r="B1752" s="24" t="s">
        <v>369</v>
      </c>
      <c r="D1752" t="s">
        <v>4087</v>
      </c>
      <c r="E1752" t="s">
        <v>4096</v>
      </c>
      <c r="F1752" s="21" t="s">
        <v>3949</v>
      </c>
      <c r="H1752" t="s">
        <v>1453</v>
      </c>
      <c r="I1752" s="33">
        <v>64029190</v>
      </c>
      <c r="J1752" s="1" t="s">
        <v>1804</v>
      </c>
      <c r="K1752" s="1" t="s">
        <v>1804</v>
      </c>
      <c r="M1752" s="13">
        <v>37</v>
      </c>
      <c r="N1752" s="13" t="s">
        <v>3935</v>
      </c>
      <c r="O1752" s="229" t="s">
        <v>1791</v>
      </c>
      <c r="P1752" s="283">
        <v>829</v>
      </c>
      <c r="Q1752" s="37">
        <f t="shared" si="709"/>
        <v>1519.2</v>
      </c>
      <c r="R1752" s="166">
        <v>1899</v>
      </c>
      <c r="S1752" s="266" t="s">
        <v>4097</v>
      </c>
      <c r="U1752" s="99">
        <v>2</v>
      </c>
      <c r="V1752" s="142">
        <v>0.3</v>
      </c>
      <c r="W1752" s="99">
        <f t="shared" si="708"/>
        <v>2.2999999999999998</v>
      </c>
      <c r="X1752" s="8">
        <v>350</v>
      </c>
      <c r="Y1752" s="8">
        <v>630</v>
      </c>
      <c r="Z1752" s="8">
        <v>120</v>
      </c>
      <c r="AX1752" s="289" t="s">
        <v>3968</v>
      </c>
      <c r="AZ1752" t="s">
        <v>4282</v>
      </c>
      <c r="BA1752" s="278" t="s">
        <v>4267</v>
      </c>
      <c r="BB1752" s="280" t="s">
        <v>4268</v>
      </c>
    </row>
    <row r="1753" spans="1:54" ht="15.75">
      <c r="A1753" s="23" t="s">
        <v>278</v>
      </c>
      <c r="B1753" s="24" t="s">
        <v>369</v>
      </c>
      <c r="D1753" t="s">
        <v>4087</v>
      </c>
      <c r="E1753" t="s">
        <v>4098</v>
      </c>
      <c r="F1753" s="21" t="s">
        <v>3949</v>
      </c>
      <c r="H1753" t="s">
        <v>1453</v>
      </c>
      <c r="I1753" s="33">
        <v>64029190</v>
      </c>
      <c r="J1753" s="1" t="s">
        <v>1804</v>
      </c>
      <c r="K1753" s="1" t="s">
        <v>1804</v>
      </c>
      <c r="M1753" s="13">
        <v>37</v>
      </c>
      <c r="N1753" s="13" t="s">
        <v>3937</v>
      </c>
      <c r="O1753" s="229" t="s">
        <v>1791</v>
      </c>
      <c r="P1753" s="283">
        <v>829</v>
      </c>
      <c r="Q1753" s="37">
        <f t="shared" si="709"/>
        <v>1519.2</v>
      </c>
      <c r="R1753" s="166">
        <v>1899</v>
      </c>
      <c r="S1753" s="266" t="s">
        <v>4099</v>
      </c>
      <c r="U1753" s="99">
        <v>2</v>
      </c>
      <c r="V1753" s="142">
        <v>0.3</v>
      </c>
      <c r="W1753" s="99">
        <f t="shared" si="708"/>
        <v>2.2999999999999998</v>
      </c>
      <c r="X1753" s="8">
        <v>350</v>
      </c>
      <c r="Y1753" s="8">
        <v>630</v>
      </c>
      <c r="Z1753" s="8">
        <v>120</v>
      </c>
      <c r="AX1753" s="289" t="s">
        <v>3968</v>
      </c>
      <c r="AZ1753" t="s">
        <v>4282</v>
      </c>
      <c r="BA1753" s="278" t="s">
        <v>4267</v>
      </c>
      <c r="BB1753" s="280" t="s">
        <v>4268</v>
      </c>
    </row>
    <row r="1754" spans="1:54" ht="15.75">
      <c r="A1754" s="23" t="s">
        <v>278</v>
      </c>
      <c r="B1754" s="24" t="s">
        <v>369</v>
      </c>
      <c r="D1754" t="s">
        <v>4087</v>
      </c>
      <c r="E1754" t="s">
        <v>4100</v>
      </c>
      <c r="F1754" s="21" t="s">
        <v>3949</v>
      </c>
      <c r="H1754" t="s">
        <v>1453</v>
      </c>
      <c r="I1754" s="33">
        <v>64029190</v>
      </c>
      <c r="J1754" s="1" t="s">
        <v>1804</v>
      </c>
      <c r="K1754" s="1" t="s">
        <v>1804</v>
      </c>
      <c r="M1754" s="13">
        <v>38</v>
      </c>
      <c r="N1754" s="13" t="s">
        <v>3934</v>
      </c>
      <c r="O1754" s="229" t="s">
        <v>1791</v>
      </c>
      <c r="P1754" s="283">
        <v>829</v>
      </c>
      <c r="Q1754" s="37">
        <f t="shared" si="709"/>
        <v>1519.2</v>
      </c>
      <c r="R1754" s="166">
        <v>1899</v>
      </c>
      <c r="S1754" s="266" t="s">
        <v>4101</v>
      </c>
      <c r="U1754" s="99">
        <v>2</v>
      </c>
      <c r="V1754" s="142">
        <v>0.3</v>
      </c>
      <c r="W1754" s="99">
        <f t="shared" si="708"/>
        <v>2.2999999999999998</v>
      </c>
      <c r="X1754" s="8">
        <v>350</v>
      </c>
      <c r="Y1754" s="8">
        <v>630</v>
      </c>
      <c r="Z1754" s="8">
        <v>120</v>
      </c>
      <c r="AX1754" s="289" t="s">
        <v>3968</v>
      </c>
      <c r="AZ1754" t="s">
        <v>4282</v>
      </c>
      <c r="BA1754" s="278" t="s">
        <v>4267</v>
      </c>
      <c r="BB1754" s="280" t="s">
        <v>4268</v>
      </c>
    </row>
    <row r="1755" spans="1:54" ht="15.75">
      <c r="A1755" s="23" t="s">
        <v>278</v>
      </c>
      <c r="B1755" s="24" t="s">
        <v>369</v>
      </c>
      <c r="D1755" t="s">
        <v>4087</v>
      </c>
      <c r="E1755" t="s">
        <v>4102</v>
      </c>
      <c r="F1755" s="21" t="s">
        <v>3949</v>
      </c>
      <c r="H1755" t="s">
        <v>1453</v>
      </c>
      <c r="I1755" s="33">
        <v>64029190</v>
      </c>
      <c r="J1755" s="1" t="s">
        <v>1804</v>
      </c>
      <c r="K1755" s="1" t="s">
        <v>1804</v>
      </c>
      <c r="M1755" s="13">
        <v>38</v>
      </c>
      <c r="N1755" s="13" t="s">
        <v>3936</v>
      </c>
      <c r="O1755" s="229" t="s">
        <v>1791</v>
      </c>
      <c r="P1755" s="283">
        <v>829</v>
      </c>
      <c r="Q1755" s="37">
        <f t="shared" si="709"/>
        <v>1519.2</v>
      </c>
      <c r="R1755" s="166">
        <v>1899</v>
      </c>
      <c r="S1755" s="264" t="s">
        <v>4103</v>
      </c>
      <c r="U1755" s="99">
        <v>2</v>
      </c>
      <c r="V1755" s="142">
        <v>0.3</v>
      </c>
      <c r="W1755" s="99">
        <f t="shared" si="708"/>
        <v>2.2999999999999998</v>
      </c>
      <c r="X1755" s="8">
        <v>350</v>
      </c>
      <c r="Y1755" s="8">
        <v>630</v>
      </c>
      <c r="Z1755" s="8">
        <v>120</v>
      </c>
      <c r="AX1755" s="289" t="s">
        <v>3968</v>
      </c>
      <c r="AZ1755" t="s">
        <v>4282</v>
      </c>
      <c r="BA1755" s="278" t="s">
        <v>4267</v>
      </c>
      <c r="BB1755" s="280" t="s">
        <v>4268</v>
      </c>
    </row>
    <row r="1756" spans="1:54" ht="15.75">
      <c r="A1756" s="23" t="s">
        <v>278</v>
      </c>
      <c r="B1756" s="24" t="s">
        <v>369</v>
      </c>
      <c r="D1756" t="s">
        <v>4087</v>
      </c>
      <c r="E1756" t="s">
        <v>4104</v>
      </c>
      <c r="F1756" s="21" t="s">
        <v>3949</v>
      </c>
      <c r="H1756" t="s">
        <v>1453</v>
      </c>
      <c r="I1756" s="33">
        <v>64029190</v>
      </c>
      <c r="J1756" s="1" t="s">
        <v>1804</v>
      </c>
      <c r="K1756" s="1" t="s">
        <v>1804</v>
      </c>
      <c r="M1756" s="13">
        <v>38</v>
      </c>
      <c r="N1756" s="13" t="s">
        <v>3935</v>
      </c>
      <c r="O1756" s="229" t="s">
        <v>1791</v>
      </c>
      <c r="P1756" s="283">
        <v>829</v>
      </c>
      <c r="Q1756" s="37">
        <f t="shared" si="709"/>
        <v>1519.2</v>
      </c>
      <c r="R1756" s="166">
        <v>1899</v>
      </c>
      <c r="S1756" s="264" t="s">
        <v>4105</v>
      </c>
      <c r="U1756" s="99">
        <v>2</v>
      </c>
      <c r="V1756" s="142">
        <v>0.3</v>
      </c>
      <c r="W1756" s="99">
        <f t="shared" si="708"/>
        <v>2.2999999999999998</v>
      </c>
      <c r="X1756" s="8">
        <v>350</v>
      </c>
      <c r="Y1756" s="8">
        <v>630</v>
      </c>
      <c r="Z1756" s="8">
        <v>120</v>
      </c>
      <c r="AX1756" s="289" t="s">
        <v>3968</v>
      </c>
      <c r="AZ1756" t="s">
        <v>4282</v>
      </c>
      <c r="BA1756" s="278" t="s">
        <v>4267</v>
      </c>
      <c r="BB1756" s="280" t="s">
        <v>4268</v>
      </c>
    </row>
    <row r="1757" spans="1:54" ht="15.75">
      <c r="A1757" s="23" t="s">
        <v>278</v>
      </c>
      <c r="B1757" s="24" t="s">
        <v>369</v>
      </c>
      <c r="D1757" t="s">
        <v>4087</v>
      </c>
      <c r="E1757" t="s">
        <v>4106</v>
      </c>
      <c r="F1757" s="21" t="s">
        <v>3949</v>
      </c>
      <c r="H1757" t="s">
        <v>1453</v>
      </c>
      <c r="I1757" s="33">
        <v>64029190</v>
      </c>
      <c r="J1757" s="1" t="s">
        <v>1804</v>
      </c>
      <c r="K1757" s="1" t="s">
        <v>1804</v>
      </c>
      <c r="M1757" s="13">
        <v>38</v>
      </c>
      <c r="N1757" s="13" t="s">
        <v>3937</v>
      </c>
      <c r="O1757" s="229" t="s">
        <v>1791</v>
      </c>
      <c r="P1757" s="283">
        <v>829</v>
      </c>
      <c r="Q1757" s="37">
        <f t="shared" si="709"/>
        <v>1519.2</v>
      </c>
      <c r="R1757" s="166">
        <v>1899</v>
      </c>
      <c r="S1757" s="264" t="s">
        <v>4107</v>
      </c>
      <c r="U1757" s="99">
        <v>2</v>
      </c>
      <c r="V1757" s="142">
        <v>0.3</v>
      </c>
      <c r="W1757" s="99">
        <f t="shared" si="708"/>
        <v>2.2999999999999998</v>
      </c>
      <c r="X1757" s="8">
        <v>350</v>
      </c>
      <c r="Y1757" s="8">
        <v>630</v>
      </c>
      <c r="Z1757" s="8">
        <v>120</v>
      </c>
      <c r="AX1757" s="289" t="s">
        <v>3968</v>
      </c>
      <c r="AZ1757" t="s">
        <v>4282</v>
      </c>
      <c r="BA1757" s="278" t="s">
        <v>4267</v>
      </c>
      <c r="BB1757" s="280" t="s">
        <v>4268</v>
      </c>
    </row>
    <row r="1758" spans="1:54" ht="15.75">
      <c r="A1758" s="23" t="s">
        <v>278</v>
      </c>
      <c r="B1758" s="24" t="s">
        <v>369</v>
      </c>
      <c r="D1758" t="s">
        <v>4087</v>
      </c>
      <c r="E1758" t="s">
        <v>4108</v>
      </c>
      <c r="F1758" s="21" t="s">
        <v>3949</v>
      </c>
      <c r="H1758" t="s">
        <v>1453</v>
      </c>
      <c r="I1758" s="33">
        <v>64029190</v>
      </c>
      <c r="J1758" s="1" t="s">
        <v>1804</v>
      </c>
      <c r="K1758" s="1" t="s">
        <v>1804</v>
      </c>
      <c r="M1758" s="13">
        <v>39</v>
      </c>
      <c r="N1758" s="13" t="s">
        <v>3934</v>
      </c>
      <c r="O1758" s="229" t="s">
        <v>1791</v>
      </c>
      <c r="P1758" s="283">
        <v>829</v>
      </c>
      <c r="Q1758" s="37">
        <f t="shared" si="709"/>
        <v>1519.2</v>
      </c>
      <c r="R1758" s="166">
        <v>1899</v>
      </c>
      <c r="S1758" s="264" t="s">
        <v>4109</v>
      </c>
      <c r="U1758" s="99">
        <v>2</v>
      </c>
      <c r="V1758" s="142">
        <v>0.3</v>
      </c>
      <c r="W1758" s="99">
        <f t="shared" si="708"/>
        <v>2.2999999999999998</v>
      </c>
      <c r="X1758" s="8">
        <v>350</v>
      </c>
      <c r="Y1758" s="8">
        <v>630</v>
      </c>
      <c r="Z1758" s="8">
        <v>120</v>
      </c>
      <c r="AX1758" s="289" t="s">
        <v>3968</v>
      </c>
      <c r="AZ1758" t="s">
        <v>4282</v>
      </c>
      <c r="BA1758" s="278" t="s">
        <v>4267</v>
      </c>
      <c r="BB1758" s="280" t="s">
        <v>4268</v>
      </c>
    </row>
    <row r="1759" spans="1:54" ht="15.75">
      <c r="A1759" s="23" t="s">
        <v>278</v>
      </c>
      <c r="B1759" s="24" t="s">
        <v>369</v>
      </c>
      <c r="D1759" t="s">
        <v>4087</v>
      </c>
      <c r="E1759" t="s">
        <v>4110</v>
      </c>
      <c r="F1759" s="21" t="s">
        <v>3949</v>
      </c>
      <c r="H1759" t="s">
        <v>1453</v>
      </c>
      <c r="I1759" s="33">
        <v>64029190</v>
      </c>
      <c r="J1759" s="1" t="s">
        <v>1804</v>
      </c>
      <c r="K1759" s="1" t="s">
        <v>1804</v>
      </c>
      <c r="M1759" s="13">
        <v>39</v>
      </c>
      <c r="N1759" s="13" t="s">
        <v>3936</v>
      </c>
      <c r="O1759" s="229" t="s">
        <v>1791</v>
      </c>
      <c r="P1759" s="283">
        <v>829</v>
      </c>
      <c r="Q1759" s="37">
        <f t="shared" si="709"/>
        <v>1519.2</v>
      </c>
      <c r="R1759" s="166">
        <v>1899</v>
      </c>
      <c r="S1759" s="266" t="s">
        <v>4111</v>
      </c>
      <c r="U1759" s="99">
        <v>2</v>
      </c>
      <c r="V1759" s="142">
        <v>0.3</v>
      </c>
      <c r="W1759" s="99">
        <f t="shared" si="708"/>
        <v>2.2999999999999998</v>
      </c>
      <c r="X1759" s="8">
        <v>350</v>
      </c>
      <c r="Y1759" s="8">
        <v>630</v>
      </c>
      <c r="Z1759" s="8">
        <v>120</v>
      </c>
      <c r="AX1759" s="289" t="s">
        <v>3968</v>
      </c>
      <c r="AZ1759" t="s">
        <v>4282</v>
      </c>
      <c r="BA1759" s="278" t="s">
        <v>4267</v>
      </c>
      <c r="BB1759" s="280" t="s">
        <v>4268</v>
      </c>
    </row>
    <row r="1760" spans="1:54" ht="15.75">
      <c r="A1760" s="23" t="s">
        <v>278</v>
      </c>
      <c r="B1760" s="24" t="s">
        <v>369</v>
      </c>
      <c r="D1760" t="s">
        <v>4087</v>
      </c>
      <c r="E1760" t="s">
        <v>4112</v>
      </c>
      <c r="F1760" s="21" t="s">
        <v>3949</v>
      </c>
      <c r="H1760" t="s">
        <v>1453</v>
      </c>
      <c r="I1760" s="33">
        <v>64029190</v>
      </c>
      <c r="J1760" s="1" t="s">
        <v>1804</v>
      </c>
      <c r="K1760" s="1" t="s">
        <v>1804</v>
      </c>
      <c r="M1760" s="13">
        <v>39</v>
      </c>
      <c r="N1760" s="13" t="s">
        <v>3935</v>
      </c>
      <c r="O1760" s="229" t="s">
        <v>1791</v>
      </c>
      <c r="P1760" s="283">
        <v>829</v>
      </c>
      <c r="Q1760" s="37">
        <f t="shared" si="709"/>
        <v>1519.2</v>
      </c>
      <c r="R1760" s="166">
        <v>1899</v>
      </c>
      <c r="S1760" s="266" t="s">
        <v>4113</v>
      </c>
      <c r="U1760" s="99">
        <v>2</v>
      </c>
      <c r="V1760" s="142">
        <v>0.3</v>
      </c>
      <c r="W1760" s="99">
        <f t="shared" si="708"/>
        <v>2.2999999999999998</v>
      </c>
      <c r="X1760" s="8">
        <v>350</v>
      </c>
      <c r="Y1760" s="8">
        <v>630</v>
      </c>
      <c r="Z1760" s="8">
        <v>120</v>
      </c>
      <c r="AX1760" s="289" t="s">
        <v>3968</v>
      </c>
      <c r="AZ1760" t="s">
        <v>4282</v>
      </c>
      <c r="BA1760" s="278" t="s">
        <v>4267</v>
      </c>
      <c r="BB1760" s="280" t="s">
        <v>4268</v>
      </c>
    </row>
    <row r="1761" spans="1:55" ht="15.75">
      <c r="A1761" s="23" t="s">
        <v>278</v>
      </c>
      <c r="B1761" s="24" t="s">
        <v>369</v>
      </c>
      <c r="D1761" t="s">
        <v>4087</v>
      </c>
      <c r="E1761" t="s">
        <v>4114</v>
      </c>
      <c r="F1761" s="21" t="s">
        <v>3949</v>
      </c>
      <c r="H1761" t="s">
        <v>1453</v>
      </c>
      <c r="I1761" s="33">
        <v>64029190</v>
      </c>
      <c r="J1761" s="1" t="s">
        <v>1804</v>
      </c>
      <c r="K1761" s="1" t="s">
        <v>1804</v>
      </c>
      <c r="M1761" s="13">
        <v>39</v>
      </c>
      <c r="N1761" s="13" t="s">
        <v>3937</v>
      </c>
      <c r="O1761" s="229" t="s">
        <v>1791</v>
      </c>
      <c r="P1761" s="283">
        <v>829</v>
      </c>
      <c r="Q1761" s="37">
        <f t="shared" si="709"/>
        <v>1519.2</v>
      </c>
      <c r="R1761" s="166">
        <v>1899</v>
      </c>
      <c r="S1761" s="266" t="s">
        <v>4115</v>
      </c>
      <c r="U1761" s="99">
        <v>2</v>
      </c>
      <c r="V1761" s="142">
        <v>0.3</v>
      </c>
      <c r="W1761" s="99">
        <f t="shared" si="708"/>
        <v>2.2999999999999998</v>
      </c>
      <c r="X1761" s="8">
        <v>350</v>
      </c>
      <c r="Y1761" s="8">
        <v>630</v>
      </c>
      <c r="Z1761" s="8">
        <v>120</v>
      </c>
      <c r="AX1761" s="289" t="s">
        <v>3968</v>
      </c>
      <c r="AZ1761" t="s">
        <v>4282</v>
      </c>
      <c r="BA1761" s="278" t="s">
        <v>4267</v>
      </c>
      <c r="BB1761" s="280" t="s">
        <v>4268</v>
      </c>
    </row>
    <row r="1762" spans="1:55" ht="15.75">
      <c r="A1762" s="23" t="s">
        <v>278</v>
      </c>
      <c r="B1762" s="24" t="s">
        <v>369</v>
      </c>
      <c r="D1762" t="s">
        <v>4087</v>
      </c>
      <c r="E1762" t="s">
        <v>4116</v>
      </c>
      <c r="F1762" s="21" t="s">
        <v>3949</v>
      </c>
      <c r="H1762" t="s">
        <v>1453</v>
      </c>
      <c r="I1762" s="33">
        <v>64029190</v>
      </c>
      <c r="J1762" s="1" t="s">
        <v>1804</v>
      </c>
      <c r="K1762" s="1" t="s">
        <v>1804</v>
      </c>
      <c r="M1762" s="13">
        <v>40</v>
      </c>
      <c r="N1762" s="13" t="s">
        <v>3934</v>
      </c>
      <c r="O1762" s="229" t="s">
        <v>1791</v>
      </c>
      <c r="P1762" s="283">
        <v>829</v>
      </c>
      <c r="Q1762" s="37">
        <f t="shared" si="709"/>
        <v>1519.2</v>
      </c>
      <c r="R1762" s="166">
        <v>1899</v>
      </c>
      <c r="S1762" s="266" t="s">
        <v>4117</v>
      </c>
      <c r="U1762" s="99">
        <v>2</v>
      </c>
      <c r="V1762" s="142">
        <v>0.3</v>
      </c>
      <c r="W1762" s="99">
        <f t="shared" ref="W1762:W1793" si="710">U1762+V1762</f>
        <v>2.2999999999999998</v>
      </c>
      <c r="X1762" s="8">
        <v>350</v>
      </c>
      <c r="Y1762" s="8">
        <v>630</v>
      </c>
      <c r="Z1762" s="8">
        <v>120</v>
      </c>
      <c r="AX1762" s="289" t="s">
        <v>3968</v>
      </c>
      <c r="AZ1762" t="s">
        <v>4282</v>
      </c>
      <c r="BA1762" s="278" t="s">
        <v>4267</v>
      </c>
      <c r="BB1762" s="280" t="s">
        <v>4268</v>
      </c>
    </row>
    <row r="1763" spans="1:55" ht="15.75">
      <c r="A1763" s="23" t="s">
        <v>278</v>
      </c>
      <c r="B1763" s="24" t="s">
        <v>369</v>
      </c>
      <c r="D1763" t="s">
        <v>4087</v>
      </c>
      <c r="E1763" t="s">
        <v>4118</v>
      </c>
      <c r="F1763" s="21" t="s">
        <v>3949</v>
      </c>
      <c r="H1763" t="s">
        <v>1453</v>
      </c>
      <c r="I1763" s="33">
        <v>64029190</v>
      </c>
      <c r="J1763" s="1" t="s">
        <v>1804</v>
      </c>
      <c r="K1763" s="1" t="s">
        <v>1804</v>
      </c>
      <c r="M1763" s="13">
        <v>40</v>
      </c>
      <c r="N1763" s="13" t="s">
        <v>3936</v>
      </c>
      <c r="O1763" s="229" t="s">
        <v>1791</v>
      </c>
      <c r="P1763" s="283">
        <v>829</v>
      </c>
      <c r="Q1763" s="37">
        <f t="shared" si="709"/>
        <v>1519.2</v>
      </c>
      <c r="R1763" s="166">
        <v>1899</v>
      </c>
      <c r="S1763" s="264" t="s">
        <v>4119</v>
      </c>
      <c r="U1763" s="99">
        <v>2</v>
      </c>
      <c r="V1763" s="142">
        <v>0.3</v>
      </c>
      <c r="W1763" s="99">
        <f t="shared" si="710"/>
        <v>2.2999999999999998</v>
      </c>
      <c r="X1763" s="8">
        <v>350</v>
      </c>
      <c r="Y1763" s="8">
        <v>630</v>
      </c>
      <c r="Z1763" s="8">
        <v>120</v>
      </c>
      <c r="AX1763" s="289" t="s">
        <v>3968</v>
      </c>
      <c r="AZ1763" t="s">
        <v>4282</v>
      </c>
      <c r="BA1763" s="278" t="s">
        <v>4267</v>
      </c>
      <c r="BB1763" s="280" t="s">
        <v>4268</v>
      </c>
    </row>
    <row r="1764" spans="1:55" ht="15.75">
      <c r="A1764" s="23" t="s">
        <v>278</v>
      </c>
      <c r="B1764" s="24" t="s">
        <v>369</v>
      </c>
      <c r="D1764" t="s">
        <v>4087</v>
      </c>
      <c r="E1764" t="s">
        <v>4120</v>
      </c>
      <c r="F1764" s="21" t="s">
        <v>3949</v>
      </c>
      <c r="H1764" t="s">
        <v>1453</v>
      </c>
      <c r="I1764" s="33">
        <v>64029190</v>
      </c>
      <c r="J1764" s="1" t="s">
        <v>1804</v>
      </c>
      <c r="K1764" s="1" t="s">
        <v>1804</v>
      </c>
      <c r="M1764" s="13">
        <v>40</v>
      </c>
      <c r="N1764" s="13" t="s">
        <v>3935</v>
      </c>
      <c r="O1764" s="229" t="s">
        <v>1791</v>
      </c>
      <c r="P1764" s="283">
        <v>829</v>
      </c>
      <c r="Q1764" s="37">
        <f t="shared" si="709"/>
        <v>1519.2</v>
      </c>
      <c r="R1764" s="166">
        <v>1899</v>
      </c>
      <c r="S1764" s="264" t="s">
        <v>4121</v>
      </c>
      <c r="U1764" s="99">
        <v>2</v>
      </c>
      <c r="V1764" s="142">
        <v>0.3</v>
      </c>
      <c r="W1764" s="99">
        <f t="shared" si="710"/>
        <v>2.2999999999999998</v>
      </c>
      <c r="X1764" s="8">
        <v>350</v>
      </c>
      <c r="Y1764" s="8">
        <v>630</v>
      </c>
      <c r="Z1764" s="8">
        <v>120</v>
      </c>
      <c r="AX1764" s="289" t="s">
        <v>3968</v>
      </c>
      <c r="AZ1764" t="s">
        <v>4282</v>
      </c>
      <c r="BA1764" s="278" t="s">
        <v>4267</v>
      </c>
      <c r="BB1764" s="280" t="s">
        <v>4268</v>
      </c>
    </row>
    <row r="1765" spans="1:55" ht="15.75">
      <c r="A1765" s="23" t="s">
        <v>278</v>
      </c>
      <c r="B1765" s="24" t="s">
        <v>369</v>
      </c>
      <c r="D1765" t="s">
        <v>4087</v>
      </c>
      <c r="E1765" t="s">
        <v>4122</v>
      </c>
      <c r="F1765" s="21" t="s">
        <v>3949</v>
      </c>
      <c r="H1765" t="s">
        <v>1453</v>
      </c>
      <c r="I1765" s="33">
        <v>64029190</v>
      </c>
      <c r="J1765" s="1" t="s">
        <v>1804</v>
      </c>
      <c r="K1765" s="1" t="s">
        <v>1804</v>
      </c>
      <c r="M1765" s="13">
        <v>40</v>
      </c>
      <c r="N1765" s="13" t="s">
        <v>3937</v>
      </c>
      <c r="O1765" s="229" t="s">
        <v>1791</v>
      </c>
      <c r="P1765" s="283">
        <v>829</v>
      </c>
      <c r="Q1765" s="37">
        <f t="shared" si="709"/>
        <v>1519.2</v>
      </c>
      <c r="R1765" s="166">
        <v>1899</v>
      </c>
      <c r="S1765" s="264" t="s">
        <v>4123</v>
      </c>
      <c r="U1765" s="99">
        <v>2</v>
      </c>
      <c r="V1765" s="142">
        <v>0.3</v>
      </c>
      <c r="W1765" s="99">
        <f t="shared" si="710"/>
        <v>2.2999999999999998</v>
      </c>
      <c r="X1765" s="8">
        <v>350</v>
      </c>
      <c r="Y1765" s="8">
        <v>630</v>
      </c>
      <c r="Z1765" s="8">
        <v>120</v>
      </c>
      <c r="AX1765" s="289" t="s">
        <v>3968</v>
      </c>
      <c r="AZ1765" t="s">
        <v>4282</v>
      </c>
      <c r="BA1765" s="278" t="s">
        <v>4267</v>
      </c>
      <c r="BB1765" s="280" t="s">
        <v>4268</v>
      </c>
    </row>
    <row r="1766" spans="1:55" ht="15.75">
      <c r="A1766" s="23" t="s">
        <v>278</v>
      </c>
      <c r="B1766" s="24" t="s">
        <v>369</v>
      </c>
      <c r="D1766" t="s">
        <v>4087</v>
      </c>
      <c r="E1766" t="s">
        <v>4124</v>
      </c>
      <c r="F1766" s="21" t="s">
        <v>3949</v>
      </c>
      <c r="H1766" t="s">
        <v>1453</v>
      </c>
      <c r="I1766" s="33">
        <v>64029190</v>
      </c>
      <c r="J1766" s="1" t="s">
        <v>1804</v>
      </c>
      <c r="K1766" s="1" t="s">
        <v>1804</v>
      </c>
      <c r="M1766" s="13">
        <v>41</v>
      </c>
      <c r="N1766" s="13" t="s">
        <v>3934</v>
      </c>
      <c r="O1766" s="229" t="s">
        <v>1791</v>
      </c>
      <c r="P1766" s="283">
        <v>829</v>
      </c>
      <c r="Q1766" s="37">
        <f t="shared" si="709"/>
        <v>1519.2</v>
      </c>
      <c r="R1766" s="166">
        <v>1899</v>
      </c>
      <c r="S1766" s="264" t="s">
        <v>4125</v>
      </c>
      <c r="U1766" s="99">
        <v>2</v>
      </c>
      <c r="V1766" s="142">
        <v>0.3</v>
      </c>
      <c r="W1766" s="99">
        <f t="shared" si="710"/>
        <v>2.2999999999999998</v>
      </c>
      <c r="X1766" s="8">
        <v>350</v>
      </c>
      <c r="Y1766" s="8">
        <v>630</v>
      </c>
      <c r="Z1766" s="8">
        <v>120</v>
      </c>
      <c r="AX1766" s="289" t="s">
        <v>3968</v>
      </c>
      <c r="AZ1766" t="s">
        <v>4282</v>
      </c>
      <c r="BA1766" s="278" t="s">
        <v>4267</v>
      </c>
      <c r="BB1766" s="280" t="s">
        <v>4268</v>
      </c>
    </row>
    <row r="1767" spans="1:55" ht="15.75">
      <c r="A1767" s="23" t="s">
        <v>278</v>
      </c>
      <c r="B1767" s="24" t="s">
        <v>369</v>
      </c>
      <c r="D1767" t="s">
        <v>4087</v>
      </c>
      <c r="E1767" t="s">
        <v>4126</v>
      </c>
      <c r="F1767" s="21" t="s">
        <v>3949</v>
      </c>
      <c r="H1767" t="s">
        <v>1453</v>
      </c>
      <c r="I1767" s="33">
        <v>64029190</v>
      </c>
      <c r="J1767" s="1" t="s">
        <v>1804</v>
      </c>
      <c r="K1767" s="1" t="s">
        <v>1804</v>
      </c>
      <c r="M1767" s="13">
        <v>41</v>
      </c>
      <c r="N1767" s="13" t="s">
        <v>3936</v>
      </c>
      <c r="O1767" s="229" t="s">
        <v>1791</v>
      </c>
      <c r="P1767" s="283">
        <v>829</v>
      </c>
      <c r="Q1767" s="37">
        <f t="shared" si="709"/>
        <v>1519.2</v>
      </c>
      <c r="R1767" s="166">
        <v>1899</v>
      </c>
      <c r="S1767" s="266" t="s">
        <v>4127</v>
      </c>
      <c r="U1767" s="99">
        <v>2</v>
      </c>
      <c r="V1767" s="142">
        <v>0.3</v>
      </c>
      <c r="W1767" s="99">
        <f t="shared" si="710"/>
        <v>2.2999999999999998</v>
      </c>
      <c r="X1767" s="8">
        <v>350</v>
      </c>
      <c r="Y1767" s="8">
        <v>630</v>
      </c>
      <c r="Z1767" s="8">
        <v>120</v>
      </c>
      <c r="AX1767" s="289" t="s">
        <v>3968</v>
      </c>
      <c r="AZ1767" t="s">
        <v>4282</v>
      </c>
      <c r="BA1767" s="278" t="s">
        <v>4267</v>
      </c>
      <c r="BB1767" s="280" t="s">
        <v>4268</v>
      </c>
    </row>
    <row r="1768" spans="1:55" ht="15.75">
      <c r="A1768" s="23" t="s">
        <v>278</v>
      </c>
      <c r="B1768" s="24" t="s">
        <v>369</v>
      </c>
      <c r="D1768" t="s">
        <v>4087</v>
      </c>
      <c r="E1768" t="s">
        <v>4128</v>
      </c>
      <c r="F1768" s="21" t="s">
        <v>3949</v>
      </c>
      <c r="H1768" t="s">
        <v>1453</v>
      </c>
      <c r="I1768" s="33">
        <v>64029190</v>
      </c>
      <c r="J1768" s="1" t="s">
        <v>1804</v>
      </c>
      <c r="K1768" s="1" t="s">
        <v>1804</v>
      </c>
      <c r="M1768" s="13">
        <v>41</v>
      </c>
      <c r="N1768" s="13" t="s">
        <v>3935</v>
      </c>
      <c r="O1768" s="229" t="s">
        <v>1791</v>
      </c>
      <c r="P1768" s="283">
        <v>829</v>
      </c>
      <c r="Q1768" s="37">
        <f t="shared" si="709"/>
        <v>1519.2</v>
      </c>
      <c r="R1768" s="166">
        <v>1899</v>
      </c>
      <c r="S1768" s="266" t="s">
        <v>4129</v>
      </c>
      <c r="U1768" s="99">
        <v>2</v>
      </c>
      <c r="V1768" s="142">
        <v>0.3</v>
      </c>
      <c r="W1768" s="99">
        <f t="shared" si="710"/>
        <v>2.2999999999999998</v>
      </c>
      <c r="X1768" s="8">
        <v>350</v>
      </c>
      <c r="Y1768" s="8">
        <v>630</v>
      </c>
      <c r="Z1768" s="8">
        <v>120</v>
      </c>
      <c r="AX1768" s="289" t="s">
        <v>3968</v>
      </c>
      <c r="AZ1768" t="s">
        <v>4282</v>
      </c>
      <c r="BA1768" s="278" t="s">
        <v>4267</v>
      </c>
      <c r="BB1768" s="280" t="s">
        <v>4268</v>
      </c>
    </row>
    <row r="1769" spans="1:55" ht="15.75">
      <c r="A1769" s="23" t="s">
        <v>278</v>
      </c>
      <c r="B1769" s="24" t="s">
        <v>369</v>
      </c>
      <c r="D1769" t="s">
        <v>3931</v>
      </c>
      <c r="E1769" s="20" t="s">
        <v>4002</v>
      </c>
      <c r="F1769" s="21" t="s">
        <v>3949</v>
      </c>
      <c r="H1769" t="s">
        <v>1453</v>
      </c>
      <c r="I1769" s="33">
        <v>64029190</v>
      </c>
      <c r="J1769" s="1" t="s">
        <v>1804</v>
      </c>
      <c r="K1769" s="1" t="s">
        <v>1804</v>
      </c>
      <c r="M1769" s="13">
        <v>36</v>
      </c>
      <c r="N1769" s="183" t="s">
        <v>3938</v>
      </c>
      <c r="O1769" s="229" t="s">
        <v>1791</v>
      </c>
      <c r="P1769" s="283">
        <v>829</v>
      </c>
      <c r="Q1769" s="37">
        <f t="shared" si="709"/>
        <v>1519.2</v>
      </c>
      <c r="R1769" s="166">
        <v>1899</v>
      </c>
      <c r="S1769" s="143" t="s">
        <v>4130</v>
      </c>
      <c r="U1769" s="99">
        <v>2</v>
      </c>
      <c r="V1769" s="142">
        <v>0.3</v>
      </c>
      <c r="W1769" s="99">
        <f t="shared" si="710"/>
        <v>2.2999999999999998</v>
      </c>
      <c r="X1769" s="8">
        <v>350</v>
      </c>
      <c r="Y1769" s="8">
        <v>630</v>
      </c>
      <c r="Z1769" s="8">
        <v>120</v>
      </c>
      <c r="AX1769" s="289" t="s">
        <v>3968</v>
      </c>
      <c r="AZ1769" t="s">
        <v>4282</v>
      </c>
      <c r="BA1769" s="278" t="s">
        <v>4267</v>
      </c>
      <c r="BB1769" s="280" t="s">
        <v>4268</v>
      </c>
    </row>
    <row r="1770" spans="1:55" s="12" customFormat="1" ht="15" customHeight="1">
      <c r="A1770" s="23" t="s">
        <v>278</v>
      </c>
      <c r="B1770" s="24" t="s">
        <v>369</v>
      </c>
      <c r="C1770"/>
      <c r="D1770" t="s">
        <v>3931</v>
      </c>
      <c r="E1770" s="20" t="s">
        <v>4003</v>
      </c>
      <c r="F1770" s="21" t="s">
        <v>3949</v>
      </c>
      <c r="G1770"/>
      <c r="H1770" t="s">
        <v>1453</v>
      </c>
      <c r="I1770" s="33">
        <v>64029190</v>
      </c>
      <c r="J1770" s="1" t="s">
        <v>1804</v>
      </c>
      <c r="K1770" s="1" t="s">
        <v>1804</v>
      </c>
      <c r="L1770"/>
      <c r="M1770" s="13">
        <v>36</v>
      </c>
      <c r="N1770" s="183" t="s">
        <v>3940</v>
      </c>
      <c r="O1770" s="229" t="s">
        <v>1791</v>
      </c>
      <c r="P1770" s="283">
        <v>829</v>
      </c>
      <c r="Q1770" s="37">
        <f t="shared" si="709"/>
        <v>1519.2</v>
      </c>
      <c r="R1770" s="166">
        <v>1899</v>
      </c>
      <c r="S1770" s="143" t="s">
        <v>4131</v>
      </c>
      <c r="T1770" s="40"/>
      <c r="U1770" s="99">
        <v>2</v>
      </c>
      <c r="V1770" s="142">
        <v>0.3</v>
      </c>
      <c r="W1770" s="99">
        <f t="shared" si="710"/>
        <v>2.2999999999999998</v>
      </c>
      <c r="X1770" s="8">
        <v>350</v>
      </c>
      <c r="Y1770" s="8">
        <v>630</v>
      </c>
      <c r="Z1770" s="8">
        <v>120</v>
      </c>
      <c r="AA1770"/>
      <c r="AB1770"/>
      <c r="AC1770"/>
      <c r="AD1770"/>
      <c r="AE1770"/>
      <c r="AF1770"/>
      <c r="AG1770"/>
      <c r="AH1770"/>
      <c r="AI1770"/>
      <c r="AJ1770"/>
      <c r="AK1770"/>
      <c r="AL1770"/>
      <c r="AM1770"/>
      <c r="AN1770"/>
      <c r="AO1770"/>
      <c r="AP1770"/>
      <c r="AQ1770"/>
      <c r="AR1770"/>
      <c r="AS1770"/>
      <c r="AT1770"/>
      <c r="AU1770"/>
      <c r="AV1770"/>
      <c r="AW1770"/>
      <c r="AX1770" s="289" t="s">
        <v>3968</v>
      </c>
      <c r="AY1770"/>
      <c r="AZ1770" t="s">
        <v>4282</v>
      </c>
      <c r="BA1770" s="278" t="s">
        <v>4267</v>
      </c>
      <c r="BB1770" s="280" t="s">
        <v>4268</v>
      </c>
      <c r="BC1770"/>
    </row>
    <row r="1771" spans="1:55" ht="15.75">
      <c r="A1771" s="23" t="s">
        <v>278</v>
      </c>
      <c r="B1771" s="24" t="s">
        <v>369</v>
      </c>
      <c r="D1771" t="s">
        <v>3931</v>
      </c>
      <c r="E1771" t="s">
        <v>4004</v>
      </c>
      <c r="F1771" s="21" t="s">
        <v>3949</v>
      </c>
      <c r="H1771" t="s">
        <v>1453</v>
      </c>
      <c r="I1771" s="33">
        <v>64029190</v>
      </c>
      <c r="J1771" s="1" t="s">
        <v>1804</v>
      </c>
      <c r="K1771" s="1" t="s">
        <v>1804</v>
      </c>
      <c r="M1771" s="13">
        <v>37</v>
      </c>
      <c r="N1771" s="13" t="s">
        <v>3938</v>
      </c>
      <c r="O1771" s="229" t="s">
        <v>1791</v>
      </c>
      <c r="P1771" s="283">
        <v>829</v>
      </c>
      <c r="Q1771" s="37">
        <f t="shared" si="709"/>
        <v>1519.2</v>
      </c>
      <c r="R1771" s="166">
        <v>1899</v>
      </c>
      <c r="S1771" s="265" t="s">
        <v>4132</v>
      </c>
      <c r="U1771" s="99">
        <v>2</v>
      </c>
      <c r="V1771" s="142">
        <v>0.3</v>
      </c>
      <c r="W1771" s="99">
        <f t="shared" si="710"/>
        <v>2.2999999999999998</v>
      </c>
      <c r="X1771" s="8">
        <v>350</v>
      </c>
      <c r="Y1771" s="8">
        <v>630</v>
      </c>
      <c r="Z1771" s="8">
        <v>120</v>
      </c>
      <c r="AX1771" s="289" t="s">
        <v>3968</v>
      </c>
      <c r="AZ1771" t="s">
        <v>4282</v>
      </c>
      <c r="BA1771" s="278" t="s">
        <v>4267</v>
      </c>
      <c r="BB1771" s="280" t="s">
        <v>4268</v>
      </c>
    </row>
    <row r="1772" spans="1:55" ht="15.75">
      <c r="A1772" s="23" t="s">
        <v>278</v>
      </c>
      <c r="B1772" s="24" t="s">
        <v>369</v>
      </c>
      <c r="D1772" t="s">
        <v>3931</v>
      </c>
      <c r="E1772" t="s">
        <v>4005</v>
      </c>
      <c r="F1772" s="21" t="s">
        <v>3949</v>
      </c>
      <c r="H1772" t="s">
        <v>1453</v>
      </c>
      <c r="I1772" s="33">
        <v>64029190</v>
      </c>
      <c r="J1772" s="1" t="s">
        <v>1804</v>
      </c>
      <c r="K1772" s="1" t="s">
        <v>1804</v>
      </c>
      <c r="M1772" s="13">
        <v>37</v>
      </c>
      <c r="N1772" s="13" t="s">
        <v>3939</v>
      </c>
      <c r="O1772" s="229" t="s">
        <v>1791</v>
      </c>
      <c r="P1772" s="283">
        <v>829</v>
      </c>
      <c r="Q1772" s="37">
        <f t="shared" si="709"/>
        <v>1519.2</v>
      </c>
      <c r="R1772" s="166">
        <v>1899</v>
      </c>
      <c r="S1772" s="265" t="s">
        <v>4133</v>
      </c>
      <c r="U1772" s="99">
        <v>2</v>
      </c>
      <c r="V1772" s="142">
        <v>0.3</v>
      </c>
      <c r="W1772" s="99">
        <f t="shared" si="710"/>
        <v>2.2999999999999998</v>
      </c>
      <c r="X1772" s="8">
        <v>350</v>
      </c>
      <c r="Y1772" s="8">
        <v>630</v>
      </c>
      <c r="Z1772" s="8">
        <v>120</v>
      </c>
      <c r="AX1772" s="289" t="s">
        <v>3968</v>
      </c>
      <c r="AZ1772" t="s">
        <v>4282</v>
      </c>
      <c r="BA1772" s="278" t="s">
        <v>4267</v>
      </c>
      <c r="BB1772" s="280" t="s">
        <v>4268</v>
      </c>
    </row>
    <row r="1773" spans="1:55" ht="15.75">
      <c r="A1773" s="23" t="s">
        <v>278</v>
      </c>
      <c r="B1773" s="24" t="s">
        <v>369</v>
      </c>
      <c r="D1773" t="s">
        <v>3931</v>
      </c>
      <c r="E1773" t="s">
        <v>4006</v>
      </c>
      <c r="F1773" s="21" t="s">
        <v>3949</v>
      </c>
      <c r="H1773" t="s">
        <v>1453</v>
      </c>
      <c r="I1773" s="33">
        <v>64029190</v>
      </c>
      <c r="J1773" s="1" t="s">
        <v>1804</v>
      </c>
      <c r="K1773" s="1" t="s">
        <v>1804</v>
      </c>
      <c r="M1773" s="13">
        <v>37</v>
      </c>
      <c r="N1773" s="13" t="s">
        <v>3940</v>
      </c>
      <c r="O1773" s="229" t="s">
        <v>1791</v>
      </c>
      <c r="P1773" s="283">
        <v>829</v>
      </c>
      <c r="Q1773" s="37">
        <f t="shared" si="709"/>
        <v>1519.2</v>
      </c>
      <c r="R1773" s="166">
        <v>1899</v>
      </c>
      <c r="S1773" s="265" t="s">
        <v>4134</v>
      </c>
      <c r="U1773" s="99">
        <v>2</v>
      </c>
      <c r="V1773" s="142">
        <v>0.3</v>
      </c>
      <c r="W1773" s="99">
        <f t="shared" si="710"/>
        <v>2.2999999999999998</v>
      </c>
      <c r="X1773" s="8">
        <v>350</v>
      </c>
      <c r="Y1773" s="8">
        <v>630</v>
      </c>
      <c r="Z1773" s="8">
        <v>120</v>
      </c>
      <c r="AX1773" s="289" t="s">
        <v>3968</v>
      </c>
      <c r="AZ1773" t="s">
        <v>4282</v>
      </c>
      <c r="BA1773" s="278" t="s">
        <v>4267</v>
      </c>
      <c r="BB1773" s="280" t="s">
        <v>4268</v>
      </c>
    </row>
    <row r="1774" spans="1:55" ht="15.75">
      <c r="A1774" s="23" t="s">
        <v>278</v>
      </c>
      <c r="B1774" s="24" t="s">
        <v>369</v>
      </c>
      <c r="D1774" t="s">
        <v>3931</v>
      </c>
      <c r="E1774" t="s">
        <v>4007</v>
      </c>
      <c r="F1774" s="21" t="s">
        <v>3949</v>
      </c>
      <c r="H1774" t="s">
        <v>1453</v>
      </c>
      <c r="I1774" s="33">
        <v>64029190</v>
      </c>
      <c r="J1774" s="1" t="s">
        <v>1804</v>
      </c>
      <c r="K1774" s="1" t="s">
        <v>1804</v>
      </c>
      <c r="M1774" s="13">
        <v>38</v>
      </c>
      <c r="N1774" s="13" t="s">
        <v>3938</v>
      </c>
      <c r="O1774" s="229" t="s">
        <v>1791</v>
      </c>
      <c r="P1774" s="283">
        <v>829</v>
      </c>
      <c r="Q1774" s="37">
        <f t="shared" si="709"/>
        <v>1519.2</v>
      </c>
      <c r="R1774" s="166">
        <v>1899</v>
      </c>
      <c r="S1774" s="265" t="s">
        <v>4135</v>
      </c>
      <c r="U1774" s="99">
        <v>2</v>
      </c>
      <c r="V1774" s="142">
        <v>0.3</v>
      </c>
      <c r="W1774" s="99">
        <f t="shared" si="710"/>
        <v>2.2999999999999998</v>
      </c>
      <c r="X1774" s="8">
        <v>350</v>
      </c>
      <c r="Y1774" s="8">
        <v>630</v>
      </c>
      <c r="Z1774" s="8">
        <v>120</v>
      </c>
      <c r="AX1774" s="289" t="s">
        <v>3968</v>
      </c>
      <c r="AZ1774" t="s">
        <v>4282</v>
      </c>
      <c r="BA1774" s="278" t="s">
        <v>4267</v>
      </c>
      <c r="BB1774" s="280" t="s">
        <v>4268</v>
      </c>
    </row>
    <row r="1775" spans="1:55" ht="15.75">
      <c r="A1775" s="23" t="s">
        <v>278</v>
      </c>
      <c r="B1775" s="24" t="s">
        <v>369</v>
      </c>
      <c r="D1775" t="s">
        <v>3931</v>
      </c>
      <c r="E1775" t="s">
        <v>4008</v>
      </c>
      <c r="F1775" s="21" t="s">
        <v>3949</v>
      </c>
      <c r="H1775" t="s">
        <v>1453</v>
      </c>
      <c r="I1775" s="33">
        <v>64029190</v>
      </c>
      <c r="J1775" s="1" t="s">
        <v>1804</v>
      </c>
      <c r="K1775" s="1" t="s">
        <v>1804</v>
      </c>
      <c r="M1775" s="13">
        <v>38</v>
      </c>
      <c r="N1775" s="13" t="s">
        <v>3939</v>
      </c>
      <c r="O1775" s="229" t="s">
        <v>1791</v>
      </c>
      <c r="P1775" s="283">
        <v>829</v>
      </c>
      <c r="Q1775" s="37">
        <f t="shared" si="709"/>
        <v>1519.2</v>
      </c>
      <c r="R1775" s="166">
        <v>1899</v>
      </c>
      <c r="S1775" s="143" t="s">
        <v>4136</v>
      </c>
      <c r="U1775" s="99">
        <v>2</v>
      </c>
      <c r="V1775" s="142">
        <v>0.3</v>
      </c>
      <c r="W1775" s="99">
        <f t="shared" si="710"/>
        <v>2.2999999999999998</v>
      </c>
      <c r="X1775" s="8">
        <v>350</v>
      </c>
      <c r="Y1775" s="8">
        <v>630</v>
      </c>
      <c r="Z1775" s="8">
        <v>120</v>
      </c>
      <c r="AX1775" s="289" t="s">
        <v>3968</v>
      </c>
      <c r="AZ1775" t="s">
        <v>4282</v>
      </c>
      <c r="BA1775" s="278" t="s">
        <v>4267</v>
      </c>
      <c r="BB1775" s="280" t="s">
        <v>4268</v>
      </c>
    </row>
    <row r="1776" spans="1:55" ht="15.75">
      <c r="A1776" s="23" t="s">
        <v>278</v>
      </c>
      <c r="B1776" s="24" t="s">
        <v>369</v>
      </c>
      <c r="D1776" t="s">
        <v>3931</v>
      </c>
      <c r="E1776" t="s">
        <v>4009</v>
      </c>
      <c r="F1776" s="21" t="s">
        <v>3949</v>
      </c>
      <c r="H1776" t="s">
        <v>1453</v>
      </c>
      <c r="I1776" s="33">
        <v>64029190</v>
      </c>
      <c r="J1776" s="1" t="s">
        <v>1804</v>
      </c>
      <c r="K1776" s="1" t="s">
        <v>1804</v>
      </c>
      <c r="M1776" s="13">
        <v>38</v>
      </c>
      <c r="N1776" s="13" t="s">
        <v>3940</v>
      </c>
      <c r="O1776" s="229" t="s">
        <v>1791</v>
      </c>
      <c r="P1776" s="283">
        <v>829</v>
      </c>
      <c r="Q1776" s="37">
        <f t="shared" si="709"/>
        <v>1519.2</v>
      </c>
      <c r="R1776" s="166">
        <v>1899</v>
      </c>
      <c r="S1776" s="143" t="s">
        <v>4137</v>
      </c>
      <c r="U1776" s="99">
        <v>2</v>
      </c>
      <c r="V1776" s="142">
        <v>0.3</v>
      </c>
      <c r="W1776" s="99">
        <f t="shared" si="710"/>
        <v>2.2999999999999998</v>
      </c>
      <c r="X1776" s="8">
        <v>350</v>
      </c>
      <c r="Y1776" s="8">
        <v>630</v>
      </c>
      <c r="Z1776" s="8">
        <v>120</v>
      </c>
      <c r="AX1776" s="289" t="s">
        <v>3968</v>
      </c>
      <c r="AZ1776" t="s">
        <v>4282</v>
      </c>
      <c r="BA1776" s="278" t="s">
        <v>4267</v>
      </c>
      <c r="BB1776" s="280" t="s">
        <v>4268</v>
      </c>
    </row>
    <row r="1777" spans="1:55" ht="15.75">
      <c r="A1777" s="23" t="s">
        <v>278</v>
      </c>
      <c r="B1777" s="24" t="s">
        <v>369</v>
      </c>
      <c r="D1777" t="s">
        <v>3931</v>
      </c>
      <c r="E1777" t="s">
        <v>4010</v>
      </c>
      <c r="F1777" s="21" t="s">
        <v>3949</v>
      </c>
      <c r="H1777" t="s">
        <v>1453</v>
      </c>
      <c r="I1777" s="33">
        <v>64029190</v>
      </c>
      <c r="J1777" s="1" t="s">
        <v>1804</v>
      </c>
      <c r="K1777" s="1" t="s">
        <v>1804</v>
      </c>
      <c r="M1777" s="13">
        <v>39</v>
      </c>
      <c r="N1777" s="13" t="s">
        <v>3938</v>
      </c>
      <c r="O1777" s="229" t="s">
        <v>1791</v>
      </c>
      <c r="P1777" s="283">
        <v>829</v>
      </c>
      <c r="Q1777" s="37">
        <f t="shared" si="709"/>
        <v>1519.2</v>
      </c>
      <c r="R1777" s="166">
        <v>1899</v>
      </c>
      <c r="S1777" s="143" t="s">
        <v>4138</v>
      </c>
      <c r="U1777" s="99">
        <v>2</v>
      </c>
      <c r="V1777" s="142">
        <v>0.3</v>
      </c>
      <c r="W1777" s="99">
        <f t="shared" si="710"/>
        <v>2.2999999999999998</v>
      </c>
      <c r="X1777" s="8">
        <v>350</v>
      </c>
      <c r="Y1777" s="8">
        <v>630</v>
      </c>
      <c r="Z1777" s="8">
        <v>120</v>
      </c>
      <c r="AX1777" s="289" t="s">
        <v>3968</v>
      </c>
      <c r="AZ1777" t="s">
        <v>4282</v>
      </c>
      <c r="BA1777" s="278" t="s">
        <v>4267</v>
      </c>
      <c r="BB1777" s="280" t="s">
        <v>4268</v>
      </c>
    </row>
    <row r="1778" spans="1:55" ht="15.75">
      <c r="A1778" s="23" t="s">
        <v>278</v>
      </c>
      <c r="B1778" s="24" t="s">
        <v>369</v>
      </c>
      <c r="D1778" t="s">
        <v>3931</v>
      </c>
      <c r="E1778" t="s">
        <v>4011</v>
      </c>
      <c r="F1778" s="21" t="s">
        <v>3949</v>
      </c>
      <c r="H1778" t="s">
        <v>1453</v>
      </c>
      <c r="I1778" s="33">
        <v>64029190</v>
      </c>
      <c r="J1778" s="1" t="s">
        <v>1804</v>
      </c>
      <c r="K1778" s="1" t="s">
        <v>1804</v>
      </c>
      <c r="M1778" s="13">
        <v>39</v>
      </c>
      <c r="N1778" s="13" t="s">
        <v>3939</v>
      </c>
      <c r="O1778" s="229" t="s">
        <v>1791</v>
      </c>
      <c r="P1778" s="283">
        <v>829</v>
      </c>
      <c r="Q1778" s="37">
        <f t="shared" si="709"/>
        <v>1519.2</v>
      </c>
      <c r="R1778" s="166">
        <v>1899</v>
      </c>
      <c r="S1778" s="143" t="s">
        <v>4139</v>
      </c>
      <c r="U1778" s="99">
        <v>2</v>
      </c>
      <c r="V1778" s="142">
        <v>0.3</v>
      </c>
      <c r="W1778" s="99">
        <f t="shared" si="710"/>
        <v>2.2999999999999998</v>
      </c>
      <c r="X1778" s="8">
        <v>350</v>
      </c>
      <c r="Y1778" s="8">
        <v>630</v>
      </c>
      <c r="Z1778" s="8">
        <v>120</v>
      </c>
      <c r="AX1778" s="289" t="s">
        <v>3968</v>
      </c>
      <c r="AZ1778" t="s">
        <v>4282</v>
      </c>
      <c r="BA1778" s="278" t="s">
        <v>4267</v>
      </c>
      <c r="BB1778" s="280" t="s">
        <v>4268</v>
      </c>
    </row>
    <row r="1779" spans="1:55" ht="15.75">
      <c r="A1779" s="23" t="s">
        <v>278</v>
      </c>
      <c r="B1779" s="24" t="s">
        <v>369</v>
      </c>
      <c r="D1779" t="s">
        <v>3931</v>
      </c>
      <c r="E1779" t="s">
        <v>4012</v>
      </c>
      <c r="F1779" s="21" t="s">
        <v>3949</v>
      </c>
      <c r="H1779" t="s">
        <v>1453</v>
      </c>
      <c r="I1779" s="33">
        <v>64029190</v>
      </c>
      <c r="J1779" s="1" t="s">
        <v>1804</v>
      </c>
      <c r="K1779" s="1" t="s">
        <v>1804</v>
      </c>
      <c r="M1779" s="13">
        <v>39</v>
      </c>
      <c r="N1779" s="13" t="s">
        <v>3940</v>
      </c>
      <c r="O1779" s="229" t="s">
        <v>1791</v>
      </c>
      <c r="P1779" s="283">
        <v>829</v>
      </c>
      <c r="Q1779" s="37">
        <f t="shared" si="709"/>
        <v>1519.2</v>
      </c>
      <c r="R1779" s="166">
        <v>1899</v>
      </c>
      <c r="S1779" s="265" t="s">
        <v>4140</v>
      </c>
      <c r="U1779" s="99">
        <v>2</v>
      </c>
      <c r="V1779" s="142">
        <v>0.3</v>
      </c>
      <c r="W1779" s="99">
        <f t="shared" si="710"/>
        <v>2.2999999999999998</v>
      </c>
      <c r="X1779" s="8">
        <v>350</v>
      </c>
      <c r="Y1779" s="8">
        <v>630</v>
      </c>
      <c r="Z1779" s="8">
        <v>120</v>
      </c>
      <c r="AX1779" s="289" t="s">
        <v>3968</v>
      </c>
      <c r="AZ1779" t="s">
        <v>4282</v>
      </c>
      <c r="BA1779" s="278" t="s">
        <v>4267</v>
      </c>
      <c r="BB1779" s="280" t="s">
        <v>4268</v>
      </c>
    </row>
    <row r="1780" spans="1:55" ht="15.75">
      <c r="A1780" s="23" t="s">
        <v>278</v>
      </c>
      <c r="B1780" s="24" t="s">
        <v>369</v>
      </c>
      <c r="D1780" t="s">
        <v>3931</v>
      </c>
      <c r="E1780" t="s">
        <v>4013</v>
      </c>
      <c r="F1780" s="21" t="s">
        <v>3949</v>
      </c>
      <c r="H1780" t="s">
        <v>1453</v>
      </c>
      <c r="I1780" s="33">
        <v>64029190</v>
      </c>
      <c r="J1780" s="1" t="s">
        <v>1804</v>
      </c>
      <c r="K1780" s="1" t="s">
        <v>1804</v>
      </c>
      <c r="M1780" s="13">
        <v>40</v>
      </c>
      <c r="N1780" s="13" t="s">
        <v>3938</v>
      </c>
      <c r="O1780" s="229" t="s">
        <v>1791</v>
      </c>
      <c r="P1780" s="283">
        <v>829</v>
      </c>
      <c r="Q1780" s="37">
        <f t="shared" si="709"/>
        <v>1519.2</v>
      </c>
      <c r="R1780" s="166">
        <v>1899</v>
      </c>
      <c r="S1780" s="265" t="s">
        <v>4141</v>
      </c>
      <c r="U1780" s="99">
        <v>2</v>
      </c>
      <c r="V1780" s="142">
        <v>0.3</v>
      </c>
      <c r="W1780" s="99">
        <f t="shared" si="710"/>
        <v>2.2999999999999998</v>
      </c>
      <c r="X1780" s="8">
        <v>350</v>
      </c>
      <c r="Y1780" s="8">
        <v>630</v>
      </c>
      <c r="Z1780" s="8">
        <v>120</v>
      </c>
      <c r="AX1780" s="289" t="s">
        <v>3968</v>
      </c>
      <c r="AY1780" s="12"/>
      <c r="AZ1780" t="s">
        <v>4282</v>
      </c>
      <c r="BA1780" s="278" t="s">
        <v>4267</v>
      </c>
      <c r="BB1780" s="280" t="s">
        <v>4268</v>
      </c>
      <c r="BC1780" s="12"/>
    </row>
    <row r="1781" spans="1:55" ht="15.75">
      <c r="A1781" s="23" t="s">
        <v>278</v>
      </c>
      <c r="B1781" s="24" t="s">
        <v>369</v>
      </c>
      <c r="D1781" t="s">
        <v>3931</v>
      </c>
      <c r="E1781" t="s">
        <v>4014</v>
      </c>
      <c r="F1781" s="21" t="s">
        <v>3949</v>
      </c>
      <c r="H1781" t="s">
        <v>1453</v>
      </c>
      <c r="I1781" s="33">
        <v>64029190</v>
      </c>
      <c r="J1781" s="1" t="s">
        <v>1804</v>
      </c>
      <c r="K1781" s="1" t="s">
        <v>1804</v>
      </c>
      <c r="M1781" s="13">
        <v>40</v>
      </c>
      <c r="N1781" s="13" t="s">
        <v>3939</v>
      </c>
      <c r="O1781" s="229" t="s">
        <v>1791</v>
      </c>
      <c r="P1781" s="283">
        <v>829</v>
      </c>
      <c r="Q1781" s="37">
        <f t="shared" si="709"/>
        <v>1519.2</v>
      </c>
      <c r="R1781" s="166">
        <v>1899</v>
      </c>
      <c r="S1781" s="265" t="s">
        <v>4142</v>
      </c>
      <c r="U1781" s="99">
        <v>2</v>
      </c>
      <c r="V1781" s="142">
        <v>0.3</v>
      </c>
      <c r="W1781" s="99">
        <f t="shared" si="710"/>
        <v>2.2999999999999998</v>
      </c>
      <c r="X1781" s="8">
        <v>350</v>
      </c>
      <c r="Y1781" s="8">
        <v>630</v>
      </c>
      <c r="Z1781" s="8">
        <v>120</v>
      </c>
      <c r="AX1781" s="289" t="s">
        <v>3968</v>
      </c>
      <c r="AZ1781" t="s">
        <v>4282</v>
      </c>
      <c r="BA1781" s="278" t="s">
        <v>4267</v>
      </c>
      <c r="BB1781" s="280" t="s">
        <v>4268</v>
      </c>
    </row>
    <row r="1782" spans="1:55" ht="15.75">
      <c r="A1782" s="23" t="s">
        <v>278</v>
      </c>
      <c r="B1782" s="24" t="s">
        <v>369</v>
      </c>
      <c r="D1782" t="s">
        <v>3931</v>
      </c>
      <c r="E1782" t="s">
        <v>4015</v>
      </c>
      <c r="F1782" s="21" t="s">
        <v>3949</v>
      </c>
      <c r="H1782" t="s">
        <v>1453</v>
      </c>
      <c r="I1782" s="33">
        <v>64029190</v>
      </c>
      <c r="J1782" s="1" t="s">
        <v>1804</v>
      </c>
      <c r="K1782" s="1" t="s">
        <v>1804</v>
      </c>
      <c r="M1782" s="13">
        <v>40</v>
      </c>
      <c r="N1782" s="13" t="s">
        <v>3940</v>
      </c>
      <c r="O1782" s="229" t="s">
        <v>1791</v>
      </c>
      <c r="P1782" s="283">
        <v>829</v>
      </c>
      <c r="Q1782" s="37">
        <f t="shared" si="709"/>
        <v>1519.2</v>
      </c>
      <c r="R1782" s="166">
        <v>1899</v>
      </c>
      <c r="S1782" s="265" t="s">
        <v>4143</v>
      </c>
      <c r="U1782" s="99">
        <v>2</v>
      </c>
      <c r="V1782" s="142">
        <v>0.3</v>
      </c>
      <c r="W1782" s="99">
        <f t="shared" si="710"/>
        <v>2.2999999999999998</v>
      </c>
      <c r="X1782" s="8">
        <v>350</v>
      </c>
      <c r="Y1782" s="8">
        <v>630</v>
      </c>
      <c r="Z1782" s="8">
        <v>120</v>
      </c>
      <c r="AX1782" s="289" t="s">
        <v>3968</v>
      </c>
      <c r="AZ1782" t="s">
        <v>4282</v>
      </c>
      <c r="BA1782" s="278" t="s">
        <v>4267</v>
      </c>
      <c r="BB1782" s="280" t="s">
        <v>4268</v>
      </c>
    </row>
    <row r="1783" spans="1:55" ht="15.75">
      <c r="A1783" s="23" t="s">
        <v>278</v>
      </c>
      <c r="B1783" s="24" t="s">
        <v>369</v>
      </c>
      <c r="D1783" t="s">
        <v>3931</v>
      </c>
      <c r="E1783" t="s">
        <v>4144</v>
      </c>
      <c r="F1783" s="21" t="s">
        <v>3949</v>
      </c>
      <c r="H1783" t="s">
        <v>1453</v>
      </c>
      <c r="I1783" s="33">
        <v>64029190</v>
      </c>
      <c r="J1783" s="1" t="s">
        <v>1804</v>
      </c>
      <c r="K1783" s="1" t="s">
        <v>1804</v>
      </c>
      <c r="M1783" s="13">
        <v>41</v>
      </c>
      <c r="N1783" s="13" t="s">
        <v>3937</v>
      </c>
      <c r="O1783" s="229" t="s">
        <v>1791</v>
      </c>
      <c r="P1783" s="283">
        <v>829</v>
      </c>
      <c r="Q1783" s="37">
        <f t="shared" ref="Q1783:Q1842" si="711">R1783*0.8</f>
        <v>1519.2</v>
      </c>
      <c r="R1783" s="166">
        <v>1899</v>
      </c>
      <c r="S1783" s="266" t="s">
        <v>4145</v>
      </c>
      <c r="U1783" s="99">
        <v>2</v>
      </c>
      <c r="V1783" s="142">
        <v>0.3</v>
      </c>
      <c r="W1783" s="99">
        <f t="shared" si="710"/>
        <v>2.2999999999999998</v>
      </c>
      <c r="X1783" s="8">
        <v>350</v>
      </c>
      <c r="Y1783" s="8">
        <v>630</v>
      </c>
      <c r="Z1783" s="8">
        <v>120</v>
      </c>
      <c r="AX1783" s="289" t="s">
        <v>3968</v>
      </c>
      <c r="AZ1783" t="s">
        <v>4282</v>
      </c>
      <c r="BA1783" s="278" t="s">
        <v>4267</v>
      </c>
      <c r="BB1783" s="280" t="s">
        <v>4268</v>
      </c>
    </row>
    <row r="1784" spans="1:55" ht="15.75">
      <c r="A1784" s="23" t="s">
        <v>278</v>
      </c>
      <c r="B1784" s="24" t="s">
        <v>369</v>
      </c>
      <c r="D1784" t="s">
        <v>3931</v>
      </c>
      <c r="E1784" t="s">
        <v>4016</v>
      </c>
      <c r="F1784" s="21" t="s">
        <v>3949</v>
      </c>
      <c r="H1784" t="s">
        <v>1453</v>
      </c>
      <c r="I1784" s="33">
        <v>64029190</v>
      </c>
      <c r="J1784" s="1" t="s">
        <v>1804</v>
      </c>
      <c r="K1784" s="1" t="s">
        <v>1804</v>
      </c>
      <c r="M1784" s="13">
        <v>41</v>
      </c>
      <c r="N1784" s="13" t="s">
        <v>3938</v>
      </c>
      <c r="O1784" s="229" t="s">
        <v>1791</v>
      </c>
      <c r="P1784" s="283">
        <v>829</v>
      </c>
      <c r="Q1784" s="37">
        <f t="shared" si="711"/>
        <v>1519.2</v>
      </c>
      <c r="R1784" s="166">
        <v>1899</v>
      </c>
      <c r="S1784" s="143" t="s">
        <v>4146</v>
      </c>
      <c r="U1784" s="99">
        <v>2</v>
      </c>
      <c r="V1784" s="142">
        <v>0.3</v>
      </c>
      <c r="W1784" s="99">
        <f t="shared" si="710"/>
        <v>2.2999999999999998</v>
      </c>
      <c r="X1784" s="8">
        <v>350</v>
      </c>
      <c r="Y1784" s="8">
        <v>630</v>
      </c>
      <c r="Z1784" s="8">
        <v>120</v>
      </c>
      <c r="AX1784" s="289" t="s">
        <v>3968</v>
      </c>
      <c r="AZ1784" t="s">
        <v>4282</v>
      </c>
      <c r="BA1784" s="278" t="s">
        <v>4267</v>
      </c>
      <c r="BB1784" s="280" t="s">
        <v>4268</v>
      </c>
    </row>
    <row r="1785" spans="1:55" ht="15.75">
      <c r="A1785" s="23" t="s">
        <v>278</v>
      </c>
      <c r="B1785" s="24" t="s">
        <v>369</v>
      </c>
      <c r="D1785" t="s">
        <v>3931</v>
      </c>
      <c r="E1785" t="s">
        <v>4017</v>
      </c>
      <c r="F1785" s="21" t="s">
        <v>3949</v>
      </c>
      <c r="H1785" t="s">
        <v>1453</v>
      </c>
      <c r="I1785" s="33">
        <v>64029190</v>
      </c>
      <c r="J1785" s="1" t="s">
        <v>1804</v>
      </c>
      <c r="K1785" s="1" t="s">
        <v>1804</v>
      </c>
      <c r="M1785" s="13">
        <v>41</v>
      </c>
      <c r="N1785" s="13" t="s">
        <v>3939</v>
      </c>
      <c r="O1785" s="229" t="s">
        <v>1791</v>
      </c>
      <c r="P1785" s="283">
        <v>829</v>
      </c>
      <c r="Q1785" s="37">
        <f t="shared" si="711"/>
        <v>1519.2</v>
      </c>
      <c r="R1785" s="166">
        <v>1899</v>
      </c>
      <c r="S1785" s="143" t="s">
        <v>4147</v>
      </c>
      <c r="U1785" s="99">
        <v>2</v>
      </c>
      <c r="V1785" s="142">
        <v>0.3</v>
      </c>
      <c r="W1785" s="99">
        <f t="shared" si="710"/>
        <v>2.2999999999999998</v>
      </c>
      <c r="X1785" s="8">
        <v>350</v>
      </c>
      <c r="Y1785" s="8">
        <v>630</v>
      </c>
      <c r="Z1785" s="8">
        <v>120</v>
      </c>
      <c r="AX1785" s="289" t="s">
        <v>3968</v>
      </c>
      <c r="AZ1785" t="s">
        <v>4282</v>
      </c>
      <c r="BA1785" s="278" t="s">
        <v>4267</v>
      </c>
      <c r="BB1785" s="280" t="s">
        <v>4268</v>
      </c>
    </row>
    <row r="1786" spans="1:55" ht="15.75">
      <c r="A1786" s="23" t="s">
        <v>278</v>
      </c>
      <c r="B1786" s="24" t="s">
        <v>369</v>
      </c>
      <c r="D1786" t="s">
        <v>3931</v>
      </c>
      <c r="E1786" t="s">
        <v>4018</v>
      </c>
      <c r="F1786" s="21" t="s">
        <v>3949</v>
      </c>
      <c r="H1786" t="s">
        <v>1453</v>
      </c>
      <c r="I1786" s="33">
        <v>64029190</v>
      </c>
      <c r="J1786" s="1" t="s">
        <v>1804</v>
      </c>
      <c r="K1786" s="1" t="s">
        <v>1804</v>
      </c>
      <c r="M1786" s="13">
        <v>41</v>
      </c>
      <c r="N1786" s="13" t="s">
        <v>3940</v>
      </c>
      <c r="O1786" s="229" t="s">
        <v>1791</v>
      </c>
      <c r="P1786" s="283">
        <v>829</v>
      </c>
      <c r="Q1786" s="37">
        <f t="shared" si="711"/>
        <v>1519.2</v>
      </c>
      <c r="R1786" s="166">
        <v>1899</v>
      </c>
      <c r="S1786" s="143" t="s">
        <v>4148</v>
      </c>
      <c r="U1786" s="99">
        <v>2</v>
      </c>
      <c r="V1786" s="142">
        <v>0.3</v>
      </c>
      <c r="W1786" s="99">
        <f t="shared" si="710"/>
        <v>2.2999999999999998</v>
      </c>
      <c r="X1786" s="8">
        <v>350</v>
      </c>
      <c r="Y1786" s="8">
        <v>630</v>
      </c>
      <c r="Z1786" s="8">
        <v>120</v>
      </c>
      <c r="AX1786" s="289" t="s">
        <v>3968</v>
      </c>
      <c r="AZ1786" t="s">
        <v>4282</v>
      </c>
      <c r="BA1786" s="278" t="s">
        <v>4267</v>
      </c>
      <c r="BB1786" s="280" t="s">
        <v>4268</v>
      </c>
    </row>
    <row r="1787" spans="1:55" ht="15.75">
      <c r="A1787" s="23" t="s">
        <v>278</v>
      </c>
      <c r="B1787" s="24" t="s">
        <v>369</v>
      </c>
      <c r="D1787" t="s">
        <v>4448</v>
      </c>
      <c r="E1787" t="s">
        <v>5112</v>
      </c>
      <c r="F1787" s="21" t="s">
        <v>4447</v>
      </c>
      <c r="H1787" t="s">
        <v>1498</v>
      </c>
      <c r="I1787" s="33">
        <v>64039193</v>
      </c>
      <c r="J1787" s="1" t="s">
        <v>1804</v>
      </c>
      <c r="K1787" s="1" t="s">
        <v>1804</v>
      </c>
      <c r="M1787" s="13">
        <v>37</v>
      </c>
      <c r="N1787" s="13" t="s">
        <v>3934</v>
      </c>
      <c r="O1787" s="229" t="s">
        <v>1791</v>
      </c>
      <c r="P1787" s="283">
        <v>1200</v>
      </c>
      <c r="Q1787" s="37">
        <f t="shared" si="711"/>
        <v>2159.2000000000003</v>
      </c>
      <c r="R1787" s="166">
        <v>2699</v>
      </c>
      <c r="S1787" s="143">
        <v>5051771877105</v>
      </c>
      <c r="U1787" s="99">
        <v>2.6</v>
      </c>
      <c r="V1787" s="99">
        <v>0.3</v>
      </c>
      <c r="W1787" s="99">
        <f t="shared" si="710"/>
        <v>2.9</v>
      </c>
      <c r="X1787" s="8">
        <v>630</v>
      </c>
      <c r="Y1787" s="8">
        <v>350</v>
      </c>
      <c r="Z1787" s="8">
        <v>120</v>
      </c>
      <c r="AX1787" s="289" t="s">
        <v>4449</v>
      </c>
      <c r="AZ1787" t="s">
        <v>4282</v>
      </c>
      <c r="BA1787" s="278" t="s">
        <v>4267</v>
      </c>
      <c r="BB1787" s="280" t="s">
        <v>4268</v>
      </c>
    </row>
    <row r="1788" spans="1:55" ht="15.75">
      <c r="A1788" s="23" t="s">
        <v>278</v>
      </c>
      <c r="B1788" s="24" t="s">
        <v>369</v>
      </c>
      <c r="D1788" t="s">
        <v>4448</v>
      </c>
      <c r="E1788" t="s">
        <v>5113</v>
      </c>
      <c r="F1788" s="21" t="s">
        <v>4447</v>
      </c>
      <c r="H1788" t="s">
        <v>1498</v>
      </c>
      <c r="I1788" s="33">
        <v>64039193</v>
      </c>
      <c r="J1788" s="1" t="s">
        <v>1804</v>
      </c>
      <c r="K1788" s="1" t="s">
        <v>1804</v>
      </c>
      <c r="M1788" s="13">
        <v>37</v>
      </c>
      <c r="N1788" s="13" t="s">
        <v>3937</v>
      </c>
      <c r="O1788" s="229" t="s">
        <v>1791</v>
      </c>
      <c r="P1788" s="283">
        <v>1200</v>
      </c>
      <c r="Q1788" s="37">
        <f t="shared" si="711"/>
        <v>2159.2000000000003</v>
      </c>
      <c r="R1788" s="166">
        <v>2699</v>
      </c>
      <c r="S1788" s="143">
        <v>5051771877112</v>
      </c>
      <c r="U1788" s="99">
        <v>2.6</v>
      </c>
      <c r="V1788" s="99">
        <v>0.3</v>
      </c>
      <c r="W1788" s="99">
        <f t="shared" si="710"/>
        <v>2.9</v>
      </c>
      <c r="X1788" s="8">
        <v>630</v>
      </c>
      <c r="Y1788" s="8">
        <v>350</v>
      </c>
      <c r="Z1788" s="8">
        <v>120</v>
      </c>
      <c r="AX1788" s="289" t="s">
        <v>4449</v>
      </c>
      <c r="AZ1788" t="s">
        <v>4282</v>
      </c>
      <c r="BA1788" s="278" t="s">
        <v>4267</v>
      </c>
      <c r="BB1788" s="280" t="s">
        <v>4268</v>
      </c>
    </row>
    <row r="1789" spans="1:55" ht="15.75">
      <c r="A1789" s="23" t="s">
        <v>278</v>
      </c>
      <c r="B1789" s="24" t="s">
        <v>369</v>
      </c>
      <c r="D1789" t="s">
        <v>4448</v>
      </c>
      <c r="E1789" t="s">
        <v>5114</v>
      </c>
      <c r="F1789" s="21" t="s">
        <v>4447</v>
      </c>
      <c r="H1789" t="s">
        <v>1498</v>
      </c>
      <c r="I1789" s="33">
        <v>64039193</v>
      </c>
      <c r="J1789" s="1" t="s">
        <v>1804</v>
      </c>
      <c r="K1789" s="1" t="s">
        <v>1804</v>
      </c>
      <c r="M1789" s="13">
        <v>38</v>
      </c>
      <c r="N1789" s="13" t="s">
        <v>3934</v>
      </c>
      <c r="O1789" s="229" t="s">
        <v>1791</v>
      </c>
      <c r="P1789" s="283">
        <v>1200</v>
      </c>
      <c r="Q1789" s="37">
        <f t="shared" si="711"/>
        <v>2159.2000000000003</v>
      </c>
      <c r="R1789" s="166">
        <v>2699</v>
      </c>
      <c r="S1789" s="143">
        <v>5051771877129</v>
      </c>
      <c r="U1789" s="99">
        <v>2.6</v>
      </c>
      <c r="V1789" s="99">
        <v>0.3</v>
      </c>
      <c r="W1789" s="99">
        <f t="shared" si="710"/>
        <v>2.9</v>
      </c>
      <c r="X1789" s="8">
        <v>630</v>
      </c>
      <c r="Y1789" s="8">
        <v>350</v>
      </c>
      <c r="Z1789" s="8">
        <v>120</v>
      </c>
      <c r="AX1789" s="289" t="s">
        <v>4449</v>
      </c>
      <c r="AZ1789" t="s">
        <v>4282</v>
      </c>
      <c r="BA1789" s="278" t="s">
        <v>4267</v>
      </c>
      <c r="BB1789" s="280" t="s">
        <v>4268</v>
      </c>
    </row>
    <row r="1790" spans="1:55" ht="15.75">
      <c r="A1790" s="23" t="s">
        <v>278</v>
      </c>
      <c r="B1790" s="24" t="s">
        <v>369</v>
      </c>
      <c r="D1790" t="s">
        <v>4448</v>
      </c>
      <c r="E1790" t="s">
        <v>5115</v>
      </c>
      <c r="F1790" s="21" t="s">
        <v>4447</v>
      </c>
      <c r="H1790" t="s">
        <v>1498</v>
      </c>
      <c r="I1790" s="33">
        <v>64039193</v>
      </c>
      <c r="J1790" s="1" t="s">
        <v>1804</v>
      </c>
      <c r="K1790" s="1" t="s">
        <v>1804</v>
      </c>
      <c r="M1790" s="13">
        <v>38</v>
      </c>
      <c r="N1790" s="13" t="s">
        <v>3937</v>
      </c>
      <c r="O1790" s="229" t="s">
        <v>1791</v>
      </c>
      <c r="P1790" s="283">
        <v>1200</v>
      </c>
      <c r="Q1790" s="37">
        <f t="shared" si="711"/>
        <v>2159.2000000000003</v>
      </c>
      <c r="R1790" s="166">
        <v>2699</v>
      </c>
      <c r="S1790" s="143">
        <v>5051771877136</v>
      </c>
      <c r="U1790" s="99">
        <v>2.6</v>
      </c>
      <c r="V1790" s="99">
        <v>0.3</v>
      </c>
      <c r="W1790" s="99">
        <f t="shared" si="710"/>
        <v>2.9</v>
      </c>
      <c r="X1790" s="8">
        <v>630</v>
      </c>
      <c r="Y1790" s="8">
        <v>350</v>
      </c>
      <c r="Z1790" s="8">
        <v>120</v>
      </c>
      <c r="AX1790" s="289" t="s">
        <v>4449</v>
      </c>
      <c r="AZ1790" t="s">
        <v>4282</v>
      </c>
      <c r="BA1790" s="278" t="s">
        <v>4267</v>
      </c>
      <c r="BB1790" s="280" t="s">
        <v>4268</v>
      </c>
    </row>
    <row r="1791" spans="1:55" ht="15.75">
      <c r="A1791" s="23" t="s">
        <v>278</v>
      </c>
      <c r="B1791" s="24" t="s">
        <v>369</v>
      </c>
      <c r="D1791" t="s">
        <v>4448</v>
      </c>
      <c r="E1791" t="s">
        <v>5116</v>
      </c>
      <c r="F1791" s="21" t="s">
        <v>4447</v>
      </c>
      <c r="H1791" t="s">
        <v>1498</v>
      </c>
      <c r="I1791" s="33">
        <v>64039193</v>
      </c>
      <c r="J1791" s="1" t="s">
        <v>1804</v>
      </c>
      <c r="K1791" s="1" t="s">
        <v>1804</v>
      </c>
      <c r="M1791" s="13">
        <v>39</v>
      </c>
      <c r="N1791" s="13" t="s">
        <v>3934</v>
      </c>
      <c r="O1791" s="229" t="s">
        <v>1791</v>
      </c>
      <c r="P1791" s="283">
        <v>1200</v>
      </c>
      <c r="Q1791" s="37">
        <f t="shared" si="711"/>
        <v>2159.2000000000003</v>
      </c>
      <c r="R1791" s="166">
        <v>2699</v>
      </c>
      <c r="S1791" s="143">
        <v>5051771877143</v>
      </c>
      <c r="U1791" s="99">
        <v>2.6</v>
      </c>
      <c r="V1791" s="99">
        <v>0.3</v>
      </c>
      <c r="W1791" s="99">
        <f t="shared" si="710"/>
        <v>2.9</v>
      </c>
      <c r="X1791" s="8">
        <v>630</v>
      </c>
      <c r="Y1791" s="8">
        <v>350</v>
      </c>
      <c r="Z1791" s="8">
        <v>120</v>
      </c>
      <c r="AX1791" s="289" t="s">
        <v>4449</v>
      </c>
      <c r="AZ1791" t="s">
        <v>4282</v>
      </c>
      <c r="BA1791" s="278" t="s">
        <v>4267</v>
      </c>
      <c r="BB1791" s="280" t="s">
        <v>4268</v>
      </c>
    </row>
    <row r="1792" spans="1:55" ht="15.75">
      <c r="A1792" s="23" t="s">
        <v>278</v>
      </c>
      <c r="B1792" s="24" t="s">
        <v>369</v>
      </c>
      <c r="D1792" t="s">
        <v>4448</v>
      </c>
      <c r="E1792" t="s">
        <v>5117</v>
      </c>
      <c r="F1792" s="21" t="s">
        <v>4447</v>
      </c>
      <c r="H1792" t="s">
        <v>1498</v>
      </c>
      <c r="I1792" s="33">
        <v>64039193</v>
      </c>
      <c r="J1792" s="1" t="s">
        <v>1804</v>
      </c>
      <c r="K1792" s="1" t="s">
        <v>1804</v>
      </c>
      <c r="M1792" s="13">
        <v>39</v>
      </c>
      <c r="N1792" s="13" t="s">
        <v>3937</v>
      </c>
      <c r="O1792" s="229" t="s">
        <v>1791</v>
      </c>
      <c r="P1792" s="283">
        <v>1200</v>
      </c>
      <c r="Q1792" s="37">
        <f t="shared" si="711"/>
        <v>2159.2000000000003</v>
      </c>
      <c r="R1792" s="166">
        <v>2699</v>
      </c>
      <c r="S1792" s="143">
        <v>5051771877150</v>
      </c>
      <c r="U1792" s="99">
        <v>2.6</v>
      </c>
      <c r="V1792" s="99">
        <v>0.3</v>
      </c>
      <c r="W1792" s="99">
        <f t="shared" si="710"/>
        <v>2.9</v>
      </c>
      <c r="X1792" s="8">
        <v>630</v>
      </c>
      <c r="Y1792" s="8">
        <v>350</v>
      </c>
      <c r="Z1792" s="8">
        <v>120</v>
      </c>
      <c r="AX1792" s="289" t="s">
        <v>4449</v>
      </c>
      <c r="AZ1792" t="s">
        <v>4282</v>
      </c>
      <c r="BA1792" s="278" t="s">
        <v>4267</v>
      </c>
      <c r="BB1792" s="280" t="s">
        <v>4268</v>
      </c>
    </row>
    <row r="1793" spans="1:55" ht="15.75">
      <c r="A1793" s="23" t="s">
        <v>278</v>
      </c>
      <c r="B1793" s="24" t="s">
        <v>369</v>
      </c>
      <c r="D1793" t="s">
        <v>4448</v>
      </c>
      <c r="E1793" t="s">
        <v>5118</v>
      </c>
      <c r="F1793" s="21" t="s">
        <v>4447</v>
      </c>
      <c r="H1793" t="s">
        <v>1498</v>
      </c>
      <c r="I1793" s="33">
        <v>64039193</v>
      </c>
      <c r="J1793" s="1" t="s">
        <v>1804</v>
      </c>
      <c r="K1793" s="1" t="s">
        <v>1804</v>
      </c>
      <c r="M1793" s="13">
        <v>40</v>
      </c>
      <c r="N1793" s="13" t="s">
        <v>3934</v>
      </c>
      <c r="O1793" s="229" t="s">
        <v>1791</v>
      </c>
      <c r="P1793" s="283">
        <v>1200</v>
      </c>
      <c r="Q1793" s="37">
        <f t="shared" si="711"/>
        <v>2159.2000000000003</v>
      </c>
      <c r="R1793" s="166">
        <v>2699</v>
      </c>
      <c r="S1793" s="143">
        <v>5051771971858</v>
      </c>
      <c r="U1793" s="99">
        <v>2.6</v>
      </c>
      <c r="V1793" s="99">
        <v>0.3</v>
      </c>
      <c r="W1793" s="99">
        <f t="shared" si="710"/>
        <v>2.9</v>
      </c>
      <c r="X1793" s="8">
        <v>630</v>
      </c>
      <c r="Y1793" s="8">
        <v>350</v>
      </c>
      <c r="Z1793" s="8">
        <v>120</v>
      </c>
      <c r="AX1793" s="289" t="s">
        <v>4449</v>
      </c>
      <c r="AZ1793" t="s">
        <v>4282</v>
      </c>
      <c r="BA1793" s="278" t="s">
        <v>4267</v>
      </c>
      <c r="BB1793" s="280" t="s">
        <v>4268</v>
      </c>
    </row>
    <row r="1794" spans="1:55" ht="15.75">
      <c r="A1794" s="23" t="s">
        <v>278</v>
      </c>
      <c r="B1794" s="24" t="s">
        <v>369</v>
      </c>
      <c r="D1794" t="s">
        <v>4448</v>
      </c>
      <c r="E1794" t="s">
        <v>5119</v>
      </c>
      <c r="F1794" s="21" t="s">
        <v>4447</v>
      </c>
      <c r="H1794" t="s">
        <v>1498</v>
      </c>
      <c r="I1794" s="33">
        <v>64039193</v>
      </c>
      <c r="J1794" s="1" t="s">
        <v>1804</v>
      </c>
      <c r="K1794" s="1" t="s">
        <v>1804</v>
      </c>
      <c r="M1794" s="13">
        <v>40</v>
      </c>
      <c r="N1794" s="13" t="s">
        <v>3937</v>
      </c>
      <c r="O1794" s="229" t="s">
        <v>1791</v>
      </c>
      <c r="P1794" s="283">
        <v>1200</v>
      </c>
      <c r="Q1794" s="37">
        <f t="shared" si="711"/>
        <v>2159.2000000000003</v>
      </c>
      <c r="R1794" s="166">
        <v>2699</v>
      </c>
      <c r="S1794" s="143">
        <v>5051771971865</v>
      </c>
      <c r="U1794" s="99">
        <v>2.6</v>
      </c>
      <c r="V1794" s="99">
        <v>0.3</v>
      </c>
      <c r="W1794" s="99">
        <f t="shared" ref="W1794:W1808" si="712">U1794+V1794</f>
        <v>2.9</v>
      </c>
      <c r="X1794" s="8">
        <v>630</v>
      </c>
      <c r="Y1794" s="8">
        <v>350</v>
      </c>
      <c r="Z1794" s="8">
        <v>120</v>
      </c>
      <c r="AX1794" s="289" t="s">
        <v>4449</v>
      </c>
      <c r="AZ1794" t="s">
        <v>4282</v>
      </c>
      <c r="BA1794" s="278" t="s">
        <v>4267</v>
      </c>
      <c r="BB1794" s="280" t="s">
        <v>4268</v>
      </c>
    </row>
    <row r="1795" spans="1:55" ht="15.75">
      <c r="A1795" s="23" t="s">
        <v>278</v>
      </c>
      <c r="B1795" s="24" t="s">
        <v>369</v>
      </c>
      <c r="D1795" t="s">
        <v>4448</v>
      </c>
      <c r="E1795" t="s">
        <v>5120</v>
      </c>
      <c r="F1795" s="21" t="s">
        <v>4447</v>
      </c>
      <c r="H1795" t="s">
        <v>1498</v>
      </c>
      <c r="I1795" s="33">
        <v>64039193</v>
      </c>
      <c r="J1795" s="1" t="s">
        <v>1804</v>
      </c>
      <c r="K1795" s="1" t="s">
        <v>1804</v>
      </c>
      <c r="M1795" s="13">
        <v>41</v>
      </c>
      <c r="N1795" s="13" t="s">
        <v>3934</v>
      </c>
      <c r="O1795" s="229" t="s">
        <v>1791</v>
      </c>
      <c r="P1795" s="283">
        <v>1200</v>
      </c>
      <c r="Q1795" s="37">
        <f t="shared" si="711"/>
        <v>2159.2000000000003</v>
      </c>
      <c r="R1795" s="166">
        <v>2699</v>
      </c>
      <c r="S1795" s="143">
        <v>5051771877167</v>
      </c>
      <c r="U1795" s="99">
        <v>2.6</v>
      </c>
      <c r="V1795" s="99">
        <v>0.3</v>
      </c>
      <c r="W1795" s="99">
        <f t="shared" si="712"/>
        <v>2.9</v>
      </c>
      <c r="X1795" s="8">
        <v>630</v>
      </c>
      <c r="Y1795" s="8">
        <v>350</v>
      </c>
      <c r="Z1795" s="8">
        <v>120</v>
      </c>
      <c r="AX1795" s="289" t="s">
        <v>4449</v>
      </c>
      <c r="AZ1795" t="s">
        <v>4282</v>
      </c>
      <c r="BA1795" s="278" t="s">
        <v>4267</v>
      </c>
      <c r="BB1795" s="280" t="s">
        <v>4268</v>
      </c>
    </row>
    <row r="1796" spans="1:55" ht="15.75">
      <c r="A1796" s="23" t="s">
        <v>278</v>
      </c>
      <c r="B1796" s="24" t="s">
        <v>369</v>
      </c>
      <c r="D1796" t="s">
        <v>4448</v>
      </c>
      <c r="E1796" t="s">
        <v>5121</v>
      </c>
      <c r="F1796" s="21" t="s">
        <v>4447</v>
      </c>
      <c r="H1796" t="s">
        <v>1498</v>
      </c>
      <c r="I1796" s="33">
        <v>64039193</v>
      </c>
      <c r="J1796" s="1" t="s">
        <v>1804</v>
      </c>
      <c r="K1796" s="1" t="s">
        <v>1804</v>
      </c>
      <c r="M1796" s="259">
        <v>41</v>
      </c>
      <c r="N1796" s="13" t="s">
        <v>3937</v>
      </c>
      <c r="O1796" s="229" t="s">
        <v>1791</v>
      </c>
      <c r="P1796" s="283">
        <v>1200</v>
      </c>
      <c r="Q1796" s="37">
        <f t="shared" si="711"/>
        <v>2159.2000000000003</v>
      </c>
      <c r="R1796" s="166">
        <v>2699</v>
      </c>
      <c r="S1796" s="143">
        <v>5051771877174</v>
      </c>
      <c r="U1796" s="99">
        <v>2.6</v>
      </c>
      <c r="V1796" s="99">
        <v>0.3</v>
      </c>
      <c r="W1796" s="99">
        <f t="shared" si="712"/>
        <v>2.9</v>
      </c>
      <c r="X1796" s="8">
        <v>630</v>
      </c>
      <c r="Y1796" s="8">
        <v>350</v>
      </c>
      <c r="Z1796" s="8">
        <v>120</v>
      </c>
      <c r="AX1796" s="289" t="s">
        <v>4449</v>
      </c>
      <c r="AZ1796" t="s">
        <v>4282</v>
      </c>
      <c r="BA1796" s="278" t="s">
        <v>4267</v>
      </c>
      <c r="BB1796" s="280" t="s">
        <v>4268</v>
      </c>
    </row>
    <row r="1797" spans="1:55" ht="15.75">
      <c r="A1797" s="23" t="s">
        <v>278</v>
      </c>
      <c r="B1797" s="24" t="s">
        <v>369</v>
      </c>
      <c r="D1797" t="s">
        <v>3947</v>
      </c>
      <c r="E1797" t="s">
        <v>4019</v>
      </c>
      <c r="F1797" s="21" t="s">
        <v>3950</v>
      </c>
      <c r="H1797" t="s">
        <v>1498</v>
      </c>
      <c r="I1797" s="33">
        <v>64029190</v>
      </c>
      <c r="J1797" s="1" t="s">
        <v>1804</v>
      </c>
      <c r="K1797" s="1" t="s">
        <v>1804</v>
      </c>
      <c r="M1797" s="13">
        <v>36</v>
      </c>
      <c r="N1797" s="13" t="s">
        <v>3934</v>
      </c>
      <c r="O1797" s="229" t="s">
        <v>1791</v>
      </c>
      <c r="P1797" s="285">
        <v>1043</v>
      </c>
      <c r="Q1797" s="37">
        <f t="shared" si="711"/>
        <v>1919.2</v>
      </c>
      <c r="R1797" s="166">
        <v>2399</v>
      </c>
      <c r="S1797" s="143" t="s">
        <v>4063</v>
      </c>
      <c r="U1797" s="99">
        <v>2.6</v>
      </c>
      <c r="V1797" s="99">
        <v>0.3</v>
      </c>
      <c r="W1797" s="99">
        <f t="shared" si="712"/>
        <v>2.9</v>
      </c>
      <c r="X1797" s="8">
        <v>630</v>
      </c>
      <c r="Y1797" s="8">
        <v>350</v>
      </c>
      <c r="Z1797" s="8">
        <v>120</v>
      </c>
      <c r="AX1797" s="289" t="s">
        <v>3969</v>
      </c>
      <c r="AZ1797" t="s">
        <v>4282</v>
      </c>
      <c r="BA1797" s="278" t="s">
        <v>4267</v>
      </c>
      <c r="BB1797" s="280" t="s">
        <v>4268</v>
      </c>
    </row>
    <row r="1798" spans="1:55" s="12" customFormat="1" ht="15.75">
      <c r="A1798" s="23" t="s">
        <v>278</v>
      </c>
      <c r="B1798" s="24" t="s">
        <v>369</v>
      </c>
      <c r="C1798"/>
      <c r="D1798" t="s">
        <v>3947</v>
      </c>
      <c r="E1798" t="s">
        <v>4020</v>
      </c>
      <c r="F1798" s="21" t="s">
        <v>3950</v>
      </c>
      <c r="G1798"/>
      <c r="H1798" t="s">
        <v>1498</v>
      </c>
      <c r="I1798" s="33">
        <v>64029190</v>
      </c>
      <c r="J1798" s="1" t="s">
        <v>1804</v>
      </c>
      <c r="K1798" s="1" t="s">
        <v>1804</v>
      </c>
      <c r="L1798"/>
      <c r="M1798" s="13">
        <v>36</v>
      </c>
      <c r="N1798" s="13" t="s">
        <v>3937</v>
      </c>
      <c r="O1798" s="229" t="s">
        <v>1791</v>
      </c>
      <c r="P1798" s="285">
        <v>1043</v>
      </c>
      <c r="Q1798" s="37">
        <f t="shared" si="711"/>
        <v>1919.2</v>
      </c>
      <c r="R1798" s="166">
        <v>2399</v>
      </c>
      <c r="S1798" s="143" t="s">
        <v>4064</v>
      </c>
      <c r="T1798" s="40"/>
      <c r="U1798" s="99">
        <v>2.6</v>
      </c>
      <c r="V1798" s="99">
        <v>0.3</v>
      </c>
      <c r="W1798" s="99">
        <f t="shared" si="712"/>
        <v>2.9</v>
      </c>
      <c r="X1798" s="8">
        <v>630</v>
      </c>
      <c r="Y1798" s="8">
        <v>350</v>
      </c>
      <c r="Z1798" s="8">
        <v>120</v>
      </c>
      <c r="AA1798"/>
      <c r="AB1798"/>
      <c r="AC1798"/>
      <c r="AD1798"/>
      <c r="AE1798"/>
      <c r="AF1798"/>
      <c r="AG1798"/>
      <c r="AH1798"/>
      <c r="AI1798"/>
      <c r="AJ1798"/>
      <c r="AK1798"/>
      <c r="AL1798"/>
      <c r="AM1798"/>
      <c r="AN1798"/>
      <c r="AO1798"/>
      <c r="AP1798"/>
      <c r="AQ1798"/>
      <c r="AR1798"/>
      <c r="AS1798"/>
      <c r="AT1798"/>
      <c r="AU1798"/>
      <c r="AV1798"/>
      <c r="AW1798"/>
      <c r="AX1798" s="289" t="s">
        <v>3969</v>
      </c>
      <c r="AY1798"/>
      <c r="AZ1798" t="s">
        <v>4282</v>
      </c>
      <c r="BA1798" s="278" t="s">
        <v>4267</v>
      </c>
      <c r="BB1798" s="280" t="s">
        <v>4268</v>
      </c>
      <c r="BC1798"/>
    </row>
    <row r="1799" spans="1:55" s="12" customFormat="1" ht="15.75">
      <c r="A1799" s="23" t="s">
        <v>278</v>
      </c>
      <c r="B1799" s="24" t="s">
        <v>369</v>
      </c>
      <c r="C1799"/>
      <c r="D1799" t="s">
        <v>3947</v>
      </c>
      <c r="E1799" t="s">
        <v>4021</v>
      </c>
      <c r="F1799" s="21" t="s">
        <v>3950</v>
      </c>
      <c r="G1799"/>
      <c r="H1799" t="s">
        <v>1498</v>
      </c>
      <c r="I1799" s="33">
        <v>64029190</v>
      </c>
      <c r="J1799" s="1" t="s">
        <v>1804</v>
      </c>
      <c r="K1799" s="1" t="s">
        <v>1804</v>
      </c>
      <c r="L1799"/>
      <c r="M1799" s="13">
        <v>37</v>
      </c>
      <c r="N1799" s="13" t="s">
        <v>3934</v>
      </c>
      <c r="O1799" s="229" t="s">
        <v>1791</v>
      </c>
      <c r="P1799" s="285">
        <v>1043</v>
      </c>
      <c r="Q1799" s="37">
        <f t="shared" si="711"/>
        <v>1919.2</v>
      </c>
      <c r="R1799" s="166">
        <v>2399</v>
      </c>
      <c r="S1799" s="143" t="s">
        <v>4065</v>
      </c>
      <c r="T1799" s="40"/>
      <c r="U1799" s="99">
        <v>2.6</v>
      </c>
      <c r="V1799" s="99">
        <v>0.3</v>
      </c>
      <c r="W1799" s="99">
        <f t="shared" si="712"/>
        <v>2.9</v>
      </c>
      <c r="X1799" s="8">
        <v>630</v>
      </c>
      <c r="Y1799" s="8">
        <v>350</v>
      </c>
      <c r="Z1799" s="8">
        <v>120</v>
      </c>
      <c r="AA1799"/>
      <c r="AB1799"/>
      <c r="AC1799"/>
      <c r="AD1799"/>
      <c r="AE1799"/>
      <c r="AF1799"/>
      <c r="AG1799"/>
      <c r="AH1799"/>
      <c r="AI1799"/>
      <c r="AJ1799"/>
      <c r="AK1799"/>
      <c r="AL1799"/>
      <c r="AM1799"/>
      <c r="AN1799"/>
      <c r="AO1799"/>
      <c r="AP1799"/>
      <c r="AQ1799"/>
      <c r="AR1799"/>
      <c r="AS1799"/>
      <c r="AT1799"/>
      <c r="AU1799"/>
      <c r="AV1799"/>
      <c r="AW1799"/>
      <c r="AX1799" s="289" t="s">
        <v>3969</v>
      </c>
      <c r="AY1799"/>
      <c r="AZ1799" t="s">
        <v>4282</v>
      </c>
      <c r="BA1799" s="278" t="s">
        <v>4267</v>
      </c>
      <c r="BB1799" s="280" t="s">
        <v>4268</v>
      </c>
      <c r="BC1799"/>
    </row>
    <row r="1800" spans="1:55" s="12" customFormat="1" ht="15.75">
      <c r="A1800" s="23" t="s">
        <v>278</v>
      </c>
      <c r="B1800" s="24" t="s">
        <v>369</v>
      </c>
      <c r="C1800"/>
      <c r="D1800" t="s">
        <v>3947</v>
      </c>
      <c r="E1800" t="s">
        <v>4022</v>
      </c>
      <c r="F1800" s="21" t="s">
        <v>3950</v>
      </c>
      <c r="G1800"/>
      <c r="H1800" t="s">
        <v>1498</v>
      </c>
      <c r="I1800" s="33">
        <v>64029190</v>
      </c>
      <c r="J1800" s="1" t="s">
        <v>1804</v>
      </c>
      <c r="K1800" s="1" t="s">
        <v>1804</v>
      </c>
      <c r="L1800"/>
      <c r="M1800" s="13">
        <v>37</v>
      </c>
      <c r="N1800" s="13" t="s">
        <v>3937</v>
      </c>
      <c r="O1800" s="229" t="s">
        <v>1791</v>
      </c>
      <c r="P1800" s="285">
        <v>1043</v>
      </c>
      <c r="Q1800" s="37">
        <f t="shared" si="711"/>
        <v>1919.2</v>
      </c>
      <c r="R1800" s="166">
        <v>2399</v>
      </c>
      <c r="S1800" s="143" t="s">
        <v>4066</v>
      </c>
      <c r="T1800" s="40"/>
      <c r="U1800" s="99">
        <v>2.6</v>
      </c>
      <c r="V1800" s="99">
        <v>0.3</v>
      </c>
      <c r="W1800" s="99">
        <f t="shared" si="712"/>
        <v>2.9</v>
      </c>
      <c r="X1800" s="8">
        <v>630</v>
      </c>
      <c r="Y1800" s="8">
        <v>350</v>
      </c>
      <c r="Z1800" s="8">
        <v>120</v>
      </c>
      <c r="AA1800"/>
      <c r="AB1800"/>
      <c r="AC1800"/>
      <c r="AD1800"/>
      <c r="AE1800"/>
      <c r="AF1800"/>
      <c r="AG1800"/>
      <c r="AH1800"/>
      <c r="AI1800"/>
      <c r="AJ1800"/>
      <c r="AK1800"/>
      <c r="AL1800"/>
      <c r="AM1800"/>
      <c r="AN1800"/>
      <c r="AO1800"/>
      <c r="AP1800"/>
      <c r="AQ1800"/>
      <c r="AR1800"/>
      <c r="AS1800"/>
      <c r="AT1800"/>
      <c r="AU1800"/>
      <c r="AV1800"/>
      <c r="AW1800"/>
      <c r="AX1800" s="289" t="s">
        <v>3969</v>
      </c>
      <c r="AY1800"/>
      <c r="AZ1800" t="s">
        <v>4282</v>
      </c>
      <c r="BA1800" s="278" t="s">
        <v>4267</v>
      </c>
      <c r="BB1800" s="280" t="s">
        <v>4268</v>
      </c>
      <c r="BC1800"/>
    </row>
    <row r="1801" spans="1:55" s="12" customFormat="1" ht="15.75">
      <c r="A1801" s="23" t="s">
        <v>278</v>
      </c>
      <c r="B1801" s="24" t="s">
        <v>369</v>
      </c>
      <c r="C1801"/>
      <c r="D1801" t="s">
        <v>3947</v>
      </c>
      <c r="E1801" t="s">
        <v>4023</v>
      </c>
      <c r="F1801" s="21" t="s">
        <v>3950</v>
      </c>
      <c r="G1801"/>
      <c r="H1801" t="s">
        <v>1498</v>
      </c>
      <c r="I1801" s="33">
        <v>64029190</v>
      </c>
      <c r="J1801" s="1" t="s">
        <v>1804</v>
      </c>
      <c r="K1801" s="1" t="s">
        <v>1804</v>
      </c>
      <c r="L1801"/>
      <c r="M1801" s="13">
        <v>38</v>
      </c>
      <c r="N1801" s="13" t="s">
        <v>3934</v>
      </c>
      <c r="O1801" s="229" t="s">
        <v>1791</v>
      </c>
      <c r="P1801" s="285">
        <v>1043</v>
      </c>
      <c r="Q1801" s="37">
        <f t="shared" si="711"/>
        <v>1919.2</v>
      </c>
      <c r="R1801" s="166">
        <v>2399</v>
      </c>
      <c r="S1801" s="143">
        <v>5051771815336</v>
      </c>
      <c r="T1801" s="40"/>
      <c r="U1801" s="99">
        <v>2.7</v>
      </c>
      <c r="V1801" s="99">
        <v>0.3</v>
      </c>
      <c r="W1801" s="99">
        <f t="shared" si="712"/>
        <v>3</v>
      </c>
      <c r="X1801" s="8">
        <v>630</v>
      </c>
      <c r="Y1801" s="8">
        <v>350</v>
      </c>
      <c r="Z1801" s="8">
        <v>120</v>
      </c>
      <c r="AA1801"/>
      <c r="AB1801"/>
      <c r="AC1801"/>
      <c r="AD1801"/>
      <c r="AE1801"/>
      <c r="AF1801"/>
      <c r="AG1801"/>
      <c r="AH1801"/>
      <c r="AI1801"/>
      <c r="AJ1801"/>
      <c r="AK1801"/>
      <c r="AL1801"/>
      <c r="AM1801"/>
      <c r="AN1801"/>
      <c r="AO1801"/>
      <c r="AP1801"/>
      <c r="AQ1801"/>
      <c r="AR1801"/>
      <c r="AS1801"/>
      <c r="AT1801"/>
      <c r="AU1801"/>
      <c r="AV1801"/>
      <c r="AW1801"/>
      <c r="AX1801" s="289" t="s">
        <v>3969</v>
      </c>
      <c r="AY1801"/>
      <c r="AZ1801" t="s">
        <v>4282</v>
      </c>
      <c r="BA1801" s="278" t="s">
        <v>4267</v>
      </c>
      <c r="BB1801" s="280" t="s">
        <v>4268</v>
      </c>
      <c r="BC1801"/>
    </row>
    <row r="1802" spans="1:55" s="12" customFormat="1" ht="15.75">
      <c r="A1802" s="23" t="s">
        <v>278</v>
      </c>
      <c r="B1802" s="24" t="s">
        <v>369</v>
      </c>
      <c r="C1802"/>
      <c r="D1802" t="s">
        <v>3947</v>
      </c>
      <c r="E1802" t="s">
        <v>4024</v>
      </c>
      <c r="F1802" s="21" t="s">
        <v>3950</v>
      </c>
      <c r="G1802"/>
      <c r="H1802" t="s">
        <v>1498</v>
      </c>
      <c r="I1802" s="33">
        <v>64029190</v>
      </c>
      <c r="J1802" s="1" t="s">
        <v>1804</v>
      </c>
      <c r="K1802" s="1" t="s">
        <v>1804</v>
      </c>
      <c r="L1802"/>
      <c r="M1802" s="13">
        <v>38</v>
      </c>
      <c r="N1802" s="13" t="s">
        <v>3937</v>
      </c>
      <c r="O1802" s="229" t="s">
        <v>1791</v>
      </c>
      <c r="P1802" s="285">
        <v>1043</v>
      </c>
      <c r="Q1802" s="37">
        <f t="shared" si="711"/>
        <v>1919.2</v>
      </c>
      <c r="R1802" s="166">
        <v>2399</v>
      </c>
      <c r="S1802" s="143" t="s">
        <v>4067</v>
      </c>
      <c r="T1802" s="40"/>
      <c r="U1802" s="99">
        <v>2.7</v>
      </c>
      <c r="V1802" s="99">
        <v>0.3</v>
      </c>
      <c r="W1802" s="99">
        <f t="shared" si="712"/>
        <v>3</v>
      </c>
      <c r="X1802" s="8">
        <v>630</v>
      </c>
      <c r="Y1802" s="8">
        <v>350</v>
      </c>
      <c r="Z1802" s="8">
        <v>120</v>
      </c>
      <c r="AA1802"/>
      <c r="AB1802"/>
      <c r="AC1802"/>
      <c r="AD1802"/>
      <c r="AE1802"/>
      <c r="AF1802"/>
      <c r="AG1802"/>
      <c r="AH1802"/>
      <c r="AI1802"/>
      <c r="AJ1802"/>
      <c r="AK1802"/>
      <c r="AL1802"/>
      <c r="AM1802"/>
      <c r="AN1802"/>
      <c r="AO1802"/>
      <c r="AP1802"/>
      <c r="AQ1802"/>
      <c r="AR1802"/>
      <c r="AS1802"/>
      <c r="AT1802"/>
      <c r="AU1802"/>
      <c r="AV1802"/>
      <c r="AW1802"/>
      <c r="AX1802" s="289" t="s">
        <v>3969</v>
      </c>
      <c r="AY1802"/>
      <c r="AZ1802" t="s">
        <v>4282</v>
      </c>
      <c r="BA1802" s="278" t="s">
        <v>4267</v>
      </c>
      <c r="BB1802" s="280" t="s">
        <v>4268</v>
      </c>
      <c r="BC1802"/>
    </row>
    <row r="1803" spans="1:55" s="12" customFormat="1" ht="15.75">
      <c r="A1803" s="23" t="s">
        <v>278</v>
      </c>
      <c r="B1803" s="24" t="s">
        <v>369</v>
      </c>
      <c r="C1803"/>
      <c r="D1803" t="s">
        <v>3947</v>
      </c>
      <c r="E1803" t="s">
        <v>4025</v>
      </c>
      <c r="F1803" s="21" t="s">
        <v>3950</v>
      </c>
      <c r="G1803"/>
      <c r="H1803" t="s">
        <v>1498</v>
      </c>
      <c r="I1803" s="33">
        <v>64029190</v>
      </c>
      <c r="J1803" s="1" t="s">
        <v>1804</v>
      </c>
      <c r="K1803" s="1" t="s">
        <v>1804</v>
      </c>
      <c r="L1803"/>
      <c r="M1803" s="13">
        <v>39</v>
      </c>
      <c r="N1803" s="13" t="s">
        <v>3934</v>
      </c>
      <c r="O1803" s="229" t="s">
        <v>1791</v>
      </c>
      <c r="P1803" s="285">
        <v>1043</v>
      </c>
      <c r="Q1803" s="37">
        <f t="shared" si="711"/>
        <v>1919.2</v>
      </c>
      <c r="R1803" s="166">
        <v>2399</v>
      </c>
      <c r="S1803" s="143" t="s">
        <v>4068</v>
      </c>
      <c r="T1803" s="40"/>
      <c r="U1803" s="99">
        <v>2.7</v>
      </c>
      <c r="V1803" s="99">
        <v>0.3</v>
      </c>
      <c r="W1803" s="99">
        <f t="shared" si="712"/>
        <v>3</v>
      </c>
      <c r="X1803" s="8">
        <v>630</v>
      </c>
      <c r="Y1803" s="8">
        <v>350</v>
      </c>
      <c r="Z1803" s="8">
        <v>120</v>
      </c>
      <c r="AA1803"/>
      <c r="AB1803"/>
      <c r="AC1803"/>
      <c r="AD1803"/>
      <c r="AE1803"/>
      <c r="AF1803"/>
      <c r="AG1803"/>
      <c r="AH1803"/>
      <c r="AI1803"/>
      <c r="AJ1803"/>
      <c r="AK1803"/>
      <c r="AL1803"/>
      <c r="AM1803"/>
      <c r="AN1803"/>
      <c r="AO1803"/>
      <c r="AP1803"/>
      <c r="AQ1803"/>
      <c r="AR1803"/>
      <c r="AS1803"/>
      <c r="AT1803"/>
      <c r="AU1803"/>
      <c r="AV1803"/>
      <c r="AW1803"/>
      <c r="AX1803" s="289" t="s">
        <v>3969</v>
      </c>
      <c r="AY1803"/>
      <c r="AZ1803" t="s">
        <v>4282</v>
      </c>
      <c r="BA1803" s="278" t="s">
        <v>4267</v>
      </c>
      <c r="BB1803" s="280" t="s">
        <v>4268</v>
      </c>
      <c r="BC1803"/>
    </row>
    <row r="1804" spans="1:55" s="12" customFormat="1" ht="15.75">
      <c r="A1804" s="23" t="s">
        <v>278</v>
      </c>
      <c r="B1804" s="24" t="s">
        <v>369</v>
      </c>
      <c r="C1804"/>
      <c r="D1804" t="s">
        <v>3947</v>
      </c>
      <c r="E1804" t="s">
        <v>4026</v>
      </c>
      <c r="F1804" s="21" t="s">
        <v>3950</v>
      </c>
      <c r="G1804"/>
      <c r="H1804" t="s">
        <v>1498</v>
      </c>
      <c r="I1804" s="33">
        <v>64029190</v>
      </c>
      <c r="J1804" s="1" t="s">
        <v>1804</v>
      </c>
      <c r="K1804" s="1" t="s">
        <v>1804</v>
      </c>
      <c r="L1804"/>
      <c r="M1804" s="13">
        <v>39</v>
      </c>
      <c r="N1804" s="13" t="s">
        <v>3937</v>
      </c>
      <c r="O1804" s="229" t="s">
        <v>1791</v>
      </c>
      <c r="P1804" s="285">
        <v>1043</v>
      </c>
      <c r="Q1804" s="37">
        <f t="shared" si="711"/>
        <v>1919.2</v>
      </c>
      <c r="R1804" s="166">
        <v>2399</v>
      </c>
      <c r="S1804" s="143" t="s">
        <v>4069</v>
      </c>
      <c r="T1804" s="40"/>
      <c r="U1804" s="99">
        <v>2.7</v>
      </c>
      <c r="V1804" s="99">
        <v>0.3</v>
      </c>
      <c r="W1804" s="99">
        <f t="shared" si="712"/>
        <v>3</v>
      </c>
      <c r="X1804" s="8">
        <v>630</v>
      </c>
      <c r="Y1804" s="8">
        <v>350</v>
      </c>
      <c r="Z1804" s="8">
        <v>120</v>
      </c>
      <c r="AA1804"/>
      <c r="AB1804"/>
      <c r="AC1804"/>
      <c r="AD1804"/>
      <c r="AE1804"/>
      <c r="AF1804"/>
      <c r="AG1804"/>
      <c r="AH1804"/>
      <c r="AI1804"/>
      <c r="AJ1804"/>
      <c r="AK1804"/>
      <c r="AL1804"/>
      <c r="AM1804"/>
      <c r="AN1804"/>
      <c r="AO1804"/>
      <c r="AP1804"/>
      <c r="AQ1804"/>
      <c r="AR1804"/>
      <c r="AS1804"/>
      <c r="AT1804"/>
      <c r="AU1804"/>
      <c r="AV1804"/>
      <c r="AW1804"/>
      <c r="AX1804" s="289" t="s">
        <v>3969</v>
      </c>
      <c r="AY1804"/>
      <c r="AZ1804" t="s">
        <v>4282</v>
      </c>
      <c r="BA1804" s="278" t="s">
        <v>4267</v>
      </c>
      <c r="BB1804" s="280" t="s">
        <v>4268</v>
      </c>
      <c r="BC1804"/>
    </row>
    <row r="1805" spans="1:55" s="12" customFormat="1" ht="15.75">
      <c r="A1805" s="23" t="s">
        <v>278</v>
      </c>
      <c r="B1805" s="24" t="s">
        <v>369</v>
      </c>
      <c r="C1805"/>
      <c r="D1805" t="s">
        <v>3947</v>
      </c>
      <c r="E1805" t="s">
        <v>4027</v>
      </c>
      <c r="F1805" s="21" t="s">
        <v>3950</v>
      </c>
      <c r="G1805"/>
      <c r="H1805" t="s">
        <v>1498</v>
      </c>
      <c r="I1805" s="33">
        <v>64029190</v>
      </c>
      <c r="J1805" s="1" t="s">
        <v>1804</v>
      </c>
      <c r="K1805" s="1" t="s">
        <v>1804</v>
      </c>
      <c r="L1805"/>
      <c r="M1805" s="13">
        <v>40</v>
      </c>
      <c r="N1805" s="13" t="s">
        <v>3934</v>
      </c>
      <c r="O1805" s="229" t="s">
        <v>1791</v>
      </c>
      <c r="P1805" s="285">
        <v>1043</v>
      </c>
      <c r="Q1805" s="37">
        <f t="shared" si="711"/>
        <v>1919.2</v>
      </c>
      <c r="R1805" s="166">
        <v>2399</v>
      </c>
      <c r="S1805" s="143" t="s">
        <v>4070</v>
      </c>
      <c r="T1805" s="40"/>
      <c r="U1805" s="99">
        <v>2.7</v>
      </c>
      <c r="V1805" s="99">
        <v>0.3</v>
      </c>
      <c r="W1805" s="99">
        <f t="shared" si="712"/>
        <v>3</v>
      </c>
      <c r="X1805" s="8">
        <v>630</v>
      </c>
      <c r="Y1805" s="8">
        <v>350</v>
      </c>
      <c r="Z1805" s="8">
        <v>120</v>
      </c>
      <c r="AA1805"/>
      <c r="AB1805"/>
      <c r="AC1805"/>
      <c r="AD1805"/>
      <c r="AE1805"/>
      <c r="AF1805"/>
      <c r="AG1805"/>
      <c r="AH1805"/>
      <c r="AI1805"/>
      <c r="AJ1805"/>
      <c r="AK1805"/>
      <c r="AL1805"/>
      <c r="AM1805"/>
      <c r="AN1805"/>
      <c r="AO1805"/>
      <c r="AP1805"/>
      <c r="AQ1805"/>
      <c r="AR1805"/>
      <c r="AS1805"/>
      <c r="AT1805"/>
      <c r="AU1805"/>
      <c r="AV1805"/>
      <c r="AW1805"/>
      <c r="AX1805" s="289" t="s">
        <v>3969</v>
      </c>
      <c r="AY1805"/>
      <c r="AZ1805" t="s">
        <v>4282</v>
      </c>
      <c r="BA1805" s="278" t="s">
        <v>4267</v>
      </c>
      <c r="BB1805" s="280" t="s">
        <v>4268</v>
      </c>
      <c r="BC1805"/>
    </row>
    <row r="1806" spans="1:55" s="12" customFormat="1" ht="15.75">
      <c r="A1806" s="23" t="s">
        <v>278</v>
      </c>
      <c r="B1806" s="24" t="s">
        <v>369</v>
      </c>
      <c r="C1806"/>
      <c r="D1806" t="s">
        <v>3947</v>
      </c>
      <c r="E1806" t="s">
        <v>4028</v>
      </c>
      <c r="F1806" s="21" t="s">
        <v>3950</v>
      </c>
      <c r="G1806"/>
      <c r="H1806" t="s">
        <v>1498</v>
      </c>
      <c r="I1806" s="33">
        <v>64029190</v>
      </c>
      <c r="J1806" s="1" t="s">
        <v>1804</v>
      </c>
      <c r="K1806" s="1" t="s">
        <v>1804</v>
      </c>
      <c r="L1806"/>
      <c r="M1806" s="13">
        <v>40</v>
      </c>
      <c r="N1806" s="13" t="s">
        <v>3937</v>
      </c>
      <c r="O1806" s="229" t="s">
        <v>1791</v>
      </c>
      <c r="P1806" s="285">
        <v>1043</v>
      </c>
      <c r="Q1806" s="37">
        <f t="shared" si="711"/>
        <v>1919.2</v>
      </c>
      <c r="R1806" s="166">
        <v>2399</v>
      </c>
      <c r="S1806" s="143" t="s">
        <v>4071</v>
      </c>
      <c r="T1806" s="40"/>
      <c r="U1806" s="99">
        <v>2.7</v>
      </c>
      <c r="V1806" s="99">
        <v>0.3</v>
      </c>
      <c r="W1806" s="99">
        <f t="shared" si="712"/>
        <v>3</v>
      </c>
      <c r="X1806" s="8">
        <v>630</v>
      </c>
      <c r="Y1806" s="8">
        <v>350</v>
      </c>
      <c r="Z1806" s="8">
        <v>120</v>
      </c>
      <c r="AA1806"/>
      <c r="AB1806"/>
      <c r="AC1806"/>
      <c r="AD1806"/>
      <c r="AE1806"/>
      <c r="AF1806"/>
      <c r="AG1806"/>
      <c r="AH1806"/>
      <c r="AI1806"/>
      <c r="AJ1806"/>
      <c r="AK1806"/>
      <c r="AL1806"/>
      <c r="AM1806"/>
      <c r="AN1806"/>
      <c r="AO1806"/>
      <c r="AP1806"/>
      <c r="AQ1806"/>
      <c r="AR1806"/>
      <c r="AS1806"/>
      <c r="AT1806"/>
      <c r="AU1806"/>
      <c r="AV1806"/>
      <c r="AW1806"/>
      <c r="AX1806" s="289" t="s">
        <v>3969</v>
      </c>
      <c r="AY1806"/>
      <c r="AZ1806" t="s">
        <v>4282</v>
      </c>
      <c r="BA1806" s="278" t="s">
        <v>4267</v>
      </c>
      <c r="BB1806" s="280" t="s">
        <v>4268</v>
      </c>
      <c r="BC1806"/>
    </row>
    <row r="1807" spans="1:55" s="12" customFormat="1" ht="15.75">
      <c r="A1807" s="23" t="s">
        <v>278</v>
      </c>
      <c r="B1807" s="24" t="s">
        <v>369</v>
      </c>
      <c r="C1807"/>
      <c r="D1807" t="s">
        <v>3947</v>
      </c>
      <c r="E1807" t="s">
        <v>4029</v>
      </c>
      <c r="F1807" s="21" t="s">
        <v>3950</v>
      </c>
      <c r="G1807"/>
      <c r="H1807" t="s">
        <v>1498</v>
      </c>
      <c r="I1807" s="33">
        <v>64029190</v>
      </c>
      <c r="J1807" s="1" t="s">
        <v>1804</v>
      </c>
      <c r="K1807" s="1" t="s">
        <v>1804</v>
      </c>
      <c r="L1807"/>
      <c r="M1807" s="13">
        <v>41</v>
      </c>
      <c r="N1807" s="13" t="s">
        <v>3934</v>
      </c>
      <c r="O1807" s="229" t="s">
        <v>1791</v>
      </c>
      <c r="P1807" s="285">
        <v>1043</v>
      </c>
      <c r="Q1807" s="37">
        <f t="shared" si="711"/>
        <v>1919.2</v>
      </c>
      <c r="R1807" s="166">
        <v>2399</v>
      </c>
      <c r="S1807" s="143" t="s">
        <v>4072</v>
      </c>
      <c r="T1807" s="40"/>
      <c r="U1807" s="99">
        <v>2.7</v>
      </c>
      <c r="V1807" s="99">
        <v>0.3</v>
      </c>
      <c r="W1807" s="99">
        <f t="shared" si="712"/>
        <v>3</v>
      </c>
      <c r="X1807" s="8">
        <v>630</v>
      </c>
      <c r="Y1807" s="8">
        <v>350</v>
      </c>
      <c r="Z1807" s="8">
        <v>120</v>
      </c>
      <c r="AA1807"/>
      <c r="AB1807"/>
      <c r="AC1807"/>
      <c r="AD1807"/>
      <c r="AE1807"/>
      <c r="AF1807"/>
      <c r="AG1807"/>
      <c r="AH1807"/>
      <c r="AI1807"/>
      <c r="AJ1807"/>
      <c r="AK1807"/>
      <c r="AL1807"/>
      <c r="AM1807"/>
      <c r="AN1807"/>
      <c r="AO1807"/>
      <c r="AP1807"/>
      <c r="AQ1807"/>
      <c r="AR1807"/>
      <c r="AS1807"/>
      <c r="AT1807"/>
      <c r="AU1807"/>
      <c r="AV1807"/>
      <c r="AW1807"/>
      <c r="AX1807" s="289" t="s">
        <v>3969</v>
      </c>
      <c r="AY1807"/>
      <c r="AZ1807" t="s">
        <v>4282</v>
      </c>
      <c r="BA1807" s="278" t="s">
        <v>4267</v>
      </c>
      <c r="BB1807" s="280" t="s">
        <v>4268</v>
      </c>
      <c r="BC1807"/>
    </row>
    <row r="1808" spans="1:55" ht="15.75" customHeight="1">
      <c r="A1808" s="23" t="s">
        <v>278</v>
      </c>
      <c r="B1808" s="24" t="s">
        <v>369</v>
      </c>
      <c r="C1808" s="12"/>
      <c r="D1808" t="s">
        <v>3947</v>
      </c>
      <c r="E1808" t="s">
        <v>4030</v>
      </c>
      <c r="F1808" s="21" t="s">
        <v>3950</v>
      </c>
      <c r="H1808" t="s">
        <v>1498</v>
      </c>
      <c r="I1808" s="33">
        <v>64029190</v>
      </c>
      <c r="J1808" s="1" t="s">
        <v>1804</v>
      </c>
      <c r="K1808" s="1" t="s">
        <v>1804</v>
      </c>
      <c r="L1808" s="12"/>
      <c r="M1808" s="259">
        <v>41</v>
      </c>
      <c r="N1808" s="13" t="s">
        <v>3937</v>
      </c>
      <c r="O1808" s="229" t="s">
        <v>1791</v>
      </c>
      <c r="P1808" s="285">
        <v>1043</v>
      </c>
      <c r="Q1808" s="37">
        <f t="shared" si="711"/>
        <v>1919.2</v>
      </c>
      <c r="R1808" s="166">
        <v>2399</v>
      </c>
      <c r="S1808" s="33" t="s">
        <v>4073</v>
      </c>
      <c r="T1808" s="177"/>
      <c r="U1808" s="99">
        <v>2.7</v>
      </c>
      <c r="V1808" s="99">
        <v>0.3</v>
      </c>
      <c r="W1808" s="99">
        <f t="shared" si="712"/>
        <v>3</v>
      </c>
      <c r="X1808" s="8">
        <v>630</v>
      </c>
      <c r="Y1808" s="8">
        <v>350</v>
      </c>
      <c r="Z1808" s="8">
        <v>120</v>
      </c>
      <c r="AA1808" s="169"/>
      <c r="AB1808" s="169"/>
      <c r="AC1808" s="169"/>
      <c r="AD1808" s="169"/>
      <c r="AE1808" s="169"/>
      <c r="AF1808" s="169"/>
      <c r="AG1808" s="167"/>
      <c r="AH1808" s="169"/>
      <c r="AI1808" s="169"/>
      <c r="AJ1808" s="169"/>
      <c r="AK1808" s="169"/>
      <c r="AL1808" s="169"/>
      <c r="AM1808" s="169"/>
      <c r="AN1808" s="167"/>
      <c r="AO1808" s="167"/>
      <c r="AP1808" s="167"/>
      <c r="AQ1808" s="167"/>
      <c r="AR1808" s="167"/>
      <c r="AS1808" s="167"/>
      <c r="AT1808" s="167"/>
      <c r="AU1808" s="167"/>
      <c r="AV1808" s="167"/>
      <c r="AW1808" s="12"/>
      <c r="AX1808" s="289" t="s">
        <v>3969</v>
      </c>
      <c r="AY1808" s="12"/>
      <c r="AZ1808" t="s">
        <v>4282</v>
      </c>
      <c r="BA1808" s="278" t="s">
        <v>4267</v>
      </c>
      <c r="BB1808" s="280" t="s">
        <v>4268</v>
      </c>
      <c r="BC1808" s="12"/>
    </row>
    <row r="1809" spans="1:55" ht="15.75" customHeight="1">
      <c r="A1809" s="23" t="s">
        <v>4229</v>
      </c>
      <c r="B1809" s="24" t="s">
        <v>1499</v>
      </c>
      <c r="C1809" s="12"/>
      <c r="D1809" t="s">
        <v>4230</v>
      </c>
      <c r="E1809" t="s">
        <v>4231</v>
      </c>
      <c r="F1809" s="21" t="s">
        <v>4232</v>
      </c>
      <c r="H1809" t="s">
        <v>4233</v>
      </c>
      <c r="I1809" s="33">
        <v>96039091</v>
      </c>
      <c r="J1809" s="1" t="s">
        <v>1804</v>
      </c>
      <c r="K1809" s="1" t="s">
        <v>1804</v>
      </c>
      <c r="L1809" s="12"/>
      <c r="M1809" s="259" t="s">
        <v>321</v>
      </c>
      <c r="N1809" s="13" t="s">
        <v>4235</v>
      </c>
      <c r="O1809" s="229" t="s">
        <v>1791</v>
      </c>
      <c r="P1809" s="283">
        <v>85</v>
      </c>
      <c r="Q1809" s="37">
        <f t="shared" si="711"/>
        <v>156</v>
      </c>
      <c r="R1809" s="166">
        <v>195</v>
      </c>
      <c r="S1809" s="33">
        <v>5051771859750</v>
      </c>
      <c r="T1809" s="177"/>
      <c r="U1809" s="99"/>
      <c r="X1809" s="8">
        <v>400</v>
      </c>
      <c r="Y1809" s="8">
        <v>125</v>
      </c>
      <c r="Z1809" s="8">
        <v>22</v>
      </c>
      <c r="AA1809" s="169"/>
      <c r="AB1809" s="169"/>
      <c r="AC1809" s="169"/>
      <c r="AD1809" s="169"/>
      <c r="AE1809" s="169"/>
      <c r="AF1809" s="169"/>
      <c r="AG1809" s="167"/>
      <c r="AH1809" s="169"/>
      <c r="AI1809" s="169"/>
      <c r="AJ1809" s="169"/>
      <c r="AK1809" s="169"/>
      <c r="AL1809" s="169"/>
      <c r="AM1809" s="169"/>
      <c r="AN1809" s="167"/>
      <c r="AO1809" s="167"/>
      <c r="AP1809" s="167"/>
      <c r="AQ1809" s="167"/>
      <c r="AR1809" s="167"/>
      <c r="AS1809" s="167"/>
      <c r="AT1809" s="167"/>
      <c r="AU1809" s="167"/>
      <c r="AV1809" s="167"/>
      <c r="AW1809" s="12"/>
      <c r="AX1809" s="414" t="s">
        <v>4234</v>
      </c>
      <c r="AY1809" s="12"/>
      <c r="AZ1809" t="s">
        <v>4280</v>
      </c>
      <c r="BA1809" s="278" t="s">
        <v>4267</v>
      </c>
      <c r="BB1809" s="280" t="s">
        <v>4268</v>
      </c>
      <c r="BC1809" s="12"/>
    </row>
    <row r="1810" spans="1:55" ht="15.75" customHeight="1">
      <c r="A1810" s="23" t="s">
        <v>4229</v>
      </c>
      <c r="B1810" s="24" t="s">
        <v>1499</v>
      </c>
      <c r="C1810" s="12"/>
      <c r="D1810" t="s">
        <v>4236</v>
      </c>
      <c r="E1810" t="s">
        <v>4237</v>
      </c>
      <c r="F1810" s="21" t="s">
        <v>4258</v>
      </c>
      <c r="H1810" t="s">
        <v>1462</v>
      </c>
      <c r="I1810" s="33">
        <v>34051000</v>
      </c>
      <c r="J1810" s="1" t="s">
        <v>1804</v>
      </c>
      <c r="K1810" s="1" t="s">
        <v>1804</v>
      </c>
      <c r="L1810" s="12"/>
      <c r="M1810" s="259" t="s">
        <v>4238</v>
      </c>
      <c r="O1810" s="229" t="s">
        <v>1791</v>
      </c>
      <c r="P1810" s="283">
        <v>26</v>
      </c>
      <c r="Q1810" s="37">
        <f t="shared" si="711"/>
        <v>47.2</v>
      </c>
      <c r="R1810" s="166">
        <v>59</v>
      </c>
      <c r="S1810" s="33">
        <v>5051771852423</v>
      </c>
      <c r="T1810" s="177"/>
      <c r="U1810" s="99"/>
      <c r="AA1810" s="169"/>
      <c r="AB1810" s="169"/>
      <c r="AC1810" s="169"/>
      <c r="AD1810" s="169"/>
      <c r="AE1810" s="169"/>
      <c r="AF1810" s="169"/>
      <c r="AG1810" s="167"/>
      <c r="AH1810" s="169"/>
      <c r="AI1810" s="169"/>
      <c r="AJ1810" s="169"/>
      <c r="AK1810" s="169"/>
      <c r="AL1810" s="169"/>
      <c r="AM1810" s="169"/>
      <c r="AN1810" s="167"/>
      <c r="AO1810" s="167"/>
      <c r="AP1810" s="167"/>
      <c r="AQ1810" s="167"/>
      <c r="AR1810" s="167"/>
      <c r="AS1810" s="167"/>
      <c r="AT1810" s="167"/>
      <c r="AU1810" s="167"/>
      <c r="AV1810" s="167"/>
      <c r="AW1810" s="12"/>
      <c r="AX1810" s="415" t="s">
        <v>4239</v>
      </c>
      <c r="AY1810" s="12"/>
      <c r="AZ1810" t="s">
        <v>4280</v>
      </c>
      <c r="BA1810" s="278" t="s">
        <v>4267</v>
      </c>
      <c r="BB1810" s="280" t="s">
        <v>4268</v>
      </c>
      <c r="BC1810" s="12"/>
    </row>
    <row r="1811" spans="1:55" ht="15.75" customHeight="1">
      <c r="A1811" s="23" t="s">
        <v>4229</v>
      </c>
      <c r="B1811" s="24" t="s">
        <v>1499</v>
      </c>
      <c r="C1811" s="12"/>
      <c r="D1811" t="s">
        <v>4236</v>
      </c>
      <c r="E1811" t="s">
        <v>4240</v>
      </c>
      <c r="F1811" s="21" t="s">
        <v>4258</v>
      </c>
      <c r="H1811" t="s">
        <v>4241</v>
      </c>
      <c r="I1811" s="33">
        <v>34051000</v>
      </c>
      <c r="J1811" s="1" t="s">
        <v>1804</v>
      </c>
      <c r="K1811" s="1" t="s">
        <v>1804</v>
      </c>
      <c r="L1811" s="12"/>
      <c r="M1811" s="259" t="s">
        <v>4238</v>
      </c>
      <c r="O1811" s="229" t="s">
        <v>1791</v>
      </c>
      <c r="P1811" s="283">
        <v>26</v>
      </c>
      <c r="Q1811" s="37">
        <f t="shared" si="711"/>
        <v>47.2</v>
      </c>
      <c r="R1811" s="166">
        <v>59</v>
      </c>
      <c r="S1811" s="33">
        <v>5051771852430</v>
      </c>
      <c r="T1811" s="177"/>
      <c r="U1811" s="99"/>
      <c r="AA1811" s="169"/>
      <c r="AB1811" s="169"/>
      <c r="AC1811" s="169"/>
      <c r="AD1811" s="169"/>
      <c r="AE1811" s="169"/>
      <c r="AF1811" s="169"/>
      <c r="AG1811" s="167"/>
      <c r="AH1811" s="169"/>
      <c r="AI1811" s="169"/>
      <c r="AJ1811" s="169"/>
      <c r="AK1811" s="169"/>
      <c r="AL1811" s="169"/>
      <c r="AM1811" s="169"/>
      <c r="AN1811" s="167"/>
      <c r="AO1811" s="167"/>
      <c r="AP1811" s="167"/>
      <c r="AQ1811" s="167"/>
      <c r="AR1811" s="167"/>
      <c r="AS1811" s="167"/>
      <c r="AT1811" s="167"/>
      <c r="AU1811" s="167"/>
      <c r="AV1811" s="167"/>
      <c r="AW1811" s="12"/>
      <c r="AX1811" s="415" t="s">
        <v>4239</v>
      </c>
      <c r="AY1811" s="12"/>
      <c r="AZ1811" t="s">
        <v>4280</v>
      </c>
      <c r="BA1811" s="278" t="s">
        <v>4267</v>
      </c>
      <c r="BB1811" s="280" t="s">
        <v>4268</v>
      </c>
      <c r="BC1811" s="12"/>
    </row>
    <row r="1812" spans="1:55" ht="15.75">
      <c r="A1812" s="23" t="s">
        <v>4229</v>
      </c>
      <c r="B1812" s="24" t="s">
        <v>1499</v>
      </c>
      <c r="C1812" s="12"/>
      <c r="D1812" t="s">
        <v>4236</v>
      </c>
      <c r="E1812" t="s">
        <v>4242</v>
      </c>
      <c r="F1812" s="21" t="s">
        <v>4258</v>
      </c>
      <c r="H1812" t="s">
        <v>4243</v>
      </c>
      <c r="I1812" s="33">
        <v>34051000</v>
      </c>
      <c r="J1812" s="1" t="s">
        <v>1804</v>
      </c>
      <c r="K1812" s="1" t="s">
        <v>1804</v>
      </c>
      <c r="L1812" s="12"/>
      <c r="M1812" s="259" t="s">
        <v>4238</v>
      </c>
      <c r="O1812" s="229" t="s">
        <v>1791</v>
      </c>
      <c r="P1812" s="283">
        <v>26</v>
      </c>
      <c r="Q1812" s="37">
        <f t="shared" si="711"/>
        <v>47.2</v>
      </c>
      <c r="R1812" s="166">
        <v>59</v>
      </c>
      <c r="S1812" s="33">
        <v>5051771863566</v>
      </c>
      <c r="T1812" s="177"/>
      <c r="U1812" s="99"/>
      <c r="AA1812" s="169"/>
      <c r="AB1812" s="169"/>
      <c r="AC1812" s="169"/>
      <c r="AD1812" s="169"/>
      <c r="AE1812" s="169"/>
      <c r="AF1812" s="169"/>
      <c r="AG1812" s="167"/>
      <c r="AH1812" s="169"/>
      <c r="AI1812" s="169"/>
      <c r="AJ1812" s="169"/>
      <c r="AK1812" s="169"/>
      <c r="AL1812" s="169"/>
      <c r="AM1812" s="169"/>
      <c r="AN1812" s="167"/>
      <c r="AO1812" s="167"/>
      <c r="AP1812" s="167"/>
      <c r="AQ1812" s="167"/>
      <c r="AR1812" s="167"/>
      <c r="AS1812" s="167"/>
      <c r="AT1812" s="167"/>
      <c r="AU1812" s="167"/>
      <c r="AV1812" s="167"/>
      <c r="AW1812" s="12"/>
      <c r="AX1812" s="415" t="s">
        <v>4239</v>
      </c>
      <c r="AY1812" s="12"/>
      <c r="AZ1812" t="s">
        <v>4280</v>
      </c>
      <c r="BA1812" s="278" t="s">
        <v>4267</v>
      </c>
      <c r="BB1812" s="280" t="s">
        <v>4268</v>
      </c>
      <c r="BC1812" s="12"/>
    </row>
    <row r="1813" spans="1:55" ht="15.75">
      <c r="A1813" s="23" t="s">
        <v>4229</v>
      </c>
      <c r="B1813" s="24" t="s">
        <v>1499</v>
      </c>
      <c r="C1813" s="12"/>
      <c r="D1813" t="s">
        <v>4244</v>
      </c>
      <c r="E1813" t="s">
        <v>4245</v>
      </c>
      <c r="F1813" s="21" t="s">
        <v>4259</v>
      </c>
      <c r="H1813" t="s">
        <v>4246</v>
      </c>
      <c r="I1813" s="33">
        <v>38099300</v>
      </c>
      <c r="J1813" s="1" t="s">
        <v>1804</v>
      </c>
      <c r="K1813" s="1" t="s">
        <v>1804</v>
      </c>
      <c r="L1813" s="12"/>
      <c r="M1813" s="259" t="s">
        <v>4247</v>
      </c>
      <c r="O1813" s="229" t="s">
        <v>1791</v>
      </c>
      <c r="P1813" s="283">
        <v>26</v>
      </c>
      <c r="Q1813" s="37">
        <f t="shared" si="711"/>
        <v>47.2</v>
      </c>
      <c r="R1813" s="166">
        <v>59</v>
      </c>
      <c r="S1813" s="33">
        <v>5051771852454</v>
      </c>
      <c r="T1813" s="177"/>
      <c r="U1813" s="99"/>
      <c r="AA1813" s="169"/>
      <c r="AB1813" s="169"/>
      <c r="AC1813" s="169"/>
      <c r="AD1813" s="169"/>
      <c r="AE1813" s="169"/>
      <c r="AF1813" s="169"/>
      <c r="AG1813" s="167"/>
      <c r="AH1813" s="169"/>
      <c r="AI1813" s="169"/>
      <c r="AJ1813" s="169"/>
      <c r="AK1813" s="169"/>
      <c r="AL1813" s="169"/>
      <c r="AM1813" s="169"/>
      <c r="AN1813" s="167"/>
      <c r="AO1813" s="167"/>
      <c r="AP1813" s="167"/>
      <c r="AQ1813" s="167"/>
      <c r="AR1813" s="167"/>
      <c r="AS1813" s="167"/>
      <c r="AT1813" s="167"/>
      <c r="AU1813" s="167"/>
      <c r="AV1813" s="167"/>
      <c r="AW1813" s="12"/>
      <c r="AX1813" s="415" t="s">
        <v>4248</v>
      </c>
      <c r="AY1813" s="12"/>
      <c r="AZ1813" t="s">
        <v>4280</v>
      </c>
      <c r="BA1813" s="278" t="s">
        <v>4267</v>
      </c>
      <c r="BB1813" s="280" t="s">
        <v>4268</v>
      </c>
      <c r="BC1813" s="12"/>
    </row>
    <row r="1814" spans="1:55" ht="15.75">
      <c r="A1814" s="23" t="s">
        <v>4229</v>
      </c>
      <c r="B1814" s="24" t="s">
        <v>1499</v>
      </c>
      <c r="C1814" s="12"/>
      <c r="D1814" t="s">
        <v>4249</v>
      </c>
      <c r="E1814" t="s">
        <v>4250</v>
      </c>
      <c r="F1814" s="21" t="s">
        <v>4251</v>
      </c>
      <c r="H1814" t="s">
        <v>4246</v>
      </c>
      <c r="I1814" s="33">
        <v>34049000</v>
      </c>
      <c r="J1814" s="1" t="s">
        <v>1804</v>
      </c>
      <c r="K1814" s="1" t="s">
        <v>1804</v>
      </c>
      <c r="L1814" s="12"/>
      <c r="M1814" s="259" t="s">
        <v>4252</v>
      </c>
      <c r="O1814" s="229" t="s">
        <v>1791</v>
      </c>
      <c r="P1814" s="283">
        <v>28</v>
      </c>
      <c r="Q1814" s="37">
        <f t="shared" si="711"/>
        <v>52</v>
      </c>
      <c r="R1814" s="166">
        <v>65</v>
      </c>
      <c r="S1814" s="33">
        <v>5051771852461</v>
      </c>
      <c r="T1814" s="177"/>
      <c r="U1814" s="99"/>
      <c r="AA1814" s="169"/>
      <c r="AB1814" s="169"/>
      <c r="AC1814" s="169"/>
      <c r="AD1814" s="169"/>
      <c r="AE1814" s="169"/>
      <c r="AF1814" s="169"/>
      <c r="AG1814" s="167"/>
      <c r="AH1814" s="169"/>
      <c r="AI1814" s="169"/>
      <c r="AJ1814" s="169"/>
      <c r="AK1814" s="169"/>
      <c r="AL1814" s="169"/>
      <c r="AM1814" s="169"/>
      <c r="AN1814" s="167"/>
      <c r="AO1814" s="167"/>
      <c r="AP1814" s="167"/>
      <c r="AQ1814" s="167"/>
      <c r="AR1814" s="167"/>
      <c r="AS1814" s="167"/>
      <c r="AT1814" s="167"/>
      <c r="AU1814" s="167"/>
      <c r="AV1814" s="167"/>
      <c r="AW1814" s="12"/>
      <c r="AX1814" s="415" t="s">
        <v>4253</v>
      </c>
      <c r="AY1814" s="12"/>
      <c r="AZ1814" t="s">
        <v>4280</v>
      </c>
      <c r="BA1814" s="278" t="s">
        <v>4267</v>
      </c>
      <c r="BB1814" s="280" t="s">
        <v>4268</v>
      </c>
      <c r="BC1814" s="12"/>
    </row>
    <row r="1815" spans="1:55" ht="15.75">
      <c r="A1815" s="23" t="s">
        <v>4229</v>
      </c>
      <c r="B1815" s="24" t="s">
        <v>1499</v>
      </c>
      <c r="C1815" s="12"/>
      <c r="D1815" t="s">
        <v>4255</v>
      </c>
      <c r="E1815" t="s">
        <v>4254</v>
      </c>
      <c r="F1815" s="21" t="s">
        <v>4256</v>
      </c>
      <c r="H1815" t="s">
        <v>4246</v>
      </c>
      <c r="I1815" s="33">
        <v>34051000</v>
      </c>
      <c r="J1815" s="1" t="s">
        <v>1804</v>
      </c>
      <c r="K1815" s="1" t="s">
        <v>1804</v>
      </c>
      <c r="L1815" s="12"/>
      <c r="M1815" s="259" t="s">
        <v>4238</v>
      </c>
      <c r="O1815" s="229" t="s">
        <v>1791</v>
      </c>
      <c r="P1815" s="283">
        <v>28</v>
      </c>
      <c r="Q1815" s="37">
        <f t="shared" si="711"/>
        <v>52</v>
      </c>
      <c r="R1815" s="166">
        <v>65</v>
      </c>
      <c r="S1815" s="33">
        <v>5051771852478</v>
      </c>
      <c r="T1815" s="177"/>
      <c r="U1815" s="99"/>
      <c r="AA1815" s="169"/>
      <c r="AB1815" s="169"/>
      <c r="AC1815" s="169"/>
      <c r="AD1815" s="169"/>
      <c r="AE1815" s="169"/>
      <c r="AF1815" s="169"/>
      <c r="AG1815" s="167"/>
      <c r="AH1815" s="169"/>
      <c r="AI1815" s="169"/>
      <c r="AJ1815" s="169"/>
      <c r="AK1815" s="169"/>
      <c r="AL1815" s="169"/>
      <c r="AM1815" s="169"/>
      <c r="AN1815" s="167"/>
      <c r="AO1815" s="167"/>
      <c r="AP1815" s="167"/>
      <c r="AQ1815" s="167"/>
      <c r="AR1815" s="167"/>
      <c r="AS1815" s="167"/>
      <c r="AT1815" s="167"/>
      <c r="AU1815" s="167"/>
      <c r="AV1815" s="167"/>
      <c r="AW1815" s="12"/>
      <c r="AX1815" s="415" t="s">
        <v>4257</v>
      </c>
      <c r="AY1815" s="12"/>
      <c r="AZ1815" t="s">
        <v>4280</v>
      </c>
      <c r="BA1815" s="278" t="s">
        <v>4267</v>
      </c>
      <c r="BB1815" s="280" t="s">
        <v>4268</v>
      </c>
      <c r="BC1815" s="12"/>
    </row>
    <row r="1816" spans="1:55" ht="15.75">
      <c r="A1816" s="23" t="s">
        <v>278</v>
      </c>
      <c r="B1816" s="24" t="s">
        <v>377</v>
      </c>
      <c r="C1816" s="12"/>
      <c r="D1816" t="s">
        <v>4457</v>
      </c>
      <c r="E1816" t="s">
        <v>5109</v>
      </c>
      <c r="F1816" s="21" t="s">
        <v>4459</v>
      </c>
      <c r="H1816" t="s">
        <v>1453</v>
      </c>
      <c r="I1816" s="33">
        <v>66020000</v>
      </c>
      <c r="J1816" s="1" t="s">
        <v>1804</v>
      </c>
      <c r="K1816" s="1" t="s">
        <v>1804</v>
      </c>
      <c r="L1816" s="12"/>
      <c r="M1816" s="259" t="s">
        <v>1350</v>
      </c>
      <c r="O1816" s="229" t="s">
        <v>1791</v>
      </c>
      <c r="P1816" s="283">
        <v>97</v>
      </c>
      <c r="Q1816" s="37">
        <f t="shared" si="711"/>
        <v>183.20000000000002</v>
      </c>
      <c r="R1816" s="166">
        <v>229</v>
      </c>
      <c r="S1816" s="33">
        <v>5051771952680</v>
      </c>
      <c r="T1816" s="177"/>
      <c r="U1816" s="99">
        <v>0.105</v>
      </c>
      <c r="V1816" s="142">
        <v>5.0000000000000001E-3</v>
      </c>
      <c r="W1816" s="99">
        <f t="shared" ref="W1816:W1836" si="713">U1816+V1816</f>
        <v>0.11</v>
      </c>
      <c r="X1816" s="139">
        <v>20</v>
      </c>
      <c r="Y1816" s="139">
        <v>110</v>
      </c>
      <c r="Z1816" s="139">
        <v>90</v>
      </c>
      <c r="AA1816" s="169"/>
      <c r="AB1816" s="169"/>
      <c r="AC1816" s="169"/>
      <c r="AD1816" s="169"/>
      <c r="AE1816" s="169"/>
      <c r="AF1816" s="169"/>
      <c r="AG1816" s="167"/>
      <c r="AH1816" s="169"/>
      <c r="AI1816" s="169"/>
      <c r="AJ1816" s="169"/>
      <c r="AK1816" s="169"/>
      <c r="AL1816" s="169"/>
      <c r="AM1816" s="169"/>
      <c r="AN1816" s="167"/>
      <c r="AO1816" s="167"/>
      <c r="AP1816" s="167"/>
      <c r="AQ1816" s="167"/>
      <c r="AR1816" s="167"/>
      <c r="AS1816" s="167"/>
      <c r="AT1816" s="167"/>
      <c r="AU1816" s="167"/>
      <c r="AV1816" s="167"/>
      <c r="AW1816" s="12"/>
      <c r="AX1816" s="420" t="s">
        <v>5111</v>
      </c>
      <c r="AY1816" s="12"/>
      <c r="AZ1816" t="s">
        <v>4280</v>
      </c>
      <c r="BA1816" s="278" t="s">
        <v>4267</v>
      </c>
      <c r="BB1816" s="280" t="s">
        <v>4268</v>
      </c>
      <c r="BC1816" s="12"/>
    </row>
    <row r="1817" spans="1:55" ht="15.75">
      <c r="A1817" s="23" t="s">
        <v>278</v>
      </c>
      <c r="B1817" s="24" t="s">
        <v>377</v>
      </c>
      <c r="C1817" s="12"/>
      <c r="D1817" t="s">
        <v>4458</v>
      </c>
      <c r="E1817" t="s">
        <v>5110</v>
      </c>
      <c r="F1817" s="21" t="s">
        <v>4460</v>
      </c>
      <c r="H1817" t="s">
        <v>1454</v>
      </c>
      <c r="I1817" s="33">
        <v>66020000</v>
      </c>
      <c r="J1817" s="1" t="s">
        <v>1804</v>
      </c>
      <c r="K1817" s="1" t="s">
        <v>1804</v>
      </c>
      <c r="L1817" s="12"/>
      <c r="M1817" s="259" t="s">
        <v>1350</v>
      </c>
      <c r="O1817" s="229" t="s">
        <v>1791</v>
      </c>
      <c r="P1817" s="283">
        <v>86</v>
      </c>
      <c r="Q1817" s="37">
        <f t="shared" si="711"/>
        <v>159.20000000000002</v>
      </c>
      <c r="R1817" s="166">
        <v>199</v>
      </c>
      <c r="S1817" s="33">
        <v>5051771952673</v>
      </c>
      <c r="T1817" s="177"/>
      <c r="U1817" s="99">
        <v>0.105</v>
      </c>
      <c r="V1817" s="142">
        <v>5.0000000000000001E-3</v>
      </c>
      <c r="W1817" s="99">
        <f t="shared" si="713"/>
        <v>0.11</v>
      </c>
      <c r="X1817" s="139">
        <v>20</v>
      </c>
      <c r="Y1817" s="139">
        <v>110</v>
      </c>
      <c r="Z1817" s="139">
        <v>90</v>
      </c>
      <c r="AA1817" s="169"/>
      <c r="AB1817" s="169"/>
      <c r="AC1817" s="169"/>
      <c r="AD1817" s="169"/>
      <c r="AE1817" s="169"/>
      <c r="AF1817" s="169"/>
      <c r="AG1817" s="167"/>
      <c r="AH1817" s="169"/>
      <c r="AI1817" s="169"/>
      <c r="AJ1817" s="169"/>
      <c r="AK1817" s="169"/>
      <c r="AL1817" s="169"/>
      <c r="AM1817" s="169"/>
      <c r="AN1817" s="167"/>
      <c r="AO1817" s="167"/>
      <c r="AP1817" s="167"/>
      <c r="AQ1817" s="167"/>
      <c r="AR1817" s="167"/>
      <c r="AS1817" s="167"/>
      <c r="AT1817" s="167"/>
      <c r="AU1817" s="167"/>
      <c r="AV1817" s="167"/>
      <c r="AW1817" s="12"/>
      <c r="AX1817" s="420" t="s">
        <v>4460</v>
      </c>
      <c r="AY1817" s="12"/>
      <c r="AZ1817" t="s">
        <v>4280</v>
      </c>
      <c r="BA1817" s="278" t="s">
        <v>4267</v>
      </c>
      <c r="BB1817" s="280" t="s">
        <v>4268</v>
      </c>
      <c r="BC1817" s="12"/>
    </row>
    <row r="1818" spans="1:55" ht="15.75">
      <c r="A1818" s="23" t="s">
        <v>278</v>
      </c>
      <c r="B1818" s="24" t="s">
        <v>377</v>
      </c>
      <c r="C1818" s="24"/>
      <c r="D1818" s="3" t="s">
        <v>1876</v>
      </c>
      <c r="E1818" s="21" t="s">
        <v>378</v>
      </c>
      <c r="F1818" s="21" t="s">
        <v>1995</v>
      </c>
      <c r="G1818" s="24"/>
      <c r="H1818" s="21" t="s">
        <v>380</v>
      </c>
      <c r="I1818" s="33">
        <v>66020000</v>
      </c>
      <c r="J1818" s="1" t="s">
        <v>1804</v>
      </c>
      <c r="K1818" s="1" t="s">
        <v>1804</v>
      </c>
      <c r="M1818" s="20" t="s">
        <v>381</v>
      </c>
      <c r="N1818" s="20"/>
      <c r="O1818" s="22" t="s">
        <v>1791</v>
      </c>
      <c r="P1818" s="22">
        <v>43</v>
      </c>
      <c r="Q1818" s="37">
        <f t="shared" si="711"/>
        <v>79.2</v>
      </c>
      <c r="R1818" s="166">
        <v>99</v>
      </c>
      <c r="S1818" s="33" t="s">
        <v>382</v>
      </c>
      <c r="T1818" s="33"/>
      <c r="U1818" s="99">
        <v>8.5000000000000006E-2</v>
      </c>
      <c r="V1818" s="142">
        <v>5.0000000000000001E-3</v>
      </c>
      <c r="W1818" s="99">
        <f t="shared" si="713"/>
        <v>9.0000000000000011E-2</v>
      </c>
      <c r="X1818" s="139">
        <v>20</v>
      </c>
      <c r="Y1818" s="139">
        <v>790</v>
      </c>
      <c r="Z1818" s="139">
        <v>90</v>
      </c>
      <c r="AX1818" s="412" t="s">
        <v>379</v>
      </c>
      <c r="AY1818" s="156"/>
      <c r="AZ1818" t="s">
        <v>4280</v>
      </c>
      <c r="BA1818" s="278" t="s">
        <v>4267</v>
      </c>
      <c r="BB1818" s="280" t="s">
        <v>4268</v>
      </c>
    </row>
    <row r="1819" spans="1:55" ht="15.75">
      <c r="A1819" s="23" t="s">
        <v>278</v>
      </c>
      <c r="B1819" s="24" t="s">
        <v>377</v>
      </c>
      <c r="C1819" s="24"/>
      <c r="D1819" s="3" t="s">
        <v>1876</v>
      </c>
      <c r="E1819" s="21" t="s">
        <v>383</v>
      </c>
      <c r="F1819" s="21" t="s">
        <v>1995</v>
      </c>
      <c r="G1819" s="24"/>
      <c r="H1819" s="21" t="s">
        <v>279</v>
      </c>
      <c r="I1819" s="33">
        <v>66020000</v>
      </c>
      <c r="J1819" s="1" t="s">
        <v>1804</v>
      </c>
      <c r="K1819" s="1" t="s">
        <v>1804</v>
      </c>
      <c r="M1819" s="20" t="s">
        <v>381</v>
      </c>
      <c r="N1819" s="20"/>
      <c r="O1819" s="22" t="s">
        <v>1791</v>
      </c>
      <c r="P1819" s="22">
        <v>43</v>
      </c>
      <c r="Q1819" s="37">
        <f t="shared" si="711"/>
        <v>79.2</v>
      </c>
      <c r="R1819" s="166">
        <v>99</v>
      </c>
      <c r="S1819" s="33" t="s">
        <v>384</v>
      </c>
      <c r="T1819" s="33"/>
      <c r="U1819" s="99">
        <v>8.5000000000000006E-2</v>
      </c>
      <c r="V1819" s="142">
        <v>5.0000000000000001E-3</v>
      </c>
      <c r="W1819" s="99">
        <f t="shared" si="713"/>
        <v>9.0000000000000011E-2</v>
      </c>
      <c r="X1819" s="139">
        <v>20</v>
      </c>
      <c r="Y1819" s="139">
        <v>790</v>
      </c>
      <c r="Z1819" s="139">
        <v>90</v>
      </c>
      <c r="AX1819" s="412" t="s">
        <v>379</v>
      </c>
      <c r="AY1819" s="156"/>
      <c r="AZ1819" t="s">
        <v>4280</v>
      </c>
      <c r="BA1819" s="278" t="s">
        <v>4267</v>
      </c>
      <c r="BB1819" s="280" t="s">
        <v>4268</v>
      </c>
    </row>
    <row r="1820" spans="1:55" ht="15.75">
      <c r="A1820" s="23" t="s">
        <v>278</v>
      </c>
      <c r="B1820" s="24" t="s">
        <v>377</v>
      </c>
      <c r="C1820" s="24"/>
      <c r="D1820" s="3" t="s">
        <v>1876</v>
      </c>
      <c r="E1820" s="21" t="s">
        <v>385</v>
      </c>
      <c r="F1820" s="21" t="s">
        <v>1995</v>
      </c>
      <c r="G1820" s="24"/>
      <c r="H1820" s="21" t="s">
        <v>386</v>
      </c>
      <c r="I1820" s="33">
        <v>66020000</v>
      </c>
      <c r="J1820" s="1" t="s">
        <v>1804</v>
      </c>
      <c r="K1820" s="1" t="s">
        <v>1804</v>
      </c>
      <c r="M1820" s="20" t="s">
        <v>381</v>
      </c>
      <c r="N1820" s="20"/>
      <c r="O1820" s="22" t="s">
        <v>1791</v>
      </c>
      <c r="P1820" s="22">
        <v>43</v>
      </c>
      <c r="Q1820" s="37">
        <f t="shared" si="711"/>
        <v>79.2</v>
      </c>
      <c r="R1820" s="166">
        <v>99</v>
      </c>
      <c r="S1820" s="33">
        <v>5051771344201</v>
      </c>
      <c r="T1820" s="33"/>
      <c r="U1820" s="99">
        <v>8.5000000000000006E-2</v>
      </c>
      <c r="V1820" s="142">
        <v>5.0000000000000001E-3</v>
      </c>
      <c r="W1820" s="99">
        <f t="shared" si="713"/>
        <v>9.0000000000000011E-2</v>
      </c>
      <c r="X1820" s="139">
        <v>20</v>
      </c>
      <c r="Y1820" s="139">
        <v>790</v>
      </c>
      <c r="Z1820" s="139">
        <v>90</v>
      </c>
      <c r="AX1820" s="412" t="s">
        <v>379</v>
      </c>
      <c r="AY1820" s="156"/>
      <c r="AZ1820" t="s">
        <v>4280</v>
      </c>
      <c r="BA1820" s="278" t="s">
        <v>4267</v>
      </c>
      <c r="BB1820" s="280" t="s">
        <v>4268</v>
      </c>
    </row>
    <row r="1821" spans="1:55" ht="15.75">
      <c r="A1821" s="23" t="s">
        <v>278</v>
      </c>
      <c r="B1821" s="24" t="s">
        <v>377</v>
      </c>
      <c r="C1821" s="24"/>
      <c r="D1821" s="3" t="s">
        <v>1876</v>
      </c>
      <c r="E1821" s="21" t="s">
        <v>387</v>
      </c>
      <c r="F1821" s="21" t="s">
        <v>1995</v>
      </c>
      <c r="G1821" s="24"/>
      <c r="H1821" s="21" t="s">
        <v>388</v>
      </c>
      <c r="I1821" s="33">
        <v>66020000</v>
      </c>
      <c r="J1821" s="1" t="s">
        <v>1804</v>
      </c>
      <c r="K1821" s="1" t="s">
        <v>1804</v>
      </c>
      <c r="M1821" s="20" t="s">
        <v>381</v>
      </c>
      <c r="N1821" s="20"/>
      <c r="O1821" s="22" t="s">
        <v>1791</v>
      </c>
      <c r="P1821" s="22">
        <v>43</v>
      </c>
      <c r="Q1821" s="37">
        <f t="shared" si="711"/>
        <v>79.2</v>
      </c>
      <c r="R1821" s="166">
        <v>99</v>
      </c>
      <c r="S1821" s="33" t="s">
        <v>389</v>
      </c>
      <c r="T1821" s="33"/>
      <c r="U1821" s="99">
        <v>8.5000000000000006E-2</v>
      </c>
      <c r="V1821" s="142">
        <v>5.0000000000000001E-3</v>
      </c>
      <c r="W1821" s="99">
        <f t="shared" si="713"/>
        <v>9.0000000000000011E-2</v>
      </c>
      <c r="X1821" s="139">
        <v>20</v>
      </c>
      <c r="Y1821" s="139">
        <v>790</v>
      </c>
      <c r="Z1821" s="139">
        <v>90</v>
      </c>
      <c r="AX1821" s="412" t="s">
        <v>379</v>
      </c>
      <c r="AY1821" s="156"/>
      <c r="AZ1821" t="s">
        <v>4280</v>
      </c>
      <c r="BA1821" s="278" t="s">
        <v>4267</v>
      </c>
      <c r="BB1821" s="280" t="s">
        <v>4268</v>
      </c>
    </row>
    <row r="1822" spans="1:55" ht="15.75">
      <c r="A1822" s="23" t="s">
        <v>278</v>
      </c>
      <c r="B1822" s="24" t="s">
        <v>377</v>
      </c>
      <c r="C1822" s="24"/>
      <c r="D1822" s="3" t="s">
        <v>1877</v>
      </c>
      <c r="E1822" s="21" t="s">
        <v>390</v>
      </c>
      <c r="F1822" s="21" t="s">
        <v>1995</v>
      </c>
      <c r="G1822" s="3"/>
      <c r="H1822" s="21" t="s">
        <v>279</v>
      </c>
      <c r="I1822" s="33">
        <v>66020000</v>
      </c>
      <c r="J1822" s="1" t="s">
        <v>1804</v>
      </c>
      <c r="K1822" s="1" t="s">
        <v>1804</v>
      </c>
      <c r="M1822" s="20" t="s">
        <v>392</v>
      </c>
      <c r="N1822" s="20"/>
      <c r="O1822" s="22" t="s">
        <v>1791</v>
      </c>
      <c r="P1822" s="22">
        <v>50</v>
      </c>
      <c r="Q1822" s="37">
        <f t="shared" si="711"/>
        <v>92</v>
      </c>
      <c r="R1822" s="166">
        <v>115</v>
      </c>
      <c r="S1822" s="33" t="s">
        <v>393</v>
      </c>
      <c r="T1822" s="33"/>
      <c r="U1822" s="99">
        <v>0.1</v>
      </c>
      <c r="V1822" s="142">
        <v>5.0000000000000001E-3</v>
      </c>
      <c r="W1822" s="99">
        <f t="shared" si="713"/>
        <v>0.10500000000000001</v>
      </c>
      <c r="X1822" s="139">
        <v>20</v>
      </c>
      <c r="Y1822" s="139">
        <v>710</v>
      </c>
      <c r="Z1822" s="139">
        <v>70</v>
      </c>
      <c r="AX1822" s="413" t="s">
        <v>391</v>
      </c>
      <c r="AY1822" s="156"/>
      <c r="AZ1822" t="s">
        <v>4280</v>
      </c>
      <c r="BA1822" s="278" t="s">
        <v>4267</v>
      </c>
      <c r="BB1822" s="280" t="s">
        <v>4268</v>
      </c>
    </row>
    <row r="1823" spans="1:55" ht="15.75">
      <c r="A1823" s="23" t="s">
        <v>278</v>
      </c>
      <c r="B1823" s="24" t="s">
        <v>377</v>
      </c>
      <c r="C1823" s="24"/>
      <c r="D1823" s="3" t="s">
        <v>1877</v>
      </c>
      <c r="E1823" s="21" t="s">
        <v>394</v>
      </c>
      <c r="F1823" s="21" t="s">
        <v>1995</v>
      </c>
      <c r="G1823" s="3"/>
      <c r="H1823" s="21" t="s">
        <v>386</v>
      </c>
      <c r="I1823" s="33">
        <v>66020000</v>
      </c>
      <c r="J1823" s="1" t="s">
        <v>1804</v>
      </c>
      <c r="K1823" s="1" t="s">
        <v>1804</v>
      </c>
      <c r="M1823" s="20" t="s">
        <v>392</v>
      </c>
      <c r="N1823" s="20"/>
      <c r="O1823" s="22" t="s">
        <v>1791</v>
      </c>
      <c r="P1823" s="22">
        <v>50</v>
      </c>
      <c r="Q1823" s="37">
        <f t="shared" si="711"/>
        <v>92</v>
      </c>
      <c r="R1823" s="166">
        <v>115</v>
      </c>
      <c r="S1823" s="33" t="s">
        <v>395</v>
      </c>
      <c r="T1823" s="33"/>
      <c r="U1823" s="99">
        <v>0.1</v>
      </c>
      <c r="V1823" s="142">
        <v>5.0000000000000001E-3</v>
      </c>
      <c r="W1823" s="99">
        <f t="shared" si="713"/>
        <v>0.10500000000000001</v>
      </c>
      <c r="X1823" s="139">
        <v>20</v>
      </c>
      <c r="Y1823" s="139">
        <v>710</v>
      </c>
      <c r="Z1823" s="139">
        <v>70</v>
      </c>
      <c r="AX1823" s="413" t="s">
        <v>391</v>
      </c>
      <c r="AY1823" s="156"/>
      <c r="AZ1823" t="s">
        <v>4280</v>
      </c>
      <c r="BA1823" s="278" t="s">
        <v>4267</v>
      </c>
      <c r="BB1823" s="280" t="s">
        <v>4268</v>
      </c>
    </row>
    <row r="1824" spans="1:55" ht="15.75">
      <c r="A1824" s="23" t="s">
        <v>278</v>
      </c>
      <c r="B1824" s="24" t="s">
        <v>377</v>
      </c>
      <c r="C1824" s="24"/>
      <c r="D1824" s="3" t="s">
        <v>1877</v>
      </c>
      <c r="E1824" s="21" t="s">
        <v>396</v>
      </c>
      <c r="F1824" s="21" t="s">
        <v>1995</v>
      </c>
      <c r="G1824" s="3"/>
      <c r="H1824" s="21" t="s">
        <v>397</v>
      </c>
      <c r="I1824" s="33">
        <v>66020000</v>
      </c>
      <c r="J1824" s="1" t="s">
        <v>1804</v>
      </c>
      <c r="K1824" s="1" t="s">
        <v>1804</v>
      </c>
      <c r="M1824" s="20" t="s">
        <v>392</v>
      </c>
      <c r="N1824" s="20"/>
      <c r="O1824" s="22" t="s">
        <v>1791</v>
      </c>
      <c r="P1824" s="22">
        <v>50</v>
      </c>
      <c r="Q1824" s="37">
        <f t="shared" si="711"/>
        <v>92</v>
      </c>
      <c r="R1824" s="166">
        <v>115</v>
      </c>
      <c r="S1824" s="33" t="s">
        <v>398</v>
      </c>
      <c r="T1824" s="33"/>
      <c r="U1824" s="99">
        <v>0.1</v>
      </c>
      <c r="V1824" s="142">
        <v>5.0000000000000001E-3</v>
      </c>
      <c r="W1824" s="99">
        <f t="shared" si="713"/>
        <v>0.10500000000000001</v>
      </c>
      <c r="X1824" s="139">
        <v>20</v>
      </c>
      <c r="Y1824" s="139">
        <v>710</v>
      </c>
      <c r="Z1824" s="139">
        <v>70</v>
      </c>
      <c r="AX1824" s="413" t="s">
        <v>391</v>
      </c>
      <c r="AY1824" s="156"/>
      <c r="AZ1824" t="s">
        <v>4280</v>
      </c>
      <c r="BA1824" s="278" t="s">
        <v>4267</v>
      </c>
      <c r="BB1824" s="280" t="s">
        <v>4268</v>
      </c>
    </row>
    <row r="1825" spans="1:54" ht="15.75">
      <c r="A1825" s="23" t="s">
        <v>278</v>
      </c>
      <c r="B1825" s="24" t="s">
        <v>377</v>
      </c>
      <c r="C1825" s="24"/>
      <c r="D1825" s="3" t="s">
        <v>1877</v>
      </c>
      <c r="E1825" s="21" t="s">
        <v>399</v>
      </c>
      <c r="F1825" s="21" t="s">
        <v>1995</v>
      </c>
      <c r="G1825" s="3"/>
      <c r="H1825" s="21" t="s">
        <v>295</v>
      </c>
      <c r="I1825" s="33">
        <v>66020000</v>
      </c>
      <c r="J1825" s="1" t="s">
        <v>1804</v>
      </c>
      <c r="K1825" s="1" t="s">
        <v>1804</v>
      </c>
      <c r="M1825" s="20" t="s">
        <v>392</v>
      </c>
      <c r="N1825" s="20"/>
      <c r="O1825" s="22" t="s">
        <v>1791</v>
      </c>
      <c r="P1825" s="22">
        <v>50</v>
      </c>
      <c r="Q1825" s="37">
        <f t="shared" si="711"/>
        <v>92</v>
      </c>
      <c r="R1825" s="166">
        <v>115</v>
      </c>
      <c r="S1825" s="33" t="s">
        <v>400</v>
      </c>
      <c r="T1825" s="33"/>
      <c r="U1825" s="99">
        <v>0.1</v>
      </c>
      <c r="V1825" s="142">
        <v>5.0000000000000001E-3</v>
      </c>
      <c r="W1825" s="99">
        <f t="shared" si="713"/>
        <v>0.10500000000000001</v>
      </c>
      <c r="X1825" s="139">
        <v>20</v>
      </c>
      <c r="Y1825" s="139">
        <v>710</v>
      </c>
      <c r="Z1825" s="139">
        <v>70</v>
      </c>
      <c r="AX1825" s="413" t="s">
        <v>391</v>
      </c>
      <c r="AY1825" s="156"/>
      <c r="AZ1825" t="s">
        <v>4280</v>
      </c>
      <c r="BA1825" s="278" t="s">
        <v>4267</v>
      </c>
      <c r="BB1825" s="280" t="s">
        <v>4268</v>
      </c>
    </row>
    <row r="1826" spans="1:54" ht="15.75">
      <c r="A1826" s="23" t="s">
        <v>278</v>
      </c>
      <c r="B1826" s="24" t="s">
        <v>377</v>
      </c>
      <c r="C1826" s="24"/>
      <c r="D1826" s="3" t="s">
        <v>1877</v>
      </c>
      <c r="E1826" s="21" t="s">
        <v>2449</v>
      </c>
      <c r="F1826" s="21" t="s">
        <v>1995</v>
      </c>
      <c r="G1826" s="3"/>
      <c r="H1826" s="21" t="s">
        <v>2450</v>
      </c>
      <c r="I1826" s="33">
        <v>66020000</v>
      </c>
      <c r="J1826" s="1" t="s">
        <v>1804</v>
      </c>
      <c r="K1826" s="1" t="s">
        <v>1804</v>
      </c>
      <c r="M1826" s="20" t="s">
        <v>392</v>
      </c>
      <c r="N1826" s="20"/>
      <c r="O1826" s="22" t="s">
        <v>1791</v>
      </c>
      <c r="P1826" s="22">
        <v>50</v>
      </c>
      <c r="Q1826" s="37">
        <f t="shared" si="711"/>
        <v>92</v>
      </c>
      <c r="R1826" s="166">
        <v>115</v>
      </c>
      <c r="S1826" s="33">
        <v>5051771360102</v>
      </c>
      <c r="T1826" s="33"/>
      <c r="U1826" s="99">
        <v>0.1</v>
      </c>
      <c r="V1826" s="142">
        <v>5.0000000000000001E-3</v>
      </c>
      <c r="W1826" s="99">
        <f t="shared" si="713"/>
        <v>0.10500000000000001</v>
      </c>
      <c r="X1826" s="139">
        <v>20</v>
      </c>
      <c r="Y1826" s="139">
        <v>710</v>
      </c>
      <c r="Z1826" s="139">
        <v>70</v>
      </c>
      <c r="AX1826" s="413" t="s">
        <v>391</v>
      </c>
      <c r="AY1826" s="156"/>
      <c r="AZ1826" t="s">
        <v>4280</v>
      </c>
      <c r="BA1826" s="278" t="s">
        <v>4267</v>
      </c>
      <c r="BB1826" s="280" t="s">
        <v>4268</v>
      </c>
    </row>
    <row r="1827" spans="1:54" ht="15.75">
      <c r="A1827" s="23" t="s">
        <v>278</v>
      </c>
      <c r="B1827" s="24" t="s">
        <v>377</v>
      </c>
      <c r="C1827" s="24"/>
      <c r="D1827" s="3" t="s">
        <v>1877</v>
      </c>
      <c r="E1827" s="21" t="s">
        <v>401</v>
      </c>
      <c r="F1827" s="21" t="s">
        <v>1995</v>
      </c>
      <c r="G1827" s="3"/>
      <c r="H1827" s="21" t="s">
        <v>402</v>
      </c>
      <c r="I1827" s="33">
        <v>66020000</v>
      </c>
      <c r="J1827" s="1" t="s">
        <v>1804</v>
      </c>
      <c r="K1827" s="1" t="s">
        <v>1804</v>
      </c>
      <c r="M1827" s="20" t="s">
        <v>392</v>
      </c>
      <c r="N1827" s="20"/>
      <c r="O1827" s="22" t="s">
        <v>1791</v>
      </c>
      <c r="P1827" s="22">
        <v>50</v>
      </c>
      <c r="Q1827" s="37">
        <f t="shared" si="711"/>
        <v>92</v>
      </c>
      <c r="R1827" s="166">
        <v>115</v>
      </c>
      <c r="S1827" s="33" t="s">
        <v>403</v>
      </c>
      <c r="T1827" s="33"/>
      <c r="U1827" s="99">
        <v>0.1</v>
      </c>
      <c r="V1827" s="142">
        <v>5.0000000000000001E-3</v>
      </c>
      <c r="W1827" s="99">
        <f t="shared" si="713"/>
        <v>0.10500000000000001</v>
      </c>
      <c r="X1827" s="139">
        <v>20</v>
      </c>
      <c r="Y1827" s="139">
        <v>710</v>
      </c>
      <c r="Z1827" s="139">
        <v>70</v>
      </c>
      <c r="AX1827" s="413" t="s">
        <v>391</v>
      </c>
      <c r="AY1827" s="156"/>
      <c r="AZ1827" t="s">
        <v>4280</v>
      </c>
      <c r="BA1827" s="278" t="s">
        <v>4267</v>
      </c>
      <c r="BB1827" s="280" t="s">
        <v>4268</v>
      </c>
    </row>
    <row r="1828" spans="1:54" ht="15.75">
      <c r="A1828" s="23" t="s">
        <v>278</v>
      </c>
      <c r="B1828" s="24" t="s">
        <v>377</v>
      </c>
      <c r="C1828" s="24"/>
      <c r="D1828" s="3" t="s">
        <v>1878</v>
      </c>
      <c r="E1828" s="21" t="s">
        <v>404</v>
      </c>
      <c r="F1828" s="21" t="s">
        <v>1996</v>
      </c>
      <c r="G1828" s="24"/>
      <c r="H1828" s="21" t="s">
        <v>380</v>
      </c>
      <c r="I1828" s="33">
        <v>66020000</v>
      </c>
      <c r="J1828" s="1" t="s">
        <v>1804</v>
      </c>
      <c r="K1828" s="1" t="s">
        <v>1804</v>
      </c>
      <c r="M1828" s="20" t="s">
        <v>406</v>
      </c>
      <c r="N1828" s="20"/>
      <c r="O1828" s="22" t="s">
        <v>1791</v>
      </c>
      <c r="P1828" s="22">
        <v>69</v>
      </c>
      <c r="Q1828" s="37">
        <f t="shared" si="711"/>
        <v>127.2</v>
      </c>
      <c r="R1828" s="166">
        <v>159</v>
      </c>
      <c r="S1828" s="33" t="s">
        <v>407</v>
      </c>
      <c r="T1828" s="33"/>
      <c r="U1828" s="99">
        <v>9.5000000000000001E-2</v>
      </c>
      <c r="V1828" s="142">
        <v>5.0000000000000001E-3</v>
      </c>
      <c r="W1828" s="99">
        <f t="shared" si="713"/>
        <v>0.1</v>
      </c>
      <c r="X1828" s="139">
        <v>20</v>
      </c>
      <c r="Y1828" s="139">
        <v>570</v>
      </c>
      <c r="Z1828" s="139">
        <v>70</v>
      </c>
      <c r="AX1828" s="413" t="s">
        <v>405</v>
      </c>
      <c r="AY1828" s="156"/>
      <c r="AZ1828" t="s">
        <v>4280</v>
      </c>
      <c r="BA1828" s="278" t="s">
        <v>4267</v>
      </c>
      <c r="BB1828" s="280" t="s">
        <v>4268</v>
      </c>
    </row>
    <row r="1829" spans="1:54" ht="15.75">
      <c r="A1829" s="23" t="s">
        <v>278</v>
      </c>
      <c r="B1829" s="24" t="s">
        <v>377</v>
      </c>
      <c r="C1829" s="24"/>
      <c r="D1829" s="3" t="s">
        <v>1878</v>
      </c>
      <c r="E1829" s="21" t="s">
        <v>408</v>
      </c>
      <c r="F1829" s="21" t="s">
        <v>1996</v>
      </c>
      <c r="G1829" s="24"/>
      <c r="H1829" s="21" t="s">
        <v>409</v>
      </c>
      <c r="I1829" s="33">
        <v>66020000</v>
      </c>
      <c r="J1829" s="1" t="s">
        <v>1804</v>
      </c>
      <c r="K1829" s="1" t="s">
        <v>1804</v>
      </c>
      <c r="M1829" s="20" t="s">
        <v>406</v>
      </c>
      <c r="N1829" s="20"/>
      <c r="O1829" s="22" t="s">
        <v>1791</v>
      </c>
      <c r="P1829" s="22">
        <v>69</v>
      </c>
      <c r="Q1829" s="37">
        <f t="shared" si="711"/>
        <v>127.2</v>
      </c>
      <c r="R1829" s="166">
        <v>159</v>
      </c>
      <c r="S1829" s="33" t="s">
        <v>410</v>
      </c>
      <c r="T1829" s="33"/>
      <c r="U1829" s="99">
        <v>9.5000000000000001E-2</v>
      </c>
      <c r="V1829" s="142">
        <v>5.0000000000000001E-3</v>
      </c>
      <c r="W1829" s="99">
        <f t="shared" si="713"/>
        <v>0.1</v>
      </c>
      <c r="X1829" s="139">
        <v>20</v>
      </c>
      <c r="Y1829" s="139">
        <v>570</v>
      </c>
      <c r="Z1829" s="139">
        <v>70</v>
      </c>
      <c r="AX1829" s="413" t="s">
        <v>405</v>
      </c>
      <c r="AY1829" s="156"/>
      <c r="AZ1829" t="s">
        <v>4280</v>
      </c>
      <c r="BA1829" s="278" t="s">
        <v>4267</v>
      </c>
      <c r="BB1829" s="280" t="s">
        <v>4268</v>
      </c>
    </row>
    <row r="1830" spans="1:54" ht="15.75">
      <c r="A1830" s="23" t="s">
        <v>278</v>
      </c>
      <c r="B1830" s="24" t="s">
        <v>377</v>
      </c>
      <c r="C1830" s="24"/>
      <c r="D1830" s="3" t="s">
        <v>1878</v>
      </c>
      <c r="E1830" s="21" t="s">
        <v>411</v>
      </c>
      <c r="F1830" s="21" t="s">
        <v>1996</v>
      </c>
      <c r="G1830" s="24"/>
      <c r="H1830" s="21" t="s">
        <v>388</v>
      </c>
      <c r="I1830" s="33">
        <v>66020000</v>
      </c>
      <c r="J1830" s="1" t="s">
        <v>1804</v>
      </c>
      <c r="K1830" s="1" t="s">
        <v>1804</v>
      </c>
      <c r="M1830" s="20" t="s">
        <v>406</v>
      </c>
      <c r="N1830" s="20"/>
      <c r="O1830" s="22" t="s">
        <v>1791</v>
      </c>
      <c r="P1830" s="22">
        <v>69</v>
      </c>
      <c r="Q1830" s="37">
        <f t="shared" si="711"/>
        <v>127.2</v>
      </c>
      <c r="R1830" s="166">
        <v>159</v>
      </c>
      <c r="S1830" s="33" t="s">
        <v>412</v>
      </c>
      <c r="T1830" s="33"/>
      <c r="U1830" s="99">
        <v>9.5000000000000001E-2</v>
      </c>
      <c r="V1830" s="142">
        <v>5.0000000000000001E-3</v>
      </c>
      <c r="W1830" s="99">
        <f t="shared" si="713"/>
        <v>0.1</v>
      </c>
      <c r="X1830" s="139">
        <v>20</v>
      </c>
      <c r="Y1830" s="139">
        <v>570</v>
      </c>
      <c r="Z1830" s="139">
        <v>70</v>
      </c>
      <c r="AX1830" s="413" t="s">
        <v>405</v>
      </c>
      <c r="AY1830" s="156"/>
      <c r="AZ1830" t="s">
        <v>4280</v>
      </c>
      <c r="BA1830" s="278" t="s">
        <v>4267</v>
      </c>
      <c r="BB1830" s="280" t="s">
        <v>4268</v>
      </c>
    </row>
    <row r="1831" spans="1:54" ht="15.75">
      <c r="A1831" s="23" t="s">
        <v>278</v>
      </c>
      <c r="B1831" s="24" t="s">
        <v>377</v>
      </c>
      <c r="C1831" s="24"/>
      <c r="D1831" s="3" t="s">
        <v>1878</v>
      </c>
      <c r="E1831" s="21" t="s">
        <v>413</v>
      </c>
      <c r="F1831" s="21" t="s">
        <v>1996</v>
      </c>
      <c r="G1831" s="24"/>
      <c r="H1831" s="21" t="s">
        <v>414</v>
      </c>
      <c r="I1831" s="33">
        <v>66020000</v>
      </c>
      <c r="J1831" s="1" t="s">
        <v>1804</v>
      </c>
      <c r="K1831" s="1" t="s">
        <v>1804</v>
      </c>
      <c r="M1831" s="20" t="s">
        <v>406</v>
      </c>
      <c r="N1831" s="20"/>
      <c r="O1831" s="22" t="s">
        <v>1791</v>
      </c>
      <c r="P1831" s="22">
        <v>69</v>
      </c>
      <c r="Q1831" s="37">
        <f t="shared" si="711"/>
        <v>127.2</v>
      </c>
      <c r="R1831" s="166">
        <v>159</v>
      </c>
      <c r="S1831" s="33" t="s">
        <v>415</v>
      </c>
      <c r="T1831" s="33"/>
      <c r="U1831" s="99">
        <v>9.5000000000000001E-2</v>
      </c>
      <c r="V1831" s="142">
        <v>5.0000000000000001E-3</v>
      </c>
      <c r="W1831" s="99">
        <f t="shared" si="713"/>
        <v>0.1</v>
      </c>
      <c r="X1831" s="139">
        <v>20</v>
      </c>
      <c r="Y1831" s="139">
        <v>570</v>
      </c>
      <c r="Z1831" s="139">
        <v>70</v>
      </c>
      <c r="AX1831" s="413" t="s">
        <v>405</v>
      </c>
      <c r="AY1831" s="156"/>
      <c r="AZ1831" t="s">
        <v>4280</v>
      </c>
      <c r="BA1831" s="278" t="s">
        <v>4267</v>
      </c>
      <c r="BB1831" s="280" t="s">
        <v>4268</v>
      </c>
    </row>
    <row r="1832" spans="1:54" ht="15.75">
      <c r="A1832" s="23" t="s">
        <v>278</v>
      </c>
      <c r="B1832" s="24" t="s">
        <v>377</v>
      </c>
      <c r="C1832" s="24"/>
      <c r="D1832" s="3" t="s">
        <v>1879</v>
      </c>
      <c r="E1832" s="24" t="s">
        <v>416</v>
      </c>
      <c r="F1832" s="21" t="s">
        <v>1997</v>
      </c>
      <c r="G1832" s="24"/>
      <c r="H1832" s="24" t="s">
        <v>380</v>
      </c>
      <c r="I1832" s="33">
        <v>66020000</v>
      </c>
      <c r="J1832" s="1" t="s">
        <v>1804</v>
      </c>
      <c r="K1832" s="1" t="s">
        <v>1804</v>
      </c>
      <c r="M1832" s="23" t="s">
        <v>418</v>
      </c>
      <c r="N1832" s="23"/>
      <c r="O1832" s="22" t="s">
        <v>1791</v>
      </c>
      <c r="P1832" s="22">
        <v>43</v>
      </c>
      <c r="Q1832" s="37">
        <f t="shared" si="711"/>
        <v>79.2</v>
      </c>
      <c r="R1832" s="166">
        <v>99</v>
      </c>
      <c r="S1832" s="33" t="s">
        <v>419</v>
      </c>
      <c r="T1832" s="33"/>
      <c r="U1832" s="99">
        <v>0.105</v>
      </c>
      <c r="V1832" s="142">
        <v>5.0000000000000001E-3</v>
      </c>
      <c r="W1832" s="99">
        <f t="shared" si="713"/>
        <v>0.11</v>
      </c>
      <c r="X1832" s="139">
        <v>20</v>
      </c>
      <c r="Y1832" s="139">
        <v>110</v>
      </c>
      <c r="Z1832" s="139">
        <v>90</v>
      </c>
      <c r="AX1832" s="412" t="s">
        <v>417</v>
      </c>
      <c r="AY1832" s="156"/>
      <c r="AZ1832" t="s">
        <v>4280</v>
      </c>
      <c r="BA1832" s="278" t="s">
        <v>4267</v>
      </c>
      <c r="BB1832" s="280" t="s">
        <v>4268</v>
      </c>
    </row>
    <row r="1833" spans="1:54" ht="15.75">
      <c r="A1833" s="23" t="s">
        <v>278</v>
      </c>
      <c r="B1833" s="24" t="s">
        <v>377</v>
      </c>
      <c r="C1833" s="24"/>
      <c r="D1833" s="3" t="s">
        <v>1879</v>
      </c>
      <c r="E1833" s="24" t="s">
        <v>420</v>
      </c>
      <c r="F1833" s="21" t="s">
        <v>1997</v>
      </c>
      <c r="G1833" s="24"/>
      <c r="H1833" s="24" t="s">
        <v>279</v>
      </c>
      <c r="I1833" s="33">
        <v>66020000</v>
      </c>
      <c r="J1833" s="1" t="s">
        <v>1804</v>
      </c>
      <c r="K1833" s="1" t="s">
        <v>1804</v>
      </c>
      <c r="M1833" s="23" t="s">
        <v>418</v>
      </c>
      <c r="N1833" s="23"/>
      <c r="O1833" s="22" t="s">
        <v>1791</v>
      </c>
      <c r="P1833" s="22">
        <v>43</v>
      </c>
      <c r="Q1833" s="37">
        <f t="shared" si="711"/>
        <v>79.2</v>
      </c>
      <c r="R1833" s="166">
        <v>99</v>
      </c>
      <c r="S1833" s="33" t="s">
        <v>421</v>
      </c>
      <c r="T1833" s="33"/>
      <c r="U1833" s="99">
        <v>0.105</v>
      </c>
      <c r="V1833" s="142">
        <v>5.0000000000000001E-3</v>
      </c>
      <c r="W1833" s="99">
        <f t="shared" si="713"/>
        <v>0.11</v>
      </c>
      <c r="X1833" s="139">
        <v>20</v>
      </c>
      <c r="Y1833" s="139">
        <v>110</v>
      </c>
      <c r="Z1833" s="139">
        <v>90</v>
      </c>
      <c r="AX1833" s="412" t="s">
        <v>417</v>
      </c>
      <c r="AY1833" s="156"/>
      <c r="AZ1833" t="s">
        <v>4280</v>
      </c>
      <c r="BA1833" s="278" t="s">
        <v>4267</v>
      </c>
      <c r="BB1833" s="280" t="s">
        <v>4268</v>
      </c>
    </row>
    <row r="1834" spans="1:54" ht="15.75">
      <c r="A1834" s="23" t="s">
        <v>278</v>
      </c>
      <c r="B1834" s="24" t="s">
        <v>377</v>
      </c>
      <c r="C1834" s="24"/>
      <c r="D1834" s="3" t="s">
        <v>1879</v>
      </c>
      <c r="E1834" s="24" t="s">
        <v>422</v>
      </c>
      <c r="F1834" s="21" t="s">
        <v>1997</v>
      </c>
      <c r="G1834" s="24"/>
      <c r="H1834" s="24" t="s">
        <v>397</v>
      </c>
      <c r="I1834" s="33">
        <v>66020000</v>
      </c>
      <c r="J1834" s="1" t="s">
        <v>1804</v>
      </c>
      <c r="K1834" s="1" t="s">
        <v>1804</v>
      </c>
      <c r="M1834" s="23" t="s">
        <v>418</v>
      </c>
      <c r="N1834" s="23"/>
      <c r="O1834" s="22" t="s">
        <v>1791</v>
      </c>
      <c r="P1834" s="22">
        <v>43</v>
      </c>
      <c r="Q1834" s="37">
        <f t="shared" si="711"/>
        <v>79.2</v>
      </c>
      <c r="R1834" s="166">
        <v>99</v>
      </c>
      <c r="S1834" s="33" t="s">
        <v>423</v>
      </c>
      <c r="T1834" s="33"/>
      <c r="U1834" s="99">
        <v>0.105</v>
      </c>
      <c r="V1834" s="142">
        <v>5.0000000000000001E-3</v>
      </c>
      <c r="W1834" s="99">
        <f t="shared" si="713"/>
        <v>0.11</v>
      </c>
      <c r="X1834" s="139">
        <v>20</v>
      </c>
      <c r="Y1834" s="139">
        <v>110</v>
      </c>
      <c r="Z1834" s="139">
        <v>90</v>
      </c>
      <c r="AX1834" s="412" t="s">
        <v>417</v>
      </c>
      <c r="AY1834" s="156"/>
      <c r="AZ1834" t="s">
        <v>4280</v>
      </c>
      <c r="BA1834" s="278" t="s">
        <v>4267</v>
      </c>
      <c r="BB1834" s="280" t="s">
        <v>4268</v>
      </c>
    </row>
    <row r="1835" spans="1:54" ht="15.75">
      <c r="A1835" s="23" t="s">
        <v>278</v>
      </c>
      <c r="B1835" s="24" t="s">
        <v>377</v>
      </c>
      <c r="C1835" s="24"/>
      <c r="D1835" s="3" t="s">
        <v>1879</v>
      </c>
      <c r="E1835" s="24" t="s">
        <v>424</v>
      </c>
      <c r="F1835" s="21" t="s">
        <v>1997</v>
      </c>
      <c r="G1835" s="24"/>
      <c r="H1835" s="24" t="s">
        <v>386</v>
      </c>
      <c r="I1835" s="33">
        <v>66020000</v>
      </c>
      <c r="J1835" s="1" t="s">
        <v>1804</v>
      </c>
      <c r="K1835" s="1" t="s">
        <v>1804</v>
      </c>
      <c r="M1835" s="23" t="s">
        <v>418</v>
      </c>
      <c r="N1835" s="23"/>
      <c r="O1835" s="22" t="s">
        <v>1791</v>
      </c>
      <c r="P1835" s="22">
        <v>43</v>
      </c>
      <c r="Q1835" s="37">
        <f t="shared" si="711"/>
        <v>79.2</v>
      </c>
      <c r="R1835" s="166">
        <v>99</v>
      </c>
      <c r="S1835" s="33" t="s">
        <v>425</v>
      </c>
      <c r="T1835" s="33"/>
      <c r="U1835" s="99">
        <v>0.105</v>
      </c>
      <c r="V1835" s="142">
        <v>5.0000000000000001E-3</v>
      </c>
      <c r="W1835" s="99">
        <f t="shared" si="713"/>
        <v>0.11</v>
      </c>
      <c r="X1835" s="139">
        <v>20</v>
      </c>
      <c r="Y1835" s="139">
        <v>110</v>
      </c>
      <c r="Z1835" s="139">
        <v>90</v>
      </c>
      <c r="AX1835" s="412" t="s">
        <v>417</v>
      </c>
      <c r="AY1835" s="156"/>
      <c r="AZ1835" t="s">
        <v>4280</v>
      </c>
      <c r="BA1835" s="278" t="s">
        <v>4267</v>
      </c>
      <c r="BB1835" s="280" t="s">
        <v>4268</v>
      </c>
    </row>
    <row r="1836" spans="1:54" ht="15.75">
      <c r="A1836" s="23" t="s">
        <v>278</v>
      </c>
      <c r="B1836" s="24" t="s">
        <v>377</v>
      </c>
      <c r="C1836" s="24"/>
      <c r="D1836" s="3" t="s">
        <v>1879</v>
      </c>
      <c r="E1836" s="24" t="s">
        <v>426</v>
      </c>
      <c r="F1836" s="21" t="s">
        <v>1997</v>
      </c>
      <c r="G1836" s="24"/>
      <c r="H1836" s="24" t="s">
        <v>388</v>
      </c>
      <c r="I1836" s="33">
        <v>66020000</v>
      </c>
      <c r="J1836" s="1" t="s">
        <v>1804</v>
      </c>
      <c r="K1836" s="1" t="s">
        <v>1804</v>
      </c>
      <c r="M1836" s="23" t="s">
        <v>418</v>
      </c>
      <c r="N1836" s="23"/>
      <c r="O1836" s="22" t="s">
        <v>1791</v>
      </c>
      <c r="P1836" s="22">
        <v>43</v>
      </c>
      <c r="Q1836" s="37">
        <f t="shared" si="711"/>
        <v>79.2</v>
      </c>
      <c r="R1836" s="166">
        <v>99</v>
      </c>
      <c r="S1836" s="33" t="s">
        <v>427</v>
      </c>
      <c r="T1836" s="33"/>
      <c r="U1836" s="99">
        <v>0.105</v>
      </c>
      <c r="V1836" s="142">
        <v>5.0000000000000001E-3</v>
      </c>
      <c r="W1836" s="99">
        <f t="shared" si="713"/>
        <v>0.11</v>
      </c>
      <c r="X1836" s="139">
        <v>20</v>
      </c>
      <c r="Y1836" s="139">
        <v>110</v>
      </c>
      <c r="Z1836" s="139">
        <v>90</v>
      </c>
      <c r="AX1836" s="412" t="s">
        <v>417</v>
      </c>
      <c r="AY1836" s="156"/>
      <c r="AZ1836" t="s">
        <v>4280</v>
      </c>
      <c r="BA1836" s="278" t="s">
        <v>4267</v>
      </c>
      <c r="BB1836" s="280" t="s">
        <v>4268</v>
      </c>
    </row>
    <row r="1837" spans="1:54" ht="15.75">
      <c r="A1837" s="3" t="s">
        <v>277</v>
      </c>
      <c r="B1837" s="3" t="s">
        <v>2997</v>
      </c>
      <c r="D1837" s="3" t="s">
        <v>5158</v>
      </c>
      <c r="E1837" t="s">
        <v>5159</v>
      </c>
      <c r="F1837" t="s">
        <v>5160</v>
      </c>
      <c r="H1837" t="s">
        <v>5166</v>
      </c>
      <c r="I1837" s="33">
        <v>42010000</v>
      </c>
      <c r="J1837" s="1" t="s">
        <v>1804</v>
      </c>
      <c r="K1837" s="1" t="s">
        <v>1804</v>
      </c>
      <c r="M1837" s="13" t="s">
        <v>5170</v>
      </c>
      <c r="O1837" s="22" t="s">
        <v>1791</v>
      </c>
      <c r="P1837" s="37">
        <v>315</v>
      </c>
      <c r="Q1837" s="37">
        <f t="shared" si="711"/>
        <v>580</v>
      </c>
      <c r="R1837" s="166">
        <v>725</v>
      </c>
      <c r="S1837" s="143">
        <v>5051771955674</v>
      </c>
      <c r="U1837" s="99">
        <f>W1837-V1837</f>
        <v>0.72199999999999998</v>
      </c>
      <c r="V1837" s="142">
        <v>5.0000000000000001E-3</v>
      </c>
      <c r="W1837" s="3">
        <v>0.72699999999999998</v>
      </c>
      <c r="X1837" s="8">
        <v>950</v>
      </c>
      <c r="Y1837" s="8">
        <v>30</v>
      </c>
      <c r="Z1837" s="8">
        <v>1050</v>
      </c>
      <c r="AX1837" s="420" t="s">
        <v>5171</v>
      </c>
      <c r="AZ1837" t="s">
        <v>4280</v>
      </c>
      <c r="BA1837" s="278" t="s">
        <v>4267</v>
      </c>
      <c r="BB1837" s="280" t="s">
        <v>4268</v>
      </c>
    </row>
    <row r="1838" spans="1:54" ht="15.75">
      <c r="A1838" s="3" t="s">
        <v>277</v>
      </c>
      <c r="B1838" s="3" t="s">
        <v>2997</v>
      </c>
      <c r="D1838" s="3" t="s">
        <v>5158</v>
      </c>
      <c r="E1838" t="s">
        <v>5161</v>
      </c>
      <c r="F1838" t="s">
        <v>5160</v>
      </c>
      <c r="H1838" t="s">
        <v>5166</v>
      </c>
      <c r="I1838" s="33">
        <v>42010000</v>
      </c>
      <c r="J1838" s="1" t="s">
        <v>1804</v>
      </c>
      <c r="K1838" s="1" t="s">
        <v>1804</v>
      </c>
      <c r="M1838" s="13" t="s">
        <v>5169</v>
      </c>
      <c r="O1838" s="22" t="s">
        <v>1791</v>
      </c>
      <c r="P1838" s="37">
        <v>260</v>
      </c>
      <c r="Q1838" s="37">
        <f t="shared" si="711"/>
        <v>479.20000000000005</v>
      </c>
      <c r="R1838" s="166">
        <v>599</v>
      </c>
      <c r="S1838" s="143">
        <v>5051771955681</v>
      </c>
      <c r="U1838" s="99">
        <f t="shared" ref="U1838:U1842" si="714">W1838-V1838</f>
        <v>0.41099999999999998</v>
      </c>
      <c r="V1838" s="142">
        <v>5.0000000000000001E-3</v>
      </c>
      <c r="W1838" s="3">
        <v>0.41599999999999998</v>
      </c>
      <c r="X1838" s="8">
        <v>750</v>
      </c>
      <c r="Y1838" s="8">
        <v>30</v>
      </c>
      <c r="Z1838" s="8">
        <v>1050</v>
      </c>
      <c r="AX1838" s="420" t="s">
        <v>5171</v>
      </c>
      <c r="AZ1838" t="s">
        <v>4280</v>
      </c>
      <c r="BA1838" s="278" t="s">
        <v>4267</v>
      </c>
      <c r="BB1838" s="280" t="s">
        <v>4268</v>
      </c>
    </row>
    <row r="1839" spans="1:54" ht="15.75">
      <c r="A1839" s="3" t="s">
        <v>277</v>
      </c>
      <c r="B1839" s="3" t="s">
        <v>2997</v>
      </c>
      <c r="D1839" s="3" t="s">
        <v>5158</v>
      </c>
      <c r="E1839" t="s">
        <v>5162</v>
      </c>
      <c r="F1839" t="s">
        <v>5160</v>
      </c>
      <c r="H1839" s="24" t="s">
        <v>5168</v>
      </c>
      <c r="I1839" s="33">
        <v>42010000</v>
      </c>
      <c r="J1839" s="1" t="s">
        <v>1804</v>
      </c>
      <c r="K1839" s="1" t="s">
        <v>1804</v>
      </c>
      <c r="M1839" s="13" t="s">
        <v>5170</v>
      </c>
      <c r="O1839" s="22" t="s">
        <v>1791</v>
      </c>
      <c r="P1839" s="37">
        <v>315</v>
      </c>
      <c r="Q1839" s="37">
        <f t="shared" si="711"/>
        <v>580</v>
      </c>
      <c r="R1839" s="166">
        <v>725</v>
      </c>
      <c r="S1839" s="143">
        <v>5051771955698</v>
      </c>
      <c r="U1839" s="99">
        <f t="shared" si="714"/>
        <v>0.72199999999999998</v>
      </c>
      <c r="V1839" s="142">
        <v>5.0000000000000001E-3</v>
      </c>
      <c r="W1839" s="3">
        <v>0.72699999999999998</v>
      </c>
      <c r="X1839" s="8">
        <v>950</v>
      </c>
      <c r="Y1839" s="8">
        <v>30</v>
      </c>
      <c r="Z1839" s="8">
        <v>1050</v>
      </c>
      <c r="AX1839" s="420" t="s">
        <v>5171</v>
      </c>
      <c r="AZ1839" t="s">
        <v>4280</v>
      </c>
      <c r="BA1839" s="278" t="s">
        <v>4267</v>
      </c>
      <c r="BB1839" s="280" t="s">
        <v>4268</v>
      </c>
    </row>
    <row r="1840" spans="1:54" ht="15.75">
      <c r="A1840" s="3" t="s">
        <v>277</v>
      </c>
      <c r="B1840" s="3" t="s">
        <v>2997</v>
      </c>
      <c r="D1840" s="3" t="s">
        <v>5158</v>
      </c>
      <c r="E1840" t="s">
        <v>5163</v>
      </c>
      <c r="F1840" t="s">
        <v>5160</v>
      </c>
      <c r="H1840" s="24" t="s">
        <v>5168</v>
      </c>
      <c r="I1840" s="33">
        <v>42010000</v>
      </c>
      <c r="J1840" s="1" t="s">
        <v>1804</v>
      </c>
      <c r="K1840" s="1" t="s">
        <v>1804</v>
      </c>
      <c r="M1840" s="13" t="s">
        <v>5169</v>
      </c>
      <c r="O1840" s="22" t="s">
        <v>1791</v>
      </c>
      <c r="P1840" s="37">
        <v>260</v>
      </c>
      <c r="Q1840" s="37">
        <f t="shared" si="711"/>
        <v>479.20000000000005</v>
      </c>
      <c r="R1840" s="166">
        <v>599</v>
      </c>
      <c r="S1840" s="143">
        <v>5051771955704</v>
      </c>
      <c r="U1840" s="99">
        <f t="shared" si="714"/>
        <v>0.41099999999999998</v>
      </c>
      <c r="V1840" s="142">
        <v>5.0000000000000001E-3</v>
      </c>
      <c r="W1840" s="3">
        <v>0.41599999999999998</v>
      </c>
      <c r="X1840" s="8">
        <v>750</v>
      </c>
      <c r="Y1840" s="8">
        <v>30</v>
      </c>
      <c r="Z1840" s="8">
        <v>1050</v>
      </c>
      <c r="AX1840" s="420" t="s">
        <v>5171</v>
      </c>
      <c r="AZ1840" t="s">
        <v>4280</v>
      </c>
      <c r="BA1840" s="278" t="s">
        <v>4267</v>
      </c>
      <c r="BB1840" s="280" t="s">
        <v>4268</v>
      </c>
    </row>
    <row r="1841" spans="1:54" ht="15.75">
      <c r="A1841" s="3" t="s">
        <v>277</v>
      </c>
      <c r="B1841" s="3" t="s">
        <v>2997</v>
      </c>
      <c r="D1841" s="3" t="s">
        <v>5158</v>
      </c>
      <c r="E1841" t="s">
        <v>5164</v>
      </c>
      <c r="F1841" t="s">
        <v>5160</v>
      </c>
      <c r="H1841" t="s">
        <v>5167</v>
      </c>
      <c r="I1841" s="33">
        <v>42010000</v>
      </c>
      <c r="J1841" s="1" t="s">
        <v>1804</v>
      </c>
      <c r="K1841" s="1" t="s">
        <v>1804</v>
      </c>
      <c r="M1841" s="13" t="s">
        <v>5170</v>
      </c>
      <c r="O1841" s="22" t="s">
        <v>1791</v>
      </c>
      <c r="P1841" s="37">
        <v>315</v>
      </c>
      <c r="Q1841" s="37">
        <f t="shared" si="711"/>
        <v>580</v>
      </c>
      <c r="R1841" s="166">
        <v>725</v>
      </c>
      <c r="S1841" s="143">
        <v>5051771955711</v>
      </c>
      <c r="U1841" s="99">
        <f t="shared" si="714"/>
        <v>0.72199999999999998</v>
      </c>
      <c r="V1841" s="142">
        <v>5.0000000000000001E-3</v>
      </c>
      <c r="W1841" s="3">
        <v>0.72699999999999998</v>
      </c>
      <c r="X1841" s="8">
        <v>950</v>
      </c>
      <c r="Y1841" s="8">
        <v>30</v>
      </c>
      <c r="Z1841" s="8">
        <v>1050</v>
      </c>
      <c r="AX1841" s="420" t="s">
        <v>5171</v>
      </c>
      <c r="AZ1841" t="s">
        <v>4280</v>
      </c>
      <c r="BA1841" s="278" t="s">
        <v>4267</v>
      </c>
      <c r="BB1841" s="280" t="s">
        <v>4268</v>
      </c>
    </row>
    <row r="1842" spans="1:54" ht="15.75">
      <c r="A1842" s="3" t="s">
        <v>277</v>
      </c>
      <c r="B1842" s="3" t="s">
        <v>2997</v>
      </c>
      <c r="D1842" s="3" t="s">
        <v>5158</v>
      </c>
      <c r="E1842" t="s">
        <v>5165</v>
      </c>
      <c r="F1842" t="s">
        <v>5160</v>
      </c>
      <c r="H1842" t="s">
        <v>5167</v>
      </c>
      <c r="I1842" s="33">
        <v>42010000</v>
      </c>
      <c r="J1842" s="1" t="s">
        <v>1804</v>
      </c>
      <c r="K1842" s="1" t="s">
        <v>1804</v>
      </c>
      <c r="M1842" s="13" t="s">
        <v>5169</v>
      </c>
      <c r="O1842" s="22" t="s">
        <v>1791</v>
      </c>
      <c r="P1842" s="37">
        <v>260</v>
      </c>
      <c r="Q1842" s="37">
        <f t="shared" si="711"/>
        <v>479.20000000000005</v>
      </c>
      <c r="R1842" s="166">
        <v>599</v>
      </c>
      <c r="S1842" s="143">
        <v>5051771955728</v>
      </c>
      <c r="U1842" s="99">
        <f t="shared" si="714"/>
        <v>0.41099999999999998</v>
      </c>
      <c r="V1842" s="142">
        <v>5.0000000000000001E-3</v>
      </c>
      <c r="W1842" s="3">
        <v>0.41599999999999998</v>
      </c>
      <c r="X1842" s="8">
        <v>750</v>
      </c>
      <c r="Y1842" s="8">
        <v>30</v>
      </c>
      <c r="Z1842" s="8">
        <v>1050</v>
      </c>
      <c r="AX1842" s="420" t="s">
        <v>5171</v>
      </c>
      <c r="AZ1842" t="s">
        <v>4280</v>
      </c>
      <c r="BA1842" s="278" t="s">
        <v>4267</v>
      </c>
      <c r="BB1842" s="280" t="s">
        <v>4268</v>
      </c>
    </row>
    <row r="1843" spans="1:54">
      <c r="U1843" s="99"/>
    </row>
    <row r="1860" spans="1:55" s="12" customFormat="1">
      <c r="A1860"/>
      <c r="B1860"/>
      <c r="C1860"/>
      <c r="D1860"/>
      <c r="E1860"/>
      <c r="F1860"/>
      <c r="G1860"/>
      <c r="H1860"/>
      <c r="I1860" s="33"/>
      <c r="J1860"/>
      <c r="K1860"/>
      <c r="L1860"/>
      <c r="M1860" s="13"/>
      <c r="N1860" s="13"/>
      <c r="O1860"/>
      <c r="P1860" s="37"/>
      <c r="Q1860" s="37"/>
      <c r="R1860" s="180"/>
      <c r="S1860" s="143"/>
      <c r="T1860" s="40"/>
      <c r="U1860" s="140"/>
      <c r="V1860" s="99"/>
      <c r="W1860" s="99"/>
      <c r="X1860" s="8"/>
      <c r="Y1860" s="8"/>
      <c r="Z1860" s="8"/>
      <c r="AA1860"/>
      <c r="AB1860"/>
      <c r="AC1860"/>
      <c r="AD1860"/>
      <c r="AE1860"/>
      <c r="AF1860"/>
      <c r="AG1860"/>
      <c r="AH1860"/>
      <c r="AI1860"/>
      <c r="AJ1860"/>
      <c r="AK1860"/>
      <c r="AL1860"/>
      <c r="AM1860"/>
      <c r="AN1860"/>
      <c r="AO1860"/>
      <c r="AP1860"/>
      <c r="AQ1860"/>
      <c r="AR1860"/>
      <c r="AS1860"/>
      <c r="AT1860"/>
      <c r="AU1860"/>
      <c r="AV1860"/>
      <c r="AW1860"/>
      <c r="AX1860" s="290"/>
      <c r="AY1860"/>
      <c r="AZ1860"/>
      <c r="BA1860"/>
      <c r="BB1860"/>
      <c r="BC1860"/>
    </row>
    <row r="1861" spans="1:55" s="12" customFormat="1">
      <c r="A1861"/>
      <c r="B1861"/>
      <c r="C1861"/>
      <c r="D1861"/>
      <c r="E1861"/>
      <c r="F1861"/>
      <c r="G1861"/>
      <c r="H1861"/>
      <c r="I1861" s="33"/>
      <c r="J1861"/>
      <c r="K1861"/>
      <c r="L1861"/>
      <c r="M1861" s="13"/>
      <c r="N1861" s="13"/>
      <c r="O1861"/>
      <c r="P1861" s="37"/>
      <c r="Q1861" s="37"/>
      <c r="R1861" s="180"/>
      <c r="S1861" s="143"/>
      <c r="T1861" s="40"/>
      <c r="U1861" s="140"/>
      <c r="V1861" s="99"/>
      <c r="W1861" s="99"/>
      <c r="X1861" s="8"/>
      <c r="Y1861" s="8"/>
      <c r="Z1861" s="8"/>
      <c r="AA1861"/>
      <c r="AB1861"/>
      <c r="AC1861"/>
      <c r="AD1861"/>
      <c r="AE1861"/>
      <c r="AF1861"/>
      <c r="AG1861"/>
      <c r="AH1861"/>
      <c r="AI1861"/>
      <c r="AJ1861"/>
      <c r="AK1861"/>
      <c r="AL1861"/>
      <c r="AM1861"/>
      <c r="AN1861"/>
      <c r="AO1861"/>
      <c r="AP1861"/>
      <c r="AQ1861"/>
      <c r="AR1861"/>
      <c r="AS1861"/>
      <c r="AT1861"/>
      <c r="AU1861"/>
      <c r="AV1861"/>
      <c r="AW1861"/>
      <c r="AX1861" s="290"/>
      <c r="AY1861"/>
      <c r="AZ1861"/>
      <c r="BA1861"/>
      <c r="BB1861"/>
      <c r="BC1861"/>
    </row>
    <row r="1862" spans="1:55" s="12" customFormat="1">
      <c r="A1862"/>
      <c r="B1862"/>
      <c r="C1862"/>
      <c r="D1862"/>
      <c r="E1862"/>
      <c r="F1862"/>
      <c r="G1862"/>
      <c r="H1862"/>
      <c r="I1862" s="33"/>
      <c r="J1862"/>
      <c r="K1862"/>
      <c r="L1862"/>
      <c r="M1862" s="13"/>
      <c r="N1862" s="13"/>
      <c r="O1862"/>
      <c r="P1862" s="168"/>
      <c r="Q1862" s="180"/>
      <c r="R1862" s="180"/>
      <c r="S1862" s="143"/>
      <c r="T1862" s="40"/>
      <c r="U1862" s="140"/>
      <c r="V1862" s="99"/>
      <c r="W1862" s="99"/>
      <c r="X1862" s="8"/>
      <c r="Y1862" s="8"/>
      <c r="Z1862" s="8"/>
      <c r="AA1862"/>
      <c r="AB1862"/>
      <c r="AC1862"/>
      <c r="AD1862"/>
      <c r="AE1862"/>
      <c r="AF1862"/>
      <c r="AG1862"/>
      <c r="AH1862"/>
      <c r="AI1862"/>
      <c r="AJ1862"/>
      <c r="AK1862"/>
      <c r="AL1862"/>
      <c r="AM1862"/>
      <c r="AN1862"/>
      <c r="AO1862"/>
      <c r="AP1862"/>
      <c r="AQ1862"/>
      <c r="AR1862"/>
      <c r="AS1862"/>
      <c r="AT1862"/>
      <c r="AU1862"/>
      <c r="AV1862"/>
      <c r="AW1862"/>
      <c r="AX1862" s="290"/>
      <c r="AY1862"/>
      <c r="AZ1862"/>
      <c r="BA1862"/>
      <c r="BB1862"/>
      <c r="BC1862"/>
    </row>
    <row r="1863" spans="1:55" s="12" customFormat="1">
      <c r="A1863"/>
      <c r="B1863"/>
      <c r="C1863"/>
      <c r="D1863"/>
      <c r="E1863"/>
      <c r="F1863"/>
      <c r="G1863"/>
      <c r="H1863"/>
      <c r="I1863" s="33"/>
      <c r="J1863"/>
      <c r="K1863"/>
      <c r="L1863"/>
      <c r="M1863" s="13"/>
      <c r="N1863" s="13"/>
      <c r="O1863"/>
      <c r="P1863" s="168"/>
      <c r="Q1863" s="180"/>
      <c r="R1863" s="180"/>
      <c r="S1863" s="143"/>
      <c r="T1863" s="40"/>
      <c r="U1863" s="140"/>
      <c r="V1863" s="99"/>
      <c r="W1863" s="99"/>
      <c r="X1863" s="8"/>
      <c r="Y1863" s="8"/>
      <c r="Z1863" s="8"/>
      <c r="AA1863"/>
      <c r="AB1863"/>
      <c r="AC1863"/>
      <c r="AD1863"/>
      <c r="AE1863"/>
      <c r="AF1863"/>
      <c r="AG1863"/>
      <c r="AH1863"/>
      <c r="AI1863"/>
      <c r="AJ1863"/>
      <c r="AK1863"/>
      <c r="AL1863"/>
      <c r="AM1863"/>
      <c r="AN1863"/>
      <c r="AO1863"/>
      <c r="AP1863"/>
      <c r="AQ1863"/>
      <c r="AR1863"/>
      <c r="AS1863"/>
      <c r="AT1863"/>
      <c r="AU1863"/>
      <c r="AV1863"/>
      <c r="AW1863"/>
      <c r="AX1863" s="290"/>
      <c r="AY1863"/>
      <c r="AZ1863"/>
      <c r="BA1863"/>
      <c r="BB1863"/>
      <c r="BC1863"/>
    </row>
    <row r="1864" spans="1:55" s="12" customFormat="1">
      <c r="A1864"/>
      <c r="B1864"/>
      <c r="C1864"/>
      <c r="D1864"/>
      <c r="E1864"/>
      <c r="F1864"/>
      <c r="G1864"/>
      <c r="H1864"/>
      <c r="I1864" s="33"/>
      <c r="J1864"/>
      <c r="K1864"/>
      <c r="L1864"/>
      <c r="M1864" s="13"/>
      <c r="N1864" s="13"/>
      <c r="O1864"/>
      <c r="P1864" s="168"/>
      <c r="Q1864" s="180"/>
      <c r="R1864" s="180"/>
      <c r="S1864" s="143"/>
      <c r="T1864" s="40"/>
      <c r="U1864" s="140"/>
      <c r="V1864" s="99"/>
      <c r="W1864" s="99"/>
      <c r="X1864" s="8"/>
      <c r="Y1864" s="8"/>
      <c r="Z1864" s="8"/>
      <c r="AA1864"/>
      <c r="AB1864"/>
      <c r="AC1864"/>
      <c r="AD1864"/>
      <c r="AE1864"/>
      <c r="AF1864"/>
      <c r="AG1864"/>
      <c r="AH1864"/>
      <c r="AI1864"/>
      <c r="AJ1864"/>
      <c r="AK1864"/>
      <c r="AL1864"/>
      <c r="AM1864"/>
      <c r="AN1864"/>
      <c r="AO1864"/>
      <c r="AP1864"/>
      <c r="AQ1864"/>
      <c r="AR1864"/>
      <c r="AS1864"/>
      <c r="AT1864"/>
      <c r="AU1864"/>
      <c r="AV1864"/>
      <c r="AW1864"/>
      <c r="AX1864" s="290"/>
      <c r="AY1864"/>
      <c r="AZ1864"/>
      <c r="BA1864"/>
      <c r="BB1864"/>
      <c r="BC1864"/>
    </row>
    <row r="1865" spans="1:55" s="12" customFormat="1">
      <c r="A1865"/>
      <c r="B1865"/>
      <c r="C1865"/>
      <c r="D1865"/>
      <c r="E1865"/>
      <c r="F1865"/>
      <c r="G1865"/>
      <c r="H1865"/>
      <c r="I1865" s="33"/>
      <c r="J1865"/>
      <c r="K1865"/>
      <c r="L1865"/>
      <c r="M1865" s="13"/>
      <c r="N1865" s="13"/>
      <c r="O1865"/>
      <c r="P1865" s="168"/>
      <c r="Q1865" s="180"/>
      <c r="R1865" s="180"/>
      <c r="S1865" s="143"/>
      <c r="T1865" s="40"/>
      <c r="U1865" s="140"/>
      <c r="V1865" s="99"/>
      <c r="W1865" s="99"/>
      <c r="X1865" s="8"/>
      <c r="Y1865" s="8"/>
      <c r="Z1865" s="8"/>
      <c r="AA1865"/>
      <c r="AB1865"/>
      <c r="AC1865"/>
      <c r="AD1865"/>
      <c r="AE1865"/>
      <c r="AF1865"/>
      <c r="AG1865"/>
      <c r="AH1865"/>
      <c r="AI1865"/>
      <c r="AJ1865"/>
      <c r="AK1865"/>
      <c r="AL1865"/>
      <c r="AM1865"/>
      <c r="AN1865"/>
      <c r="AO1865"/>
      <c r="AP1865"/>
      <c r="AQ1865"/>
      <c r="AR1865"/>
      <c r="AS1865"/>
      <c r="AT1865"/>
      <c r="AU1865"/>
      <c r="AV1865"/>
      <c r="AW1865"/>
      <c r="AX1865" s="290"/>
      <c r="AY1865"/>
      <c r="AZ1865"/>
      <c r="BA1865"/>
      <c r="BB1865"/>
      <c r="BC1865"/>
    </row>
    <row r="1866" spans="1:55" s="12" customFormat="1">
      <c r="A1866"/>
      <c r="B1866"/>
      <c r="C1866"/>
      <c r="D1866"/>
      <c r="E1866"/>
      <c r="F1866"/>
      <c r="G1866"/>
      <c r="H1866"/>
      <c r="I1866" s="33"/>
      <c r="J1866"/>
      <c r="K1866"/>
      <c r="L1866"/>
      <c r="M1866" s="13"/>
      <c r="N1866" s="13"/>
      <c r="O1866"/>
      <c r="P1866" s="168"/>
      <c r="Q1866" s="180"/>
      <c r="R1866" s="180"/>
      <c r="S1866" s="143"/>
      <c r="T1866" s="40"/>
      <c r="U1866" s="140"/>
      <c r="V1866" s="99"/>
      <c r="W1866" s="99"/>
      <c r="X1866" s="8"/>
      <c r="Y1866" s="8"/>
      <c r="Z1866" s="8"/>
      <c r="AA1866"/>
      <c r="AB1866"/>
      <c r="AC1866"/>
      <c r="AD1866"/>
      <c r="AE1866"/>
      <c r="AF1866"/>
      <c r="AG1866"/>
      <c r="AH1866"/>
      <c r="AI1866"/>
      <c r="AJ1866"/>
      <c r="AK1866"/>
      <c r="AL1866"/>
      <c r="AM1866"/>
      <c r="AN1866"/>
      <c r="AO1866"/>
      <c r="AP1866"/>
      <c r="AQ1866"/>
      <c r="AR1866"/>
      <c r="AS1866"/>
      <c r="AT1866"/>
      <c r="AU1866"/>
      <c r="AV1866"/>
      <c r="AW1866"/>
      <c r="AX1866" s="290"/>
      <c r="AY1866"/>
      <c r="AZ1866"/>
      <c r="BA1866"/>
      <c r="BB1866"/>
      <c r="BC1866"/>
    </row>
    <row r="1867" spans="1:55" s="12" customFormat="1">
      <c r="A1867"/>
      <c r="B1867"/>
      <c r="C1867"/>
      <c r="D1867"/>
      <c r="E1867"/>
      <c r="F1867"/>
      <c r="G1867"/>
      <c r="H1867"/>
      <c r="I1867" s="33"/>
      <c r="J1867"/>
      <c r="K1867"/>
      <c r="L1867"/>
      <c r="M1867" s="13"/>
      <c r="N1867" s="13"/>
      <c r="O1867"/>
      <c r="P1867" s="168"/>
      <c r="Q1867" s="180"/>
      <c r="R1867" s="180"/>
      <c r="S1867" s="143"/>
      <c r="T1867" s="40"/>
      <c r="U1867" s="140"/>
      <c r="V1867" s="99"/>
      <c r="W1867" s="99"/>
      <c r="X1867" s="8"/>
      <c r="Y1867" s="8"/>
      <c r="Z1867" s="8"/>
      <c r="AA1867"/>
      <c r="AB1867"/>
      <c r="AC1867"/>
      <c r="AD1867"/>
      <c r="AE1867"/>
      <c r="AF1867"/>
      <c r="AG1867"/>
      <c r="AH1867"/>
      <c r="AI1867"/>
      <c r="AJ1867"/>
      <c r="AK1867"/>
      <c r="AL1867"/>
      <c r="AM1867"/>
      <c r="AN1867"/>
      <c r="AO1867"/>
      <c r="AP1867"/>
      <c r="AQ1867"/>
      <c r="AR1867"/>
      <c r="AS1867"/>
      <c r="AT1867"/>
      <c r="AU1867"/>
      <c r="AV1867"/>
      <c r="AW1867"/>
      <c r="AX1867" s="290"/>
      <c r="AY1867"/>
      <c r="AZ1867"/>
      <c r="BA1867"/>
      <c r="BB1867"/>
      <c r="BC1867"/>
    </row>
    <row r="1868" spans="1:55" s="12" customFormat="1">
      <c r="A1868"/>
      <c r="B1868"/>
      <c r="C1868"/>
      <c r="D1868"/>
      <c r="E1868"/>
      <c r="F1868"/>
      <c r="G1868"/>
      <c r="H1868"/>
      <c r="I1868" s="33"/>
      <c r="J1868"/>
      <c r="K1868"/>
      <c r="L1868"/>
      <c r="M1868" s="13"/>
      <c r="N1868" s="13"/>
      <c r="O1868"/>
      <c r="P1868" s="168"/>
      <c r="Q1868" s="180"/>
      <c r="R1868" s="180"/>
      <c r="S1868" s="143"/>
      <c r="T1868" s="40"/>
      <c r="U1868" s="140"/>
      <c r="V1868" s="99"/>
      <c r="W1868" s="99"/>
      <c r="X1868" s="8"/>
      <c r="Y1868" s="8"/>
      <c r="Z1868" s="8"/>
      <c r="AA1868"/>
      <c r="AB1868"/>
      <c r="AC1868"/>
      <c r="AD1868"/>
      <c r="AE1868"/>
      <c r="AF1868"/>
      <c r="AG1868"/>
      <c r="AH1868"/>
      <c r="AI1868"/>
      <c r="AJ1868"/>
      <c r="AK1868"/>
      <c r="AL1868"/>
      <c r="AM1868"/>
      <c r="AN1868"/>
      <c r="AO1868"/>
      <c r="AP1868"/>
      <c r="AQ1868"/>
      <c r="AR1868"/>
      <c r="AS1868"/>
      <c r="AT1868"/>
      <c r="AU1868"/>
      <c r="AV1868"/>
      <c r="AW1868"/>
      <c r="AX1868" s="290"/>
      <c r="AY1868"/>
      <c r="AZ1868"/>
      <c r="BA1868"/>
      <c r="BB1868"/>
      <c r="BC1868"/>
    </row>
    <row r="1869" spans="1:55" s="12" customFormat="1">
      <c r="A1869"/>
      <c r="B1869"/>
      <c r="C1869"/>
      <c r="D1869"/>
      <c r="E1869"/>
      <c r="F1869"/>
      <c r="G1869"/>
      <c r="H1869"/>
      <c r="I1869" s="33"/>
      <c r="J1869"/>
      <c r="K1869"/>
      <c r="L1869"/>
      <c r="M1869" s="13"/>
      <c r="N1869" s="13"/>
      <c r="O1869"/>
      <c r="P1869" s="168"/>
      <c r="Q1869" s="180"/>
      <c r="R1869" s="180"/>
      <c r="S1869" s="143"/>
      <c r="T1869" s="40"/>
      <c r="U1869" s="140"/>
      <c r="V1869" s="99"/>
      <c r="W1869" s="99"/>
      <c r="X1869" s="8"/>
      <c r="Y1869" s="8"/>
      <c r="Z1869" s="8"/>
      <c r="AA1869"/>
      <c r="AB1869"/>
      <c r="AC1869"/>
      <c r="AD1869"/>
      <c r="AE1869"/>
      <c r="AF1869"/>
      <c r="AG1869"/>
      <c r="AH1869"/>
      <c r="AI1869"/>
      <c r="AJ1869"/>
      <c r="AK1869"/>
      <c r="AL1869"/>
      <c r="AM1869"/>
      <c r="AN1869"/>
      <c r="AO1869"/>
      <c r="AP1869"/>
      <c r="AQ1869"/>
      <c r="AR1869"/>
      <c r="AS1869"/>
      <c r="AT1869"/>
      <c r="AU1869"/>
      <c r="AV1869"/>
      <c r="AW1869"/>
      <c r="AX1869" s="290"/>
      <c r="AY1869"/>
      <c r="AZ1869"/>
      <c r="BA1869"/>
      <c r="BB1869"/>
      <c r="BC1869"/>
    </row>
    <row r="1870" spans="1:55" s="12" customFormat="1" ht="15.75">
      <c r="B1870" s="174"/>
      <c r="C1870" s="174"/>
      <c r="D1870" s="174"/>
      <c r="E1870" s="174"/>
      <c r="F1870" s="174"/>
      <c r="H1870" s="174"/>
      <c r="I1870" s="33"/>
      <c r="J1870" s="167"/>
      <c r="K1870" s="167"/>
      <c r="L1870" s="167"/>
      <c r="M1870" s="176"/>
      <c r="N1870" s="176"/>
      <c r="O1870" s="168"/>
      <c r="P1870" s="168"/>
      <c r="Q1870" s="180"/>
      <c r="R1870" s="180"/>
      <c r="S1870" s="177"/>
      <c r="T1870" s="177"/>
      <c r="U1870" s="171"/>
      <c r="V1870" s="172"/>
      <c r="W1870" s="171"/>
      <c r="X1870" s="173"/>
      <c r="Y1870" s="173"/>
      <c r="Z1870" s="173"/>
      <c r="AA1870" s="169"/>
      <c r="AB1870" s="169"/>
      <c r="AC1870" s="169"/>
      <c r="AD1870" s="169"/>
      <c r="AE1870" s="169"/>
      <c r="AF1870" s="169"/>
      <c r="AG1870" s="169"/>
      <c r="AH1870" s="167"/>
      <c r="AI1870" s="169"/>
      <c r="AJ1870" s="169"/>
      <c r="AK1870" s="169"/>
      <c r="AL1870" s="169"/>
      <c r="AM1870" s="169"/>
      <c r="AN1870" s="169"/>
      <c r="AO1870" s="167"/>
      <c r="AP1870" s="167"/>
      <c r="AQ1870" s="167"/>
      <c r="AR1870" s="167"/>
      <c r="AS1870" s="167"/>
      <c r="AT1870" s="167"/>
      <c r="AU1870" s="167"/>
      <c r="AV1870" s="167"/>
      <c r="AW1870" s="167"/>
      <c r="AX1870" s="409"/>
      <c r="AZ1870" s="170"/>
    </row>
    <row r="1871" spans="1:55" s="12" customFormat="1" ht="15.75">
      <c r="B1871" s="174"/>
      <c r="C1871" s="174"/>
      <c r="D1871" s="174"/>
      <c r="E1871" s="174"/>
      <c r="F1871" s="174"/>
      <c r="H1871" s="174"/>
      <c r="I1871" s="33"/>
      <c r="J1871" s="167"/>
      <c r="K1871" s="167"/>
      <c r="L1871" s="167"/>
      <c r="M1871" s="176"/>
      <c r="N1871" s="176"/>
      <c r="O1871" s="168"/>
      <c r="P1871" s="168"/>
      <c r="Q1871" s="180"/>
      <c r="R1871" s="180"/>
      <c r="S1871" s="177"/>
      <c r="T1871" s="177"/>
      <c r="U1871" s="171"/>
      <c r="V1871" s="172"/>
      <c r="W1871" s="171"/>
      <c r="X1871" s="173"/>
      <c r="Y1871" s="173"/>
      <c r="Z1871" s="173"/>
      <c r="AA1871" s="169"/>
      <c r="AB1871" s="169"/>
      <c r="AC1871" s="169"/>
      <c r="AD1871" s="169"/>
      <c r="AE1871" s="169"/>
      <c r="AF1871" s="169"/>
      <c r="AG1871" s="169"/>
      <c r="AH1871" s="167"/>
      <c r="AI1871" s="169"/>
      <c r="AJ1871" s="169"/>
      <c r="AK1871" s="169"/>
      <c r="AL1871" s="169"/>
      <c r="AM1871" s="169"/>
      <c r="AN1871" s="169"/>
      <c r="AO1871" s="167"/>
      <c r="AP1871" s="167"/>
      <c r="AQ1871" s="167"/>
      <c r="AR1871" s="167"/>
      <c r="AS1871" s="167"/>
      <c r="AT1871" s="167"/>
      <c r="AU1871" s="167"/>
      <c r="AV1871" s="167"/>
      <c r="AW1871" s="167"/>
      <c r="AX1871" s="409"/>
      <c r="AZ1871" s="170"/>
    </row>
    <row r="1872" spans="1:55" s="12" customFormat="1" ht="15.75">
      <c r="I1872" s="33"/>
      <c r="J1872" s="167"/>
      <c r="K1872" s="167"/>
      <c r="L1872" s="167"/>
      <c r="M1872" s="175"/>
      <c r="N1872" s="175"/>
      <c r="O1872" s="168"/>
      <c r="P1872" s="168"/>
      <c r="Q1872" s="180"/>
      <c r="R1872" s="180"/>
      <c r="S1872" s="177"/>
      <c r="T1872" s="177"/>
      <c r="U1872" s="171"/>
      <c r="V1872" s="172"/>
      <c r="W1872" s="171"/>
      <c r="X1872" s="173"/>
      <c r="Y1872" s="173"/>
      <c r="Z1872" s="173"/>
      <c r="AA1872" s="169"/>
      <c r="AB1872" s="169"/>
      <c r="AC1872" s="169"/>
      <c r="AD1872" s="169"/>
      <c r="AE1872" s="169"/>
      <c r="AF1872" s="169"/>
      <c r="AG1872" s="169"/>
      <c r="AH1872" s="167"/>
      <c r="AI1872" s="169"/>
      <c r="AJ1872" s="169"/>
      <c r="AK1872" s="169"/>
      <c r="AL1872" s="169"/>
      <c r="AM1872" s="169"/>
      <c r="AN1872" s="169"/>
      <c r="AO1872" s="167"/>
      <c r="AP1872" s="167"/>
      <c r="AQ1872" s="167"/>
      <c r="AR1872" s="167"/>
      <c r="AS1872" s="167"/>
      <c r="AT1872" s="167"/>
      <c r="AU1872" s="167"/>
      <c r="AV1872" s="167"/>
      <c r="AW1872" s="167"/>
      <c r="AX1872" s="291"/>
      <c r="AZ1872" s="170"/>
    </row>
    <row r="1873" spans="9:52" s="12" customFormat="1" ht="15.75">
      <c r="I1873" s="33"/>
      <c r="J1873" s="167"/>
      <c r="K1873" s="167"/>
      <c r="L1873" s="167"/>
      <c r="M1873" s="175"/>
      <c r="N1873" s="175"/>
      <c r="O1873" s="168"/>
      <c r="P1873" s="168"/>
      <c r="Q1873" s="180"/>
      <c r="R1873" s="180"/>
      <c r="S1873" s="177"/>
      <c r="T1873" s="177"/>
      <c r="U1873" s="171"/>
      <c r="V1873" s="172"/>
      <c r="W1873" s="171"/>
      <c r="X1873" s="173"/>
      <c r="Y1873" s="173"/>
      <c r="Z1873" s="173"/>
      <c r="AA1873" s="169"/>
      <c r="AB1873" s="169"/>
      <c r="AC1873" s="169"/>
      <c r="AD1873" s="169"/>
      <c r="AE1873" s="169"/>
      <c r="AF1873" s="169"/>
      <c r="AG1873" s="169"/>
      <c r="AH1873" s="167"/>
      <c r="AI1873" s="169"/>
      <c r="AJ1873" s="169"/>
      <c r="AK1873" s="169"/>
      <c r="AL1873" s="169"/>
      <c r="AM1873" s="169"/>
      <c r="AN1873" s="169"/>
      <c r="AO1873" s="167"/>
      <c r="AP1873" s="167"/>
      <c r="AQ1873" s="167"/>
      <c r="AR1873" s="167"/>
      <c r="AS1873" s="167"/>
      <c r="AT1873" s="167"/>
      <c r="AU1873" s="167"/>
      <c r="AV1873" s="167"/>
      <c r="AW1873" s="167"/>
      <c r="AX1873" s="291"/>
      <c r="AZ1873" s="170"/>
    </row>
    <row r="1874" spans="9:52" s="12" customFormat="1" ht="15.75">
      <c r="I1874" s="33"/>
      <c r="J1874" s="167"/>
      <c r="K1874" s="167"/>
      <c r="L1874" s="167"/>
      <c r="M1874" s="175"/>
      <c r="N1874" s="175"/>
      <c r="O1874" s="168"/>
      <c r="P1874" s="168"/>
      <c r="Q1874" s="180"/>
      <c r="R1874" s="180"/>
      <c r="S1874" s="177"/>
      <c r="T1874" s="177"/>
      <c r="U1874" s="171"/>
      <c r="V1874" s="172"/>
      <c r="W1874" s="171"/>
      <c r="X1874" s="173"/>
      <c r="Y1874" s="173"/>
      <c r="Z1874" s="173"/>
      <c r="AA1874" s="169"/>
      <c r="AB1874" s="169"/>
      <c r="AC1874" s="169"/>
      <c r="AD1874" s="169"/>
      <c r="AE1874" s="169"/>
      <c r="AF1874" s="169"/>
      <c r="AG1874" s="169"/>
      <c r="AH1874" s="167"/>
      <c r="AI1874" s="169"/>
      <c r="AJ1874" s="169"/>
      <c r="AK1874" s="169"/>
      <c r="AL1874" s="169"/>
      <c r="AM1874" s="169"/>
      <c r="AN1874" s="169"/>
      <c r="AO1874" s="167"/>
      <c r="AP1874" s="167"/>
      <c r="AQ1874" s="167"/>
      <c r="AR1874" s="167"/>
      <c r="AS1874" s="167"/>
      <c r="AT1874" s="167"/>
      <c r="AU1874" s="167"/>
      <c r="AV1874" s="167"/>
      <c r="AW1874" s="167"/>
      <c r="AX1874" s="291"/>
      <c r="AZ1874" s="170"/>
    </row>
    <row r="1875" spans="9:52" s="12" customFormat="1" ht="15.75">
      <c r="I1875" s="33"/>
      <c r="J1875" s="167"/>
      <c r="K1875" s="167"/>
      <c r="L1875" s="167"/>
      <c r="M1875" s="175"/>
      <c r="N1875" s="175"/>
      <c r="O1875" s="168"/>
      <c r="P1875" s="168"/>
      <c r="Q1875" s="180"/>
      <c r="R1875" s="180"/>
      <c r="S1875" s="177"/>
      <c r="T1875" s="177"/>
      <c r="U1875" s="171"/>
      <c r="V1875" s="172"/>
      <c r="W1875" s="171"/>
      <c r="X1875" s="173"/>
      <c r="Y1875" s="173"/>
      <c r="Z1875" s="173"/>
      <c r="AA1875" s="169"/>
      <c r="AB1875" s="169"/>
      <c r="AC1875" s="169"/>
      <c r="AD1875" s="169"/>
      <c r="AE1875" s="169"/>
      <c r="AF1875" s="169"/>
      <c r="AG1875" s="169"/>
      <c r="AH1875" s="167"/>
      <c r="AI1875" s="169"/>
      <c r="AJ1875" s="169"/>
      <c r="AK1875" s="169"/>
      <c r="AL1875" s="169"/>
      <c r="AM1875" s="169"/>
      <c r="AN1875" s="169"/>
      <c r="AO1875" s="167"/>
      <c r="AP1875" s="167"/>
      <c r="AQ1875" s="167"/>
      <c r="AR1875" s="167"/>
      <c r="AS1875" s="167"/>
      <c r="AT1875" s="167"/>
      <c r="AU1875" s="167"/>
      <c r="AV1875" s="167"/>
      <c r="AW1875" s="167"/>
      <c r="AX1875" s="291"/>
      <c r="AZ1875" s="170"/>
    </row>
    <row r="1876" spans="9:52" s="12" customFormat="1" ht="15.75">
      <c r="I1876" s="33"/>
      <c r="J1876" s="167"/>
      <c r="K1876" s="167"/>
      <c r="L1876" s="167"/>
      <c r="M1876" s="175"/>
      <c r="N1876" s="175"/>
      <c r="O1876" s="168"/>
      <c r="P1876" s="168"/>
      <c r="Q1876" s="180"/>
      <c r="R1876" s="180"/>
      <c r="S1876" s="177"/>
      <c r="T1876" s="177"/>
      <c r="U1876" s="171"/>
      <c r="V1876" s="172"/>
      <c r="W1876" s="171"/>
      <c r="X1876" s="173"/>
      <c r="Y1876" s="173"/>
      <c r="Z1876" s="173"/>
      <c r="AA1876" s="169"/>
      <c r="AB1876" s="169"/>
      <c r="AC1876" s="169"/>
      <c r="AD1876" s="169"/>
      <c r="AE1876" s="169"/>
      <c r="AF1876" s="169"/>
      <c r="AG1876" s="169"/>
      <c r="AH1876" s="167"/>
      <c r="AI1876" s="169"/>
      <c r="AJ1876" s="169"/>
      <c r="AK1876" s="169"/>
      <c r="AL1876" s="169"/>
      <c r="AM1876" s="169"/>
      <c r="AN1876" s="169"/>
      <c r="AO1876" s="167"/>
      <c r="AP1876" s="167"/>
      <c r="AQ1876" s="167"/>
      <c r="AR1876" s="167"/>
      <c r="AS1876" s="167"/>
      <c r="AT1876" s="167"/>
      <c r="AU1876" s="167"/>
      <c r="AV1876" s="167"/>
      <c r="AW1876" s="167"/>
      <c r="AX1876" s="291"/>
      <c r="AZ1876" s="170"/>
    </row>
    <row r="1877" spans="9:52" s="12" customFormat="1" ht="15.75">
      <c r="I1877" s="33"/>
      <c r="J1877" s="167"/>
      <c r="K1877" s="167"/>
      <c r="L1877" s="167"/>
      <c r="M1877" s="175"/>
      <c r="N1877" s="175"/>
      <c r="O1877" s="168"/>
      <c r="P1877" s="168"/>
      <c r="Q1877" s="180"/>
      <c r="R1877" s="180"/>
      <c r="S1877" s="177"/>
      <c r="T1877" s="177"/>
      <c r="U1877" s="171"/>
      <c r="V1877" s="172"/>
      <c r="W1877" s="171"/>
      <c r="X1877" s="173"/>
      <c r="Y1877" s="173"/>
      <c r="Z1877" s="173"/>
      <c r="AA1877" s="169"/>
      <c r="AB1877" s="169"/>
      <c r="AC1877" s="169"/>
      <c r="AD1877" s="169"/>
      <c r="AE1877" s="169"/>
      <c r="AF1877" s="169"/>
      <c r="AG1877" s="169"/>
      <c r="AH1877" s="167"/>
      <c r="AI1877" s="169"/>
      <c r="AJ1877" s="169"/>
      <c r="AK1877" s="169"/>
      <c r="AL1877" s="169"/>
      <c r="AM1877" s="169"/>
      <c r="AN1877" s="169"/>
      <c r="AO1877" s="167"/>
      <c r="AP1877" s="167"/>
      <c r="AQ1877" s="167"/>
      <c r="AR1877" s="167"/>
      <c r="AS1877" s="167"/>
      <c r="AT1877" s="167"/>
      <c r="AU1877" s="167"/>
      <c r="AV1877" s="167"/>
      <c r="AW1877" s="167"/>
      <c r="AX1877" s="291"/>
      <c r="AZ1877" s="170"/>
    </row>
    <row r="1878" spans="9:52" s="12" customFormat="1" ht="15.75">
      <c r="I1878" s="33"/>
      <c r="J1878" s="167"/>
      <c r="K1878" s="167"/>
      <c r="L1878" s="167"/>
      <c r="M1878" s="175"/>
      <c r="N1878" s="175"/>
      <c r="O1878" s="168"/>
      <c r="P1878" s="168"/>
      <c r="Q1878" s="180"/>
      <c r="R1878" s="180"/>
      <c r="S1878" s="177"/>
      <c r="T1878" s="177"/>
      <c r="U1878" s="171"/>
      <c r="V1878" s="172"/>
      <c r="W1878" s="171"/>
      <c r="X1878" s="173"/>
      <c r="Y1878" s="173"/>
      <c r="Z1878" s="173"/>
      <c r="AA1878" s="169"/>
      <c r="AB1878" s="169"/>
      <c r="AC1878" s="169"/>
      <c r="AD1878" s="169"/>
      <c r="AE1878" s="169"/>
      <c r="AF1878" s="169"/>
      <c r="AG1878" s="169"/>
      <c r="AH1878" s="167"/>
      <c r="AI1878" s="169"/>
      <c r="AJ1878" s="169"/>
      <c r="AK1878" s="169"/>
      <c r="AL1878" s="169"/>
      <c r="AM1878" s="169"/>
      <c r="AN1878" s="169"/>
      <c r="AO1878" s="167"/>
      <c r="AP1878" s="167"/>
      <c r="AQ1878" s="167"/>
      <c r="AR1878" s="167"/>
      <c r="AS1878" s="167"/>
      <c r="AT1878" s="167"/>
      <c r="AU1878" s="167"/>
      <c r="AV1878" s="167"/>
      <c r="AW1878" s="167"/>
      <c r="AX1878" s="291"/>
      <c r="AZ1878" s="170"/>
    </row>
    <row r="1879" spans="9:52" s="12" customFormat="1" ht="15.75">
      <c r="I1879" s="33"/>
      <c r="J1879" s="167"/>
      <c r="K1879" s="167"/>
      <c r="L1879" s="167"/>
      <c r="M1879" s="175"/>
      <c r="N1879" s="175"/>
      <c r="O1879" s="168"/>
      <c r="P1879" s="168"/>
      <c r="Q1879" s="180"/>
      <c r="R1879" s="180"/>
      <c r="S1879" s="177"/>
      <c r="T1879" s="177"/>
      <c r="U1879" s="171"/>
      <c r="V1879" s="172"/>
      <c r="W1879" s="171"/>
      <c r="X1879" s="173"/>
      <c r="Y1879" s="173"/>
      <c r="Z1879" s="173"/>
      <c r="AA1879" s="169"/>
      <c r="AB1879" s="169"/>
      <c r="AC1879" s="169"/>
      <c r="AD1879" s="169"/>
      <c r="AE1879" s="169"/>
      <c r="AF1879" s="169"/>
      <c r="AG1879" s="169"/>
      <c r="AH1879" s="167"/>
      <c r="AI1879" s="169"/>
      <c r="AJ1879" s="169"/>
      <c r="AK1879" s="169"/>
      <c r="AL1879" s="169"/>
      <c r="AM1879" s="169"/>
      <c r="AN1879" s="169"/>
      <c r="AO1879" s="167"/>
      <c r="AP1879" s="167"/>
      <c r="AQ1879" s="167"/>
      <c r="AR1879" s="167"/>
      <c r="AS1879" s="167"/>
      <c r="AT1879" s="167"/>
      <c r="AU1879" s="167"/>
      <c r="AV1879" s="167"/>
      <c r="AW1879" s="167"/>
      <c r="AX1879" s="291"/>
      <c r="AZ1879" s="170"/>
    </row>
    <row r="1880" spans="9:52" s="12" customFormat="1" ht="15.75">
      <c r="I1880" s="33"/>
      <c r="J1880" s="167"/>
      <c r="K1880" s="167"/>
      <c r="L1880" s="167"/>
      <c r="M1880" s="175"/>
      <c r="N1880" s="175"/>
      <c r="O1880" s="168"/>
      <c r="P1880" s="168"/>
      <c r="Q1880" s="180"/>
      <c r="R1880" s="180"/>
      <c r="S1880" s="177"/>
      <c r="T1880" s="177"/>
      <c r="U1880" s="171"/>
      <c r="V1880" s="172"/>
      <c r="W1880" s="171"/>
      <c r="X1880" s="173"/>
      <c r="Y1880" s="173"/>
      <c r="Z1880" s="173"/>
      <c r="AA1880" s="169"/>
      <c r="AB1880" s="169"/>
      <c r="AC1880" s="169"/>
      <c r="AD1880" s="169"/>
      <c r="AE1880" s="169"/>
      <c r="AF1880" s="169"/>
      <c r="AG1880" s="169"/>
      <c r="AH1880" s="167"/>
      <c r="AI1880" s="169"/>
      <c r="AJ1880" s="169"/>
      <c r="AK1880" s="169"/>
      <c r="AL1880" s="169"/>
      <c r="AM1880" s="169"/>
      <c r="AN1880" s="169"/>
      <c r="AO1880" s="167"/>
      <c r="AP1880" s="167"/>
      <c r="AQ1880" s="167"/>
      <c r="AR1880" s="167"/>
      <c r="AS1880" s="167"/>
      <c r="AT1880" s="167"/>
      <c r="AU1880" s="167"/>
      <c r="AV1880" s="167"/>
      <c r="AW1880" s="167"/>
      <c r="AX1880" s="291"/>
      <c r="AZ1880" s="170"/>
    </row>
    <row r="1881" spans="9:52" s="12" customFormat="1" ht="15.75">
      <c r="I1881" s="33"/>
      <c r="J1881" s="167"/>
      <c r="K1881" s="167"/>
      <c r="L1881" s="167"/>
      <c r="M1881" s="175"/>
      <c r="N1881" s="175"/>
      <c r="O1881" s="168"/>
      <c r="P1881" s="168"/>
      <c r="Q1881" s="180"/>
      <c r="R1881" s="180"/>
      <c r="S1881" s="177"/>
      <c r="T1881" s="177"/>
      <c r="U1881" s="171"/>
      <c r="V1881" s="172"/>
      <c r="W1881" s="171"/>
      <c r="X1881" s="173"/>
      <c r="Y1881" s="173"/>
      <c r="Z1881" s="173"/>
      <c r="AA1881" s="169"/>
      <c r="AB1881" s="169"/>
      <c r="AC1881" s="169"/>
      <c r="AD1881" s="169"/>
      <c r="AE1881" s="169"/>
      <c r="AF1881" s="169"/>
      <c r="AG1881" s="169"/>
      <c r="AH1881" s="167"/>
      <c r="AI1881" s="169"/>
      <c r="AJ1881" s="169"/>
      <c r="AK1881" s="169"/>
      <c r="AL1881" s="169"/>
      <c r="AM1881" s="169"/>
      <c r="AN1881" s="169"/>
      <c r="AO1881" s="167"/>
      <c r="AP1881" s="167"/>
      <c r="AQ1881" s="167"/>
      <c r="AR1881" s="167"/>
      <c r="AS1881" s="167"/>
      <c r="AT1881" s="167"/>
      <c r="AU1881" s="167"/>
      <c r="AV1881" s="167"/>
      <c r="AW1881" s="167"/>
      <c r="AX1881" s="291"/>
      <c r="AZ1881" s="170"/>
    </row>
    <row r="1882" spans="9:52" s="12" customFormat="1" ht="15.75">
      <c r="I1882" s="33"/>
      <c r="J1882" s="167"/>
      <c r="K1882" s="167"/>
      <c r="L1882" s="167"/>
      <c r="M1882" s="175"/>
      <c r="N1882" s="175"/>
      <c r="O1882" s="168"/>
      <c r="P1882" s="168"/>
      <c r="Q1882" s="180"/>
      <c r="R1882" s="180"/>
      <c r="S1882" s="177"/>
      <c r="T1882" s="177"/>
      <c r="U1882" s="171"/>
      <c r="V1882" s="172"/>
      <c r="W1882" s="171"/>
      <c r="X1882" s="173"/>
      <c r="Y1882" s="173"/>
      <c r="Z1882" s="173"/>
      <c r="AA1882" s="169"/>
      <c r="AB1882" s="169"/>
      <c r="AC1882" s="169"/>
      <c r="AD1882" s="169"/>
      <c r="AE1882" s="169"/>
      <c r="AF1882" s="169"/>
      <c r="AG1882" s="169"/>
      <c r="AH1882" s="167"/>
      <c r="AI1882" s="169"/>
      <c r="AJ1882" s="169"/>
      <c r="AK1882" s="169"/>
      <c r="AL1882" s="169"/>
      <c r="AM1882" s="169"/>
      <c r="AN1882" s="169"/>
      <c r="AO1882" s="167"/>
      <c r="AP1882" s="167"/>
      <c r="AQ1882" s="167"/>
      <c r="AR1882" s="167"/>
      <c r="AS1882" s="167"/>
      <c r="AT1882" s="167"/>
      <c r="AU1882" s="167"/>
      <c r="AV1882" s="167"/>
      <c r="AW1882" s="167"/>
      <c r="AX1882" s="291"/>
      <c r="AZ1882" s="170"/>
    </row>
    <row r="1883" spans="9:52" s="12" customFormat="1" ht="15.75">
      <c r="I1883" s="33"/>
      <c r="J1883" s="167"/>
      <c r="K1883" s="167"/>
      <c r="L1883" s="167"/>
      <c r="M1883" s="175"/>
      <c r="N1883" s="175"/>
      <c r="O1883" s="168"/>
      <c r="P1883" s="168"/>
      <c r="Q1883" s="180"/>
      <c r="R1883" s="180"/>
      <c r="S1883" s="177"/>
      <c r="T1883" s="177"/>
      <c r="U1883" s="171"/>
      <c r="V1883" s="172"/>
      <c r="W1883" s="171"/>
      <c r="X1883" s="173"/>
      <c r="Y1883" s="173"/>
      <c r="Z1883" s="173"/>
      <c r="AA1883" s="169"/>
      <c r="AB1883" s="169"/>
      <c r="AC1883" s="169"/>
      <c r="AD1883" s="169"/>
      <c r="AE1883" s="169"/>
      <c r="AF1883" s="169"/>
      <c r="AG1883" s="169"/>
      <c r="AH1883" s="167"/>
      <c r="AI1883" s="169"/>
      <c r="AJ1883" s="169"/>
      <c r="AK1883" s="169"/>
      <c r="AL1883" s="169"/>
      <c r="AM1883" s="169"/>
      <c r="AN1883" s="169"/>
      <c r="AO1883" s="167"/>
      <c r="AP1883" s="167"/>
      <c r="AQ1883" s="167"/>
      <c r="AR1883" s="167"/>
      <c r="AS1883" s="167"/>
      <c r="AT1883" s="167"/>
      <c r="AU1883" s="167"/>
      <c r="AV1883" s="167"/>
      <c r="AW1883" s="167"/>
      <c r="AX1883" s="291"/>
      <c r="AZ1883" s="170"/>
    </row>
    <row r="1884" spans="9:52" s="12" customFormat="1" ht="15.75">
      <c r="I1884" s="33"/>
      <c r="J1884" s="167"/>
      <c r="K1884" s="167"/>
      <c r="L1884" s="167"/>
      <c r="M1884" s="175"/>
      <c r="N1884" s="175"/>
      <c r="O1884" s="168"/>
      <c r="P1884" s="168"/>
      <c r="Q1884" s="180"/>
      <c r="R1884" s="180"/>
      <c r="S1884" s="177"/>
      <c r="T1884" s="177"/>
      <c r="U1884" s="171"/>
      <c r="V1884" s="172"/>
      <c r="W1884" s="171"/>
      <c r="X1884" s="173"/>
      <c r="Y1884" s="173"/>
      <c r="Z1884" s="173"/>
      <c r="AA1884" s="169"/>
      <c r="AB1884" s="169"/>
      <c r="AC1884" s="169"/>
      <c r="AD1884" s="169"/>
      <c r="AE1884" s="169"/>
      <c r="AF1884" s="169"/>
      <c r="AG1884" s="169"/>
      <c r="AH1884" s="167"/>
      <c r="AI1884" s="169"/>
      <c r="AJ1884" s="169"/>
      <c r="AK1884" s="169"/>
      <c r="AL1884" s="169"/>
      <c r="AM1884" s="169"/>
      <c r="AN1884" s="169"/>
      <c r="AO1884" s="167"/>
      <c r="AP1884" s="167"/>
      <c r="AQ1884" s="167"/>
      <c r="AR1884" s="167"/>
      <c r="AS1884" s="167"/>
      <c r="AT1884" s="167"/>
      <c r="AU1884" s="167"/>
      <c r="AV1884" s="167"/>
      <c r="AW1884" s="167"/>
      <c r="AX1884" s="291"/>
      <c r="AZ1884" s="170"/>
    </row>
    <row r="1885" spans="9:52" s="12" customFormat="1" ht="15.75">
      <c r="I1885" s="33"/>
      <c r="J1885" s="167"/>
      <c r="K1885" s="167"/>
      <c r="L1885" s="167"/>
      <c r="M1885" s="175"/>
      <c r="N1885" s="175"/>
      <c r="O1885" s="168"/>
      <c r="P1885" s="168"/>
      <c r="Q1885" s="180"/>
      <c r="R1885" s="180"/>
      <c r="S1885" s="177"/>
      <c r="T1885" s="177"/>
      <c r="U1885" s="171"/>
      <c r="V1885" s="172"/>
      <c r="W1885" s="171"/>
      <c r="X1885" s="173"/>
      <c r="Y1885" s="173"/>
      <c r="Z1885" s="173"/>
      <c r="AA1885" s="169"/>
      <c r="AB1885" s="169"/>
      <c r="AC1885" s="169"/>
      <c r="AD1885" s="169"/>
      <c r="AE1885" s="169"/>
      <c r="AF1885" s="169"/>
      <c r="AG1885" s="169"/>
      <c r="AH1885" s="167"/>
      <c r="AI1885" s="169"/>
      <c r="AJ1885" s="169"/>
      <c r="AK1885" s="169"/>
      <c r="AL1885" s="169"/>
      <c r="AM1885" s="169"/>
      <c r="AN1885" s="169"/>
      <c r="AO1885" s="167"/>
      <c r="AP1885" s="167"/>
      <c r="AQ1885" s="167"/>
      <c r="AR1885" s="167"/>
      <c r="AS1885" s="167"/>
      <c r="AT1885" s="167"/>
      <c r="AU1885" s="167"/>
      <c r="AV1885" s="167"/>
      <c r="AW1885" s="167"/>
      <c r="AX1885" s="291"/>
      <c r="AZ1885" s="170"/>
    </row>
    <row r="1886" spans="9:52" s="12" customFormat="1" ht="15.75">
      <c r="I1886" s="33"/>
      <c r="J1886" s="167"/>
      <c r="K1886" s="167"/>
      <c r="L1886" s="167"/>
      <c r="M1886" s="175"/>
      <c r="N1886" s="175"/>
      <c r="O1886" s="168"/>
      <c r="P1886" s="168"/>
      <c r="Q1886" s="180"/>
      <c r="R1886" s="180"/>
      <c r="S1886" s="177"/>
      <c r="T1886" s="177"/>
      <c r="U1886" s="171"/>
      <c r="V1886" s="172"/>
      <c r="W1886" s="171"/>
      <c r="X1886" s="173"/>
      <c r="Y1886" s="173"/>
      <c r="Z1886" s="173"/>
      <c r="AA1886" s="169"/>
      <c r="AB1886" s="169"/>
      <c r="AC1886" s="169"/>
      <c r="AD1886" s="169"/>
      <c r="AE1886" s="169"/>
      <c r="AF1886" s="169"/>
      <c r="AG1886" s="169"/>
      <c r="AH1886" s="167"/>
      <c r="AI1886" s="169"/>
      <c r="AJ1886" s="169"/>
      <c r="AK1886" s="169"/>
      <c r="AL1886" s="169"/>
      <c r="AM1886" s="169"/>
      <c r="AN1886" s="169"/>
      <c r="AO1886" s="167"/>
      <c r="AP1886" s="167"/>
      <c r="AQ1886" s="167"/>
      <c r="AR1886" s="167"/>
      <c r="AS1886" s="167"/>
      <c r="AT1886" s="167"/>
      <c r="AU1886" s="167"/>
      <c r="AV1886" s="167"/>
      <c r="AW1886" s="167"/>
      <c r="AX1886" s="291"/>
      <c r="AZ1886" s="170"/>
    </row>
    <row r="1887" spans="9:52" s="12" customFormat="1" ht="15.75">
      <c r="I1887" s="33"/>
      <c r="J1887" s="167"/>
      <c r="K1887" s="167"/>
      <c r="L1887" s="167"/>
      <c r="M1887" s="175"/>
      <c r="N1887" s="175"/>
      <c r="O1887" s="168"/>
      <c r="P1887" s="168"/>
      <c r="Q1887" s="180"/>
      <c r="R1887" s="180"/>
      <c r="S1887" s="177"/>
      <c r="T1887" s="177"/>
      <c r="U1887" s="171"/>
      <c r="V1887" s="172"/>
      <c r="W1887" s="171"/>
      <c r="X1887" s="173"/>
      <c r="Y1887" s="173"/>
      <c r="Z1887" s="173"/>
      <c r="AA1887" s="169"/>
      <c r="AB1887" s="169"/>
      <c r="AC1887" s="169"/>
      <c r="AD1887" s="169"/>
      <c r="AE1887" s="169"/>
      <c r="AF1887" s="169"/>
      <c r="AG1887" s="169"/>
      <c r="AH1887" s="167"/>
      <c r="AI1887" s="169"/>
      <c r="AJ1887" s="169"/>
      <c r="AK1887" s="169"/>
      <c r="AL1887" s="169"/>
      <c r="AM1887" s="169"/>
      <c r="AN1887" s="169"/>
      <c r="AO1887" s="167"/>
      <c r="AP1887" s="167"/>
      <c r="AQ1887" s="167"/>
      <c r="AR1887" s="167"/>
      <c r="AS1887" s="167"/>
      <c r="AT1887" s="167"/>
      <c r="AU1887" s="167"/>
      <c r="AV1887" s="167"/>
      <c r="AW1887" s="167"/>
      <c r="AX1887" s="291"/>
      <c r="AZ1887" s="170"/>
    </row>
    <row r="1888" spans="9:52" s="12" customFormat="1" ht="15.75">
      <c r="I1888" s="33"/>
      <c r="J1888" s="167"/>
      <c r="K1888" s="167"/>
      <c r="L1888" s="167"/>
      <c r="M1888" s="175"/>
      <c r="N1888" s="175"/>
      <c r="O1888" s="168"/>
      <c r="P1888" s="168"/>
      <c r="Q1888" s="180"/>
      <c r="R1888" s="180"/>
      <c r="S1888" s="177"/>
      <c r="T1888" s="177"/>
      <c r="U1888" s="171"/>
      <c r="V1888" s="172"/>
      <c r="W1888" s="171"/>
      <c r="X1888" s="173"/>
      <c r="Y1888" s="173"/>
      <c r="Z1888" s="173"/>
      <c r="AA1888" s="169"/>
      <c r="AB1888" s="169"/>
      <c r="AC1888" s="169"/>
      <c r="AD1888" s="169"/>
      <c r="AE1888" s="169"/>
      <c r="AF1888" s="169"/>
      <c r="AG1888" s="169"/>
      <c r="AH1888" s="167"/>
      <c r="AI1888" s="169"/>
      <c r="AJ1888" s="169"/>
      <c r="AK1888" s="169"/>
      <c r="AL1888" s="169"/>
      <c r="AM1888" s="169"/>
      <c r="AN1888" s="169"/>
      <c r="AO1888" s="167"/>
      <c r="AP1888" s="167"/>
      <c r="AQ1888" s="167"/>
      <c r="AR1888" s="167"/>
      <c r="AS1888" s="167"/>
      <c r="AT1888" s="167"/>
      <c r="AU1888" s="167"/>
      <c r="AV1888" s="167"/>
      <c r="AW1888" s="167"/>
      <c r="AX1888" s="291"/>
      <c r="AZ1888" s="170"/>
    </row>
    <row r="1889" spans="9:52" s="12" customFormat="1" ht="15.75">
      <c r="I1889" s="33"/>
      <c r="J1889" s="167"/>
      <c r="K1889" s="167"/>
      <c r="L1889" s="167"/>
      <c r="M1889" s="175"/>
      <c r="N1889" s="175"/>
      <c r="O1889" s="168"/>
      <c r="P1889" s="168"/>
      <c r="Q1889" s="180"/>
      <c r="R1889" s="180"/>
      <c r="S1889" s="177"/>
      <c r="T1889" s="177"/>
      <c r="U1889" s="171"/>
      <c r="V1889" s="172"/>
      <c r="W1889" s="171"/>
      <c r="X1889" s="173"/>
      <c r="Y1889" s="173"/>
      <c r="Z1889" s="173"/>
      <c r="AA1889" s="169"/>
      <c r="AB1889" s="169"/>
      <c r="AC1889" s="169"/>
      <c r="AD1889" s="169"/>
      <c r="AE1889" s="169"/>
      <c r="AF1889" s="169"/>
      <c r="AG1889" s="169"/>
      <c r="AH1889" s="167"/>
      <c r="AI1889" s="169"/>
      <c r="AJ1889" s="169"/>
      <c r="AK1889" s="169"/>
      <c r="AL1889" s="169"/>
      <c r="AM1889" s="169"/>
      <c r="AN1889" s="169"/>
      <c r="AO1889" s="167"/>
      <c r="AP1889" s="167"/>
      <c r="AQ1889" s="167"/>
      <c r="AR1889" s="167"/>
      <c r="AS1889" s="167"/>
      <c r="AT1889" s="167"/>
      <c r="AU1889" s="167"/>
      <c r="AV1889" s="167"/>
      <c r="AW1889" s="167"/>
      <c r="AX1889" s="291"/>
      <c r="AZ1889" s="170"/>
    </row>
    <row r="1890" spans="9:52" s="12" customFormat="1" ht="15.75">
      <c r="I1890" s="33"/>
      <c r="J1890" s="167"/>
      <c r="K1890" s="167"/>
      <c r="L1890" s="167"/>
      <c r="M1890" s="175"/>
      <c r="N1890" s="175"/>
      <c r="O1890" s="168"/>
      <c r="P1890" s="168"/>
      <c r="Q1890" s="180"/>
      <c r="R1890" s="180"/>
      <c r="S1890" s="177"/>
      <c r="T1890" s="177"/>
      <c r="U1890" s="171"/>
      <c r="V1890" s="172"/>
      <c r="W1890" s="171"/>
      <c r="X1890" s="173"/>
      <c r="Y1890" s="173"/>
      <c r="Z1890" s="173"/>
      <c r="AA1890" s="169"/>
      <c r="AB1890" s="169"/>
      <c r="AC1890" s="169"/>
      <c r="AD1890" s="169"/>
      <c r="AE1890" s="169"/>
      <c r="AF1890" s="169"/>
      <c r="AG1890" s="169"/>
      <c r="AH1890" s="167"/>
      <c r="AI1890" s="169"/>
      <c r="AJ1890" s="169"/>
      <c r="AK1890" s="169"/>
      <c r="AL1890" s="169"/>
      <c r="AM1890" s="169"/>
      <c r="AN1890" s="169"/>
      <c r="AO1890" s="167"/>
      <c r="AP1890" s="167"/>
      <c r="AQ1890" s="167"/>
      <c r="AR1890" s="167"/>
      <c r="AS1890" s="167"/>
      <c r="AT1890" s="167"/>
      <c r="AU1890" s="167"/>
      <c r="AV1890" s="167"/>
      <c r="AW1890" s="167"/>
      <c r="AX1890" s="291"/>
      <c r="AZ1890" s="170"/>
    </row>
    <row r="1891" spans="9:52" s="12" customFormat="1" ht="15.75">
      <c r="I1891" s="33"/>
      <c r="J1891" s="167"/>
      <c r="K1891" s="167"/>
      <c r="L1891" s="167"/>
      <c r="M1891" s="175"/>
      <c r="N1891" s="175"/>
      <c r="O1891" s="168"/>
      <c r="P1891" s="168"/>
      <c r="Q1891" s="180"/>
      <c r="R1891" s="180"/>
      <c r="S1891" s="177"/>
      <c r="T1891" s="177"/>
      <c r="U1891" s="171"/>
      <c r="V1891" s="172"/>
      <c r="W1891" s="171"/>
      <c r="X1891" s="173"/>
      <c r="Y1891" s="173"/>
      <c r="Z1891" s="173"/>
      <c r="AA1891" s="169"/>
      <c r="AB1891" s="169"/>
      <c r="AC1891" s="169"/>
      <c r="AD1891" s="169"/>
      <c r="AE1891" s="169"/>
      <c r="AF1891" s="169"/>
      <c r="AG1891" s="169"/>
      <c r="AH1891" s="167"/>
      <c r="AI1891" s="169"/>
      <c r="AJ1891" s="169"/>
      <c r="AK1891" s="169"/>
      <c r="AL1891" s="169"/>
      <c r="AM1891" s="169"/>
      <c r="AN1891" s="169"/>
      <c r="AO1891" s="167"/>
      <c r="AP1891" s="167"/>
      <c r="AQ1891" s="167"/>
      <c r="AR1891" s="167"/>
      <c r="AS1891" s="167"/>
      <c r="AT1891" s="167"/>
      <c r="AU1891" s="167"/>
      <c r="AV1891" s="167"/>
      <c r="AW1891" s="167"/>
      <c r="AX1891" s="291"/>
      <c r="AZ1891" s="170"/>
    </row>
    <row r="1892" spans="9:52" s="12" customFormat="1" ht="15.75">
      <c r="I1892" s="33"/>
      <c r="J1892" s="167"/>
      <c r="K1892" s="167"/>
      <c r="L1892" s="167"/>
      <c r="M1892" s="175"/>
      <c r="N1892" s="175"/>
      <c r="O1892" s="168"/>
      <c r="P1892" s="168"/>
      <c r="Q1892" s="180"/>
      <c r="R1892" s="180"/>
      <c r="S1892" s="177"/>
      <c r="T1892" s="177"/>
      <c r="U1892" s="171"/>
      <c r="V1892" s="172"/>
      <c r="W1892" s="171"/>
      <c r="X1892" s="173"/>
      <c r="Y1892" s="173"/>
      <c r="Z1892" s="173"/>
      <c r="AA1892" s="169"/>
      <c r="AB1892" s="169"/>
      <c r="AC1892" s="169"/>
      <c r="AD1892" s="169"/>
      <c r="AE1892" s="169"/>
      <c r="AF1892" s="169"/>
      <c r="AG1892" s="169"/>
      <c r="AH1892" s="167"/>
      <c r="AI1892" s="169"/>
      <c r="AJ1892" s="169"/>
      <c r="AK1892" s="169"/>
      <c r="AL1892" s="169"/>
      <c r="AM1892" s="169"/>
      <c r="AN1892" s="169"/>
      <c r="AO1892" s="167"/>
      <c r="AP1892" s="167"/>
      <c r="AQ1892" s="167"/>
      <c r="AR1892" s="167"/>
      <c r="AS1892" s="167"/>
      <c r="AT1892" s="167"/>
      <c r="AU1892" s="167"/>
      <c r="AV1892" s="167"/>
      <c r="AW1892" s="167"/>
      <c r="AX1892" s="291"/>
      <c r="AZ1892" s="170"/>
    </row>
    <row r="1893" spans="9:52" s="12" customFormat="1" ht="15.75">
      <c r="I1893" s="33"/>
      <c r="J1893" s="167"/>
      <c r="K1893" s="167"/>
      <c r="L1893" s="167"/>
      <c r="M1893" s="175"/>
      <c r="N1893" s="175"/>
      <c r="O1893" s="168"/>
      <c r="P1893" s="168"/>
      <c r="Q1893" s="180"/>
      <c r="R1893" s="180"/>
      <c r="S1893" s="177"/>
      <c r="T1893" s="177"/>
      <c r="U1893" s="171"/>
      <c r="V1893" s="172"/>
      <c r="W1893" s="171"/>
      <c r="X1893" s="173"/>
      <c r="Y1893" s="173"/>
      <c r="Z1893" s="173"/>
      <c r="AA1893" s="169"/>
      <c r="AB1893" s="169"/>
      <c r="AC1893" s="169"/>
      <c r="AD1893" s="169"/>
      <c r="AE1893" s="169"/>
      <c r="AF1893" s="169"/>
      <c r="AG1893" s="169"/>
      <c r="AH1893" s="167"/>
      <c r="AI1893" s="169"/>
      <c r="AJ1893" s="169"/>
      <c r="AK1893" s="169"/>
      <c r="AL1893" s="169"/>
      <c r="AM1893" s="169"/>
      <c r="AN1893" s="169"/>
      <c r="AO1893" s="167"/>
      <c r="AP1893" s="167"/>
      <c r="AQ1893" s="167"/>
      <c r="AR1893" s="167"/>
      <c r="AS1893" s="167"/>
      <c r="AT1893" s="167"/>
      <c r="AU1893" s="167"/>
      <c r="AV1893" s="167"/>
      <c r="AW1893" s="167"/>
      <c r="AX1893" s="291"/>
      <c r="AZ1893" s="170"/>
    </row>
    <row r="1894" spans="9:52" s="12" customFormat="1" ht="15.75">
      <c r="I1894" s="33"/>
      <c r="J1894" s="167"/>
      <c r="K1894" s="167"/>
      <c r="L1894" s="167"/>
      <c r="M1894" s="175"/>
      <c r="N1894" s="175"/>
      <c r="O1894" s="168"/>
      <c r="P1894" s="168"/>
      <c r="Q1894" s="180"/>
      <c r="R1894" s="180"/>
      <c r="S1894" s="177"/>
      <c r="T1894" s="177"/>
      <c r="U1894" s="171"/>
      <c r="V1894" s="172"/>
      <c r="W1894" s="171"/>
      <c r="X1894" s="173"/>
      <c r="Y1894" s="173"/>
      <c r="Z1894" s="173"/>
      <c r="AA1894" s="169"/>
      <c r="AB1894" s="169"/>
      <c r="AC1894" s="169"/>
      <c r="AD1894" s="169"/>
      <c r="AE1894" s="169"/>
      <c r="AF1894" s="169"/>
      <c r="AG1894" s="169"/>
      <c r="AH1894" s="167"/>
      <c r="AI1894" s="169"/>
      <c r="AJ1894" s="169"/>
      <c r="AK1894" s="169"/>
      <c r="AL1894" s="169"/>
      <c r="AM1894" s="169"/>
      <c r="AN1894" s="169"/>
      <c r="AO1894" s="167"/>
      <c r="AP1894" s="167"/>
      <c r="AQ1894" s="167"/>
      <c r="AR1894" s="167"/>
      <c r="AS1894" s="167"/>
      <c r="AT1894" s="167"/>
      <c r="AU1894" s="167"/>
      <c r="AV1894" s="167"/>
      <c r="AW1894" s="167"/>
      <c r="AX1894" s="291"/>
      <c r="AZ1894" s="170"/>
    </row>
    <row r="1895" spans="9:52" s="12" customFormat="1" ht="15.75">
      <c r="I1895" s="33"/>
      <c r="J1895" s="167"/>
      <c r="K1895" s="167"/>
      <c r="L1895" s="167"/>
      <c r="M1895" s="175"/>
      <c r="N1895" s="175"/>
      <c r="O1895" s="168"/>
      <c r="P1895" s="168"/>
      <c r="Q1895" s="180"/>
      <c r="R1895" s="180"/>
      <c r="S1895" s="177"/>
      <c r="T1895" s="177"/>
      <c r="U1895" s="171"/>
      <c r="V1895" s="172"/>
      <c r="W1895" s="171"/>
      <c r="X1895" s="173"/>
      <c r="Y1895" s="173"/>
      <c r="Z1895" s="173"/>
      <c r="AA1895" s="169"/>
      <c r="AB1895" s="169"/>
      <c r="AC1895" s="169"/>
      <c r="AD1895" s="169"/>
      <c r="AE1895" s="169"/>
      <c r="AF1895" s="169"/>
      <c r="AG1895" s="169"/>
      <c r="AH1895" s="167"/>
      <c r="AI1895" s="169"/>
      <c r="AJ1895" s="169"/>
      <c r="AK1895" s="169"/>
      <c r="AL1895" s="169"/>
      <c r="AM1895" s="169"/>
      <c r="AN1895" s="169"/>
      <c r="AO1895" s="167"/>
      <c r="AP1895" s="167"/>
      <c r="AQ1895" s="167"/>
      <c r="AR1895" s="167"/>
      <c r="AS1895" s="167"/>
      <c r="AT1895" s="167"/>
      <c r="AU1895" s="167"/>
      <c r="AV1895" s="167"/>
      <c r="AW1895" s="167"/>
      <c r="AX1895" s="291"/>
      <c r="AZ1895" s="170"/>
    </row>
    <row r="1896" spans="9:52" s="12" customFormat="1" ht="15.75">
      <c r="I1896" s="33"/>
      <c r="J1896" s="167"/>
      <c r="K1896" s="167"/>
      <c r="L1896" s="167"/>
      <c r="M1896" s="175"/>
      <c r="N1896" s="175"/>
      <c r="O1896" s="168"/>
      <c r="P1896" s="168"/>
      <c r="Q1896" s="180"/>
      <c r="R1896" s="180"/>
      <c r="S1896" s="177"/>
      <c r="T1896" s="177"/>
      <c r="U1896" s="171"/>
      <c r="V1896" s="172"/>
      <c r="W1896" s="171"/>
      <c r="X1896" s="173"/>
      <c r="Y1896" s="173"/>
      <c r="Z1896" s="173"/>
      <c r="AA1896" s="169"/>
      <c r="AB1896" s="169"/>
      <c r="AC1896" s="169"/>
      <c r="AD1896" s="169"/>
      <c r="AE1896" s="169"/>
      <c r="AF1896" s="169"/>
      <c r="AG1896" s="169"/>
      <c r="AH1896" s="167"/>
      <c r="AI1896" s="169"/>
      <c r="AJ1896" s="169"/>
      <c r="AK1896" s="169"/>
      <c r="AL1896" s="169"/>
      <c r="AM1896" s="169"/>
      <c r="AN1896" s="169"/>
      <c r="AO1896" s="167"/>
      <c r="AP1896" s="167"/>
      <c r="AQ1896" s="167"/>
      <c r="AR1896" s="167"/>
      <c r="AS1896" s="167"/>
      <c r="AT1896" s="167"/>
      <c r="AU1896" s="167"/>
      <c r="AV1896" s="167"/>
      <c r="AW1896" s="167"/>
      <c r="AX1896" s="291"/>
      <c r="AZ1896" s="170"/>
    </row>
    <row r="1897" spans="9:52" s="12" customFormat="1" ht="15.75">
      <c r="I1897" s="33"/>
      <c r="J1897" s="167"/>
      <c r="K1897" s="167"/>
      <c r="L1897" s="167"/>
      <c r="M1897" s="175"/>
      <c r="N1897" s="175"/>
      <c r="O1897" s="168"/>
      <c r="P1897" s="168"/>
      <c r="Q1897" s="180"/>
      <c r="R1897" s="180"/>
      <c r="S1897" s="177"/>
      <c r="T1897" s="177"/>
      <c r="U1897" s="171"/>
      <c r="V1897" s="172"/>
      <c r="W1897" s="171"/>
      <c r="X1897" s="173"/>
      <c r="Y1897" s="173"/>
      <c r="Z1897" s="173"/>
      <c r="AA1897" s="169"/>
      <c r="AB1897" s="169"/>
      <c r="AC1897" s="169"/>
      <c r="AD1897" s="169"/>
      <c r="AE1897" s="169"/>
      <c r="AF1897" s="169"/>
      <c r="AG1897" s="169"/>
      <c r="AH1897" s="167"/>
      <c r="AI1897" s="169"/>
      <c r="AJ1897" s="169"/>
      <c r="AK1897" s="169"/>
      <c r="AL1897" s="169"/>
      <c r="AM1897" s="169"/>
      <c r="AN1897" s="169"/>
      <c r="AO1897" s="167"/>
      <c r="AP1897" s="167"/>
      <c r="AQ1897" s="167"/>
      <c r="AR1897" s="167"/>
      <c r="AS1897" s="167"/>
      <c r="AT1897" s="167"/>
      <c r="AU1897" s="167"/>
      <c r="AV1897" s="167"/>
      <c r="AW1897" s="167"/>
      <c r="AX1897" s="291"/>
      <c r="AZ1897" s="170"/>
    </row>
    <row r="1898" spans="9:52" s="12" customFormat="1" ht="15.75">
      <c r="I1898" s="33"/>
      <c r="J1898" s="167"/>
      <c r="K1898" s="167"/>
      <c r="L1898" s="167"/>
      <c r="M1898" s="175"/>
      <c r="N1898" s="175"/>
      <c r="O1898" s="168"/>
      <c r="P1898" s="168"/>
      <c r="Q1898" s="180"/>
      <c r="R1898" s="180"/>
      <c r="S1898" s="177"/>
      <c r="T1898" s="177"/>
      <c r="U1898" s="171"/>
      <c r="V1898" s="172"/>
      <c r="W1898" s="171"/>
      <c r="X1898" s="173"/>
      <c r="Y1898" s="173"/>
      <c r="Z1898" s="173"/>
      <c r="AA1898" s="169"/>
      <c r="AB1898" s="169"/>
      <c r="AC1898" s="169"/>
      <c r="AD1898" s="169"/>
      <c r="AE1898" s="169"/>
      <c r="AF1898" s="169"/>
      <c r="AG1898" s="169"/>
      <c r="AH1898" s="167"/>
      <c r="AI1898" s="169"/>
      <c r="AJ1898" s="169"/>
      <c r="AK1898" s="169"/>
      <c r="AL1898" s="169"/>
      <c r="AM1898" s="169"/>
      <c r="AN1898" s="169"/>
      <c r="AO1898" s="167"/>
      <c r="AP1898" s="167"/>
      <c r="AQ1898" s="167"/>
      <c r="AR1898" s="167"/>
      <c r="AS1898" s="167"/>
      <c r="AT1898" s="167"/>
      <c r="AU1898" s="167"/>
      <c r="AV1898" s="167"/>
      <c r="AW1898" s="167"/>
      <c r="AX1898" s="291"/>
      <c r="AZ1898" s="170"/>
    </row>
    <row r="1899" spans="9:52" s="12" customFormat="1" ht="15.75">
      <c r="I1899" s="33"/>
      <c r="J1899" s="167"/>
      <c r="K1899" s="167"/>
      <c r="L1899" s="167"/>
      <c r="M1899" s="175"/>
      <c r="N1899" s="175"/>
      <c r="O1899" s="168"/>
      <c r="P1899" s="168"/>
      <c r="Q1899" s="180"/>
      <c r="R1899" s="180"/>
      <c r="S1899" s="177"/>
      <c r="T1899" s="177"/>
      <c r="U1899" s="171"/>
      <c r="V1899" s="172"/>
      <c r="W1899" s="171"/>
      <c r="X1899" s="173"/>
      <c r="Y1899" s="173"/>
      <c r="Z1899" s="173"/>
      <c r="AA1899" s="169"/>
      <c r="AB1899" s="169"/>
      <c r="AC1899" s="169"/>
      <c r="AD1899" s="169"/>
      <c r="AE1899" s="169"/>
      <c r="AF1899" s="169"/>
      <c r="AG1899" s="169"/>
      <c r="AH1899" s="167"/>
      <c r="AI1899" s="169"/>
      <c r="AJ1899" s="169"/>
      <c r="AK1899" s="169"/>
      <c r="AL1899" s="169"/>
      <c r="AM1899" s="169"/>
      <c r="AN1899" s="169"/>
      <c r="AO1899" s="167"/>
      <c r="AP1899" s="167"/>
      <c r="AQ1899" s="167"/>
      <c r="AR1899" s="167"/>
      <c r="AS1899" s="167"/>
      <c r="AT1899" s="167"/>
      <c r="AU1899" s="167"/>
      <c r="AV1899" s="167"/>
      <c r="AW1899" s="167"/>
      <c r="AX1899" s="291"/>
      <c r="AZ1899" s="170"/>
    </row>
    <row r="1900" spans="9:52" s="12" customFormat="1" ht="15.75">
      <c r="I1900" s="33"/>
      <c r="J1900" s="167"/>
      <c r="K1900" s="167"/>
      <c r="L1900" s="167"/>
      <c r="M1900" s="175"/>
      <c r="N1900" s="175"/>
      <c r="O1900" s="168"/>
      <c r="P1900" s="168"/>
      <c r="Q1900" s="180"/>
      <c r="R1900" s="180"/>
      <c r="S1900" s="177"/>
      <c r="T1900" s="177"/>
      <c r="U1900" s="171"/>
      <c r="V1900" s="172"/>
      <c r="W1900" s="171"/>
      <c r="X1900" s="173"/>
      <c r="Y1900" s="173"/>
      <c r="Z1900" s="173"/>
      <c r="AA1900" s="169"/>
      <c r="AB1900" s="169"/>
      <c r="AC1900" s="169"/>
      <c r="AD1900" s="169"/>
      <c r="AE1900" s="169"/>
      <c r="AF1900" s="169"/>
      <c r="AG1900" s="169"/>
      <c r="AH1900" s="167"/>
      <c r="AI1900" s="169"/>
      <c r="AJ1900" s="169"/>
      <c r="AK1900" s="169"/>
      <c r="AL1900" s="169"/>
      <c r="AM1900" s="169"/>
      <c r="AN1900" s="169"/>
      <c r="AO1900" s="167"/>
      <c r="AP1900" s="167"/>
      <c r="AQ1900" s="167"/>
      <c r="AR1900" s="167"/>
      <c r="AS1900" s="167"/>
      <c r="AT1900" s="167"/>
      <c r="AU1900" s="167"/>
      <c r="AV1900" s="167"/>
      <c r="AW1900" s="167"/>
      <c r="AX1900" s="291"/>
      <c r="AZ1900" s="170"/>
    </row>
    <row r="1901" spans="9:52" s="12" customFormat="1" ht="15.75">
      <c r="I1901" s="33"/>
      <c r="J1901" s="167"/>
      <c r="K1901" s="167"/>
      <c r="L1901" s="167"/>
      <c r="M1901" s="175"/>
      <c r="N1901" s="175"/>
      <c r="O1901" s="168"/>
      <c r="P1901" s="168"/>
      <c r="Q1901" s="180"/>
      <c r="R1901" s="180"/>
      <c r="S1901" s="177"/>
      <c r="T1901" s="177"/>
      <c r="U1901" s="171"/>
      <c r="V1901" s="172"/>
      <c r="W1901" s="171"/>
      <c r="X1901" s="173"/>
      <c r="Y1901" s="173"/>
      <c r="Z1901" s="173"/>
      <c r="AA1901" s="169"/>
      <c r="AB1901" s="169"/>
      <c r="AC1901" s="169"/>
      <c r="AD1901" s="169"/>
      <c r="AE1901" s="169"/>
      <c r="AF1901" s="169"/>
      <c r="AG1901" s="169"/>
      <c r="AH1901" s="167"/>
      <c r="AI1901" s="169"/>
      <c r="AJ1901" s="169"/>
      <c r="AK1901" s="169"/>
      <c r="AL1901" s="169"/>
      <c r="AM1901" s="169"/>
      <c r="AN1901" s="169"/>
      <c r="AO1901" s="167"/>
      <c r="AP1901" s="167"/>
      <c r="AQ1901" s="167"/>
      <c r="AR1901" s="167"/>
      <c r="AS1901" s="167"/>
      <c r="AT1901" s="167"/>
      <c r="AU1901" s="167"/>
      <c r="AV1901" s="167"/>
      <c r="AW1901" s="167"/>
      <c r="AX1901" s="291"/>
      <c r="AZ1901" s="170"/>
    </row>
    <row r="1902" spans="9:52" s="12" customFormat="1" ht="15.75">
      <c r="I1902" s="33"/>
      <c r="J1902" s="167"/>
      <c r="K1902" s="167"/>
      <c r="L1902" s="167"/>
      <c r="M1902" s="175"/>
      <c r="N1902" s="175"/>
      <c r="O1902" s="168"/>
      <c r="P1902" s="168"/>
      <c r="Q1902" s="180"/>
      <c r="R1902" s="180"/>
      <c r="S1902" s="177"/>
      <c r="T1902" s="177"/>
      <c r="U1902" s="171"/>
      <c r="V1902" s="172"/>
      <c r="W1902" s="171"/>
      <c r="X1902" s="173"/>
      <c r="Y1902" s="173"/>
      <c r="Z1902" s="173"/>
      <c r="AA1902" s="169"/>
      <c r="AB1902" s="169"/>
      <c r="AC1902" s="169"/>
      <c r="AD1902" s="169"/>
      <c r="AE1902" s="169"/>
      <c r="AF1902" s="169"/>
      <c r="AG1902" s="169"/>
      <c r="AH1902" s="167"/>
      <c r="AI1902" s="169"/>
      <c r="AJ1902" s="169"/>
      <c r="AK1902" s="169"/>
      <c r="AL1902" s="169"/>
      <c r="AM1902" s="169"/>
      <c r="AN1902" s="169"/>
      <c r="AO1902" s="167"/>
      <c r="AP1902" s="167"/>
      <c r="AQ1902" s="167"/>
      <c r="AR1902" s="167"/>
      <c r="AS1902" s="167"/>
      <c r="AT1902" s="167"/>
      <c r="AU1902" s="167"/>
      <c r="AV1902" s="167"/>
      <c r="AW1902" s="167"/>
      <c r="AX1902" s="291"/>
      <c r="AZ1902" s="170"/>
    </row>
    <row r="1903" spans="9:52" s="12" customFormat="1" ht="15.75">
      <c r="I1903" s="33"/>
      <c r="J1903" s="167"/>
      <c r="K1903" s="167"/>
      <c r="L1903" s="167"/>
      <c r="M1903" s="175"/>
      <c r="N1903" s="175"/>
      <c r="O1903" s="168"/>
      <c r="P1903" s="168"/>
      <c r="Q1903" s="180"/>
      <c r="R1903" s="180"/>
      <c r="S1903" s="177"/>
      <c r="T1903" s="177"/>
      <c r="U1903" s="171"/>
      <c r="V1903" s="172"/>
      <c r="W1903" s="171"/>
      <c r="X1903" s="173"/>
      <c r="Y1903" s="173"/>
      <c r="Z1903" s="173"/>
      <c r="AA1903" s="169"/>
      <c r="AB1903" s="169"/>
      <c r="AC1903" s="169"/>
      <c r="AD1903" s="169"/>
      <c r="AE1903" s="169"/>
      <c r="AF1903" s="169"/>
      <c r="AG1903" s="169"/>
      <c r="AH1903" s="167"/>
      <c r="AI1903" s="169"/>
      <c r="AJ1903" s="169"/>
      <c r="AK1903" s="169"/>
      <c r="AL1903" s="169"/>
      <c r="AM1903" s="169"/>
      <c r="AN1903" s="169"/>
      <c r="AO1903" s="167"/>
      <c r="AP1903" s="167"/>
      <c r="AQ1903" s="167"/>
      <c r="AR1903" s="167"/>
      <c r="AS1903" s="167"/>
      <c r="AT1903" s="167"/>
      <c r="AU1903" s="167"/>
      <c r="AV1903" s="167"/>
      <c r="AW1903" s="167"/>
      <c r="AX1903" s="291"/>
      <c r="AZ1903" s="170"/>
    </row>
    <row r="1904" spans="9:52" s="12" customFormat="1" ht="15.75">
      <c r="I1904" s="33"/>
      <c r="J1904" s="167"/>
      <c r="K1904" s="167"/>
      <c r="L1904" s="167"/>
      <c r="M1904" s="175"/>
      <c r="N1904" s="175"/>
      <c r="O1904" s="168"/>
      <c r="P1904" s="168"/>
      <c r="Q1904" s="180"/>
      <c r="R1904" s="180"/>
      <c r="S1904" s="267"/>
      <c r="T1904" s="206"/>
      <c r="U1904" s="171"/>
      <c r="V1904" s="172"/>
      <c r="W1904" s="171"/>
      <c r="X1904" s="173"/>
      <c r="Y1904" s="173"/>
      <c r="Z1904" s="173"/>
      <c r="AA1904" s="169"/>
      <c r="AB1904" s="169"/>
      <c r="AC1904" s="169"/>
      <c r="AD1904" s="169"/>
      <c r="AE1904" s="169"/>
      <c r="AF1904" s="169"/>
      <c r="AG1904" s="169"/>
      <c r="AH1904" s="167"/>
      <c r="AI1904" s="169"/>
      <c r="AJ1904" s="169"/>
      <c r="AK1904" s="169"/>
      <c r="AL1904" s="169"/>
      <c r="AM1904" s="169"/>
      <c r="AN1904" s="169"/>
      <c r="AO1904" s="167"/>
      <c r="AP1904" s="167"/>
      <c r="AQ1904" s="167"/>
      <c r="AR1904" s="167"/>
      <c r="AS1904" s="167"/>
      <c r="AT1904" s="167"/>
      <c r="AU1904" s="167"/>
      <c r="AV1904" s="167"/>
      <c r="AW1904" s="167"/>
      <c r="AX1904" s="291"/>
      <c r="AZ1904" s="170"/>
    </row>
    <row r="1905" spans="9:52" s="12" customFormat="1" ht="15.75">
      <c r="I1905" s="33"/>
      <c r="J1905" s="167"/>
      <c r="K1905" s="167"/>
      <c r="L1905" s="167"/>
      <c r="M1905" s="175"/>
      <c r="N1905" s="175"/>
      <c r="O1905" s="168"/>
      <c r="P1905" s="168"/>
      <c r="Q1905" s="180"/>
      <c r="R1905" s="180"/>
      <c r="S1905" s="177"/>
      <c r="T1905" s="177"/>
      <c r="U1905" s="171"/>
      <c r="V1905" s="172"/>
      <c r="W1905" s="171"/>
      <c r="X1905" s="173"/>
      <c r="Y1905" s="173"/>
      <c r="Z1905" s="173"/>
      <c r="AA1905" s="169"/>
      <c r="AB1905" s="169"/>
      <c r="AC1905" s="169"/>
      <c r="AD1905" s="169"/>
      <c r="AE1905" s="169"/>
      <c r="AF1905" s="169"/>
      <c r="AG1905" s="169"/>
      <c r="AH1905" s="167"/>
      <c r="AI1905" s="169"/>
      <c r="AJ1905" s="169"/>
      <c r="AK1905" s="169"/>
      <c r="AL1905" s="169"/>
      <c r="AM1905" s="169"/>
      <c r="AN1905" s="169"/>
      <c r="AO1905" s="167"/>
      <c r="AP1905" s="167"/>
      <c r="AQ1905" s="167"/>
      <c r="AR1905" s="167"/>
      <c r="AS1905" s="167"/>
      <c r="AT1905" s="167"/>
      <c r="AU1905" s="167"/>
      <c r="AV1905" s="167"/>
      <c r="AW1905" s="167"/>
      <c r="AX1905" s="291"/>
      <c r="AZ1905" s="170"/>
    </row>
    <row r="1906" spans="9:52" s="12" customFormat="1" ht="15.75">
      <c r="I1906" s="33"/>
      <c r="J1906" s="167"/>
      <c r="K1906" s="167"/>
      <c r="M1906" s="175"/>
      <c r="N1906" s="175"/>
      <c r="O1906" s="168"/>
      <c r="P1906" s="168"/>
      <c r="Q1906" s="180"/>
      <c r="R1906" s="180"/>
      <c r="S1906" s="177"/>
      <c r="T1906" s="177"/>
      <c r="U1906" s="171"/>
      <c r="V1906" s="172"/>
      <c r="W1906" s="171"/>
      <c r="X1906" s="173"/>
      <c r="Y1906" s="173"/>
      <c r="Z1906" s="173"/>
      <c r="AX1906" s="291"/>
    </row>
    <row r="1907" spans="9:52" s="12" customFormat="1" ht="15.75">
      <c r="I1907" s="33"/>
      <c r="J1907" s="167"/>
      <c r="K1907" s="167"/>
      <c r="M1907" s="175"/>
      <c r="N1907" s="175"/>
      <c r="O1907" s="168"/>
      <c r="P1907" s="168"/>
      <c r="Q1907" s="180"/>
      <c r="R1907" s="180"/>
      <c r="S1907" s="177"/>
      <c r="T1907" s="177"/>
      <c r="U1907" s="171"/>
      <c r="V1907" s="172"/>
      <c r="W1907" s="171"/>
      <c r="X1907" s="173"/>
      <c r="Y1907" s="173"/>
      <c r="Z1907" s="173"/>
      <c r="AX1907" s="291"/>
    </row>
    <row r="1908" spans="9:52" s="12" customFormat="1" ht="15.75">
      <c r="I1908" s="33"/>
      <c r="J1908" s="167"/>
      <c r="K1908" s="167"/>
      <c r="M1908" s="175"/>
      <c r="N1908" s="175"/>
      <c r="O1908" s="168"/>
      <c r="P1908" s="168"/>
      <c r="Q1908" s="180"/>
      <c r="R1908" s="180"/>
      <c r="S1908" s="177"/>
      <c r="T1908" s="177"/>
      <c r="U1908" s="171"/>
      <c r="V1908" s="172"/>
      <c r="W1908" s="171"/>
      <c r="X1908" s="173"/>
      <c r="Y1908" s="173"/>
      <c r="Z1908" s="173"/>
      <c r="AX1908" s="291"/>
    </row>
    <row r="1909" spans="9:52" s="12" customFormat="1" ht="15.75">
      <c r="I1909" s="33"/>
      <c r="J1909" s="167"/>
      <c r="K1909" s="167"/>
      <c r="M1909" s="175"/>
      <c r="N1909" s="175"/>
      <c r="O1909" s="168"/>
      <c r="P1909" s="168"/>
      <c r="Q1909" s="180"/>
      <c r="R1909" s="180"/>
      <c r="S1909" s="177"/>
      <c r="T1909" s="177"/>
      <c r="U1909" s="171"/>
      <c r="V1909" s="172"/>
      <c r="W1909" s="171"/>
      <c r="X1909" s="173"/>
      <c r="Y1909" s="173"/>
      <c r="Z1909" s="173"/>
      <c r="AX1909" s="291"/>
    </row>
    <row r="1910" spans="9:52" s="12" customFormat="1" ht="15.75">
      <c r="I1910" s="33"/>
      <c r="J1910" s="167"/>
      <c r="K1910" s="167"/>
      <c r="M1910" s="175"/>
      <c r="N1910" s="175"/>
      <c r="O1910" s="168"/>
      <c r="P1910" s="168"/>
      <c r="Q1910" s="180"/>
      <c r="R1910" s="180"/>
      <c r="S1910" s="177"/>
      <c r="T1910" s="177"/>
      <c r="U1910" s="171"/>
      <c r="V1910" s="172"/>
      <c r="W1910" s="171"/>
      <c r="X1910" s="173"/>
      <c r="Y1910" s="173"/>
      <c r="Z1910" s="173"/>
      <c r="AX1910" s="291"/>
    </row>
    <row r="1911" spans="9:52" s="12" customFormat="1" ht="15.75">
      <c r="I1911" s="33"/>
      <c r="J1911" s="167"/>
      <c r="K1911" s="167"/>
      <c r="M1911" s="175"/>
      <c r="N1911" s="175"/>
      <c r="O1911" s="168"/>
      <c r="P1911" s="168"/>
      <c r="Q1911" s="180"/>
      <c r="R1911" s="180"/>
      <c r="S1911" s="177"/>
      <c r="T1911" s="177"/>
      <c r="U1911" s="171"/>
      <c r="V1911" s="172"/>
      <c r="W1911" s="171"/>
      <c r="X1911" s="173"/>
      <c r="Y1911" s="173"/>
      <c r="Z1911" s="173"/>
      <c r="AX1911" s="291"/>
    </row>
    <row r="1912" spans="9:52" s="12" customFormat="1" ht="15.75">
      <c r="I1912" s="33"/>
      <c r="J1912" s="167"/>
      <c r="K1912" s="167"/>
      <c r="M1912" s="175"/>
      <c r="N1912" s="175"/>
      <c r="O1912" s="168"/>
      <c r="P1912" s="168"/>
      <c r="Q1912" s="180"/>
      <c r="R1912" s="180"/>
      <c r="S1912" s="177"/>
      <c r="T1912" s="177"/>
      <c r="U1912" s="171"/>
      <c r="V1912" s="172"/>
      <c r="W1912" s="171"/>
      <c r="X1912" s="173"/>
      <c r="Y1912" s="173"/>
      <c r="Z1912" s="173"/>
      <c r="AX1912" s="291"/>
    </row>
    <row r="1913" spans="9:52" s="12" customFormat="1" ht="15.75">
      <c r="I1913" s="33"/>
      <c r="J1913" s="167"/>
      <c r="K1913" s="167"/>
      <c r="M1913" s="175"/>
      <c r="N1913" s="175"/>
      <c r="O1913" s="168"/>
      <c r="P1913" s="168"/>
      <c r="Q1913" s="180"/>
      <c r="R1913" s="180"/>
      <c r="S1913" s="177"/>
      <c r="T1913" s="177"/>
      <c r="U1913" s="171"/>
      <c r="V1913" s="172"/>
      <c r="W1913" s="171"/>
      <c r="X1913" s="173"/>
      <c r="Y1913" s="173"/>
      <c r="Z1913" s="173"/>
      <c r="AX1913" s="291"/>
    </row>
    <row r="1914" spans="9:52" s="12" customFormat="1" ht="15.75">
      <c r="I1914" s="33"/>
      <c r="J1914" s="167"/>
      <c r="K1914" s="167"/>
      <c r="L1914" s="167"/>
      <c r="M1914" s="175"/>
      <c r="N1914" s="175"/>
      <c r="O1914" s="168"/>
      <c r="P1914" s="168"/>
      <c r="Q1914" s="180"/>
      <c r="R1914" s="180"/>
      <c r="S1914" s="177"/>
      <c r="T1914" s="177"/>
      <c r="U1914" s="171"/>
      <c r="V1914" s="172"/>
      <c r="W1914" s="171"/>
      <c r="X1914" s="173"/>
      <c r="Y1914" s="173"/>
      <c r="Z1914" s="173"/>
      <c r="AA1914" s="169"/>
      <c r="AB1914" s="169"/>
      <c r="AC1914" s="169"/>
      <c r="AD1914" s="169"/>
      <c r="AE1914" s="169"/>
      <c r="AF1914" s="169"/>
      <c r="AG1914" s="169"/>
      <c r="AH1914" s="167"/>
      <c r="AI1914" s="169"/>
      <c r="AJ1914" s="169"/>
      <c r="AK1914" s="169"/>
      <c r="AL1914" s="169"/>
      <c r="AM1914" s="169"/>
      <c r="AN1914" s="169"/>
      <c r="AO1914" s="167"/>
      <c r="AP1914" s="167"/>
      <c r="AQ1914" s="167"/>
      <c r="AR1914" s="167"/>
      <c r="AS1914" s="167"/>
      <c r="AT1914" s="167"/>
      <c r="AU1914" s="167"/>
      <c r="AV1914" s="167"/>
      <c r="AW1914" s="167"/>
      <c r="AX1914" s="291"/>
      <c r="AZ1914" s="170"/>
    </row>
    <row r="1915" spans="9:52" s="12" customFormat="1" ht="15.75">
      <c r="I1915" s="33"/>
      <c r="J1915" s="167"/>
      <c r="K1915" s="167"/>
      <c r="M1915" s="175"/>
      <c r="N1915" s="175"/>
      <c r="O1915" s="168"/>
      <c r="P1915" s="168"/>
      <c r="Q1915" s="180"/>
      <c r="R1915" s="180"/>
      <c r="S1915" s="177"/>
      <c r="T1915" s="177"/>
      <c r="U1915" s="171"/>
      <c r="V1915" s="172"/>
      <c r="W1915" s="171"/>
      <c r="X1915" s="173"/>
      <c r="Y1915" s="173"/>
      <c r="Z1915" s="173"/>
      <c r="AX1915" s="291"/>
    </row>
    <row r="1916" spans="9:52" s="12" customFormat="1" ht="15.75">
      <c r="I1916" s="33"/>
      <c r="J1916" s="167"/>
      <c r="K1916" s="167"/>
      <c r="M1916" s="175"/>
      <c r="N1916" s="175"/>
      <c r="O1916" s="168"/>
      <c r="P1916" s="168"/>
      <c r="Q1916" s="180"/>
      <c r="R1916" s="180"/>
      <c r="S1916" s="177"/>
      <c r="T1916" s="177"/>
      <c r="U1916" s="171"/>
      <c r="V1916" s="172"/>
      <c r="W1916" s="171"/>
      <c r="X1916" s="173"/>
      <c r="Y1916" s="173"/>
      <c r="Z1916" s="173"/>
      <c r="AX1916" s="291"/>
    </row>
    <row r="1917" spans="9:52" s="12" customFormat="1" ht="15.75">
      <c r="I1917" s="33"/>
      <c r="J1917" s="167"/>
      <c r="K1917" s="167"/>
      <c r="M1917" s="175"/>
      <c r="N1917" s="175"/>
      <c r="O1917" s="168"/>
      <c r="P1917" s="168"/>
      <c r="Q1917" s="180"/>
      <c r="R1917" s="180"/>
      <c r="S1917" s="177"/>
      <c r="T1917" s="177"/>
      <c r="U1917" s="171"/>
      <c r="V1917" s="172"/>
      <c r="W1917" s="171"/>
      <c r="X1917" s="173"/>
      <c r="Y1917" s="173"/>
      <c r="Z1917" s="173"/>
      <c r="AX1917" s="291"/>
    </row>
    <row r="1918" spans="9:52" s="12" customFormat="1" ht="15.75">
      <c r="I1918" s="33"/>
      <c r="J1918" s="167"/>
      <c r="K1918" s="167"/>
      <c r="M1918" s="175"/>
      <c r="N1918" s="175"/>
      <c r="O1918" s="168"/>
      <c r="P1918" s="168"/>
      <c r="Q1918" s="180"/>
      <c r="R1918" s="180"/>
      <c r="S1918" s="177"/>
      <c r="T1918" s="177"/>
      <c r="U1918" s="171"/>
      <c r="V1918" s="172"/>
      <c r="W1918" s="171"/>
      <c r="X1918" s="173"/>
      <c r="Y1918" s="173"/>
      <c r="Z1918" s="173"/>
      <c r="AX1918" s="291"/>
    </row>
    <row r="1919" spans="9:52" s="12" customFormat="1" ht="15.75">
      <c r="I1919" s="33"/>
      <c r="J1919" s="167"/>
      <c r="K1919" s="167"/>
      <c r="L1919" s="167"/>
      <c r="M1919" s="175"/>
      <c r="N1919" s="175"/>
      <c r="O1919" s="168"/>
      <c r="P1919" s="168"/>
      <c r="Q1919" s="180"/>
      <c r="R1919" s="180"/>
      <c r="S1919" s="177"/>
      <c r="T1919" s="177"/>
      <c r="U1919" s="171"/>
      <c r="V1919" s="172"/>
      <c r="W1919" s="171"/>
      <c r="X1919" s="173"/>
      <c r="Y1919" s="173"/>
      <c r="Z1919" s="173"/>
      <c r="AA1919" s="169"/>
      <c r="AB1919" s="169"/>
      <c r="AC1919" s="169"/>
      <c r="AD1919" s="169"/>
      <c r="AE1919" s="169"/>
      <c r="AF1919" s="169"/>
      <c r="AG1919" s="169"/>
      <c r="AH1919" s="167"/>
      <c r="AI1919" s="169"/>
      <c r="AJ1919" s="169"/>
      <c r="AK1919" s="169"/>
      <c r="AL1919" s="169"/>
      <c r="AM1919" s="169"/>
      <c r="AN1919" s="169"/>
      <c r="AO1919" s="167"/>
      <c r="AP1919" s="167"/>
      <c r="AQ1919" s="167"/>
      <c r="AR1919" s="167"/>
      <c r="AS1919" s="167"/>
      <c r="AT1919" s="167"/>
      <c r="AU1919" s="167"/>
      <c r="AV1919" s="167"/>
      <c r="AW1919" s="167"/>
      <c r="AX1919" s="291"/>
      <c r="AZ1919" s="170"/>
    </row>
    <row r="1920" spans="9:52" s="12" customFormat="1" ht="15.75">
      <c r="I1920" s="33"/>
      <c r="J1920" s="167"/>
      <c r="K1920" s="167"/>
      <c r="M1920" s="175"/>
      <c r="N1920" s="175"/>
      <c r="O1920" s="168"/>
      <c r="P1920" s="168"/>
      <c r="Q1920" s="180"/>
      <c r="R1920" s="180"/>
      <c r="S1920" s="177"/>
      <c r="T1920" s="177"/>
      <c r="U1920" s="171"/>
      <c r="V1920" s="172"/>
      <c r="W1920" s="171"/>
      <c r="X1920" s="173"/>
      <c r="Y1920" s="173"/>
      <c r="Z1920" s="173"/>
      <c r="AX1920" s="291"/>
    </row>
    <row r="1921" spans="9:52" s="12" customFormat="1" ht="15.75">
      <c r="I1921" s="33"/>
      <c r="J1921" s="167"/>
      <c r="K1921" s="167"/>
      <c r="M1921" s="175"/>
      <c r="N1921" s="175"/>
      <c r="O1921" s="168"/>
      <c r="P1921" s="168"/>
      <c r="Q1921" s="180"/>
      <c r="R1921" s="180"/>
      <c r="S1921" s="177"/>
      <c r="T1921" s="177"/>
      <c r="U1921" s="171"/>
      <c r="V1921" s="172"/>
      <c r="W1921" s="171"/>
      <c r="X1921" s="173"/>
      <c r="Y1921" s="173"/>
      <c r="Z1921" s="173"/>
      <c r="AX1921" s="291"/>
    </row>
    <row r="1922" spans="9:52" s="12" customFormat="1" ht="15.75">
      <c r="I1922" s="33"/>
      <c r="J1922" s="167"/>
      <c r="K1922" s="167"/>
      <c r="M1922" s="175"/>
      <c r="N1922" s="175"/>
      <c r="O1922" s="168"/>
      <c r="P1922" s="168"/>
      <c r="Q1922" s="180"/>
      <c r="R1922" s="180"/>
      <c r="S1922" s="177"/>
      <c r="T1922" s="177"/>
      <c r="U1922" s="171"/>
      <c r="V1922" s="172"/>
      <c r="W1922" s="171"/>
      <c r="X1922" s="173"/>
      <c r="Y1922" s="173"/>
      <c r="Z1922" s="173"/>
      <c r="AX1922" s="291"/>
    </row>
    <row r="1923" spans="9:52" s="12" customFormat="1" ht="15.75">
      <c r="I1923" s="33"/>
      <c r="J1923" s="167"/>
      <c r="K1923" s="167"/>
      <c r="M1923" s="175"/>
      <c r="N1923" s="175"/>
      <c r="O1923" s="168"/>
      <c r="P1923" s="168"/>
      <c r="Q1923" s="180"/>
      <c r="R1923" s="180"/>
      <c r="S1923" s="177"/>
      <c r="T1923" s="177"/>
      <c r="U1923" s="171"/>
      <c r="V1923" s="172"/>
      <c r="W1923" s="171"/>
      <c r="X1923" s="173"/>
      <c r="Y1923" s="173"/>
      <c r="Z1923" s="173"/>
      <c r="AX1923" s="291"/>
    </row>
    <row r="1924" spans="9:52" s="12" customFormat="1" ht="15.75">
      <c r="I1924" s="33"/>
      <c r="J1924" s="167"/>
      <c r="K1924" s="167"/>
      <c r="M1924" s="175"/>
      <c r="N1924" s="175"/>
      <c r="O1924" s="168"/>
      <c r="P1924" s="168"/>
      <c r="Q1924" s="180"/>
      <c r="R1924" s="180"/>
      <c r="S1924" s="177"/>
      <c r="T1924" s="177"/>
      <c r="U1924" s="171"/>
      <c r="V1924" s="172"/>
      <c r="W1924" s="171"/>
      <c r="X1924" s="173"/>
      <c r="Y1924" s="173"/>
      <c r="Z1924" s="173"/>
      <c r="AX1924" s="291"/>
    </row>
    <row r="1925" spans="9:52" s="12" customFormat="1" ht="15.75">
      <c r="I1925" s="33"/>
      <c r="J1925" s="167"/>
      <c r="K1925" s="167"/>
      <c r="M1925" s="175"/>
      <c r="N1925" s="175"/>
      <c r="O1925" s="168"/>
      <c r="P1925" s="168"/>
      <c r="Q1925" s="180"/>
      <c r="R1925" s="180"/>
      <c r="S1925" s="177"/>
      <c r="T1925" s="177"/>
      <c r="U1925" s="171"/>
      <c r="V1925" s="172"/>
      <c r="W1925" s="171"/>
      <c r="X1925" s="173"/>
      <c r="Y1925" s="173"/>
      <c r="Z1925" s="173"/>
      <c r="AX1925" s="291"/>
    </row>
    <row r="1926" spans="9:52" s="12" customFormat="1" ht="15.75">
      <c r="I1926" s="33"/>
      <c r="J1926" s="167"/>
      <c r="K1926" s="167"/>
      <c r="M1926" s="175"/>
      <c r="N1926" s="175"/>
      <c r="O1926" s="168"/>
      <c r="P1926" s="168"/>
      <c r="Q1926" s="180"/>
      <c r="R1926" s="180"/>
      <c r="S1926" s="177"/>
      <c r="T1926" s="177"/>
      <c r="U1926" s="171"/>
      <c r="V1926" s="172"/>
      <c r="W1926" s="171"/>
      <c r="X1926" s="173"/>
      <c r="Y1926" s="173"/>
      <c r="Z1926" s="173"/>
      <c r="AX1926" s="291"/>
    </row>
    <row r="1927" spans="9:52" s="12" customFormat="1" ht="15.75">
      <c r="I1927" s="33"/>
      <c r="J1927" s="167"/>
      <c r="K1927" s="167"/>
      <c r="M1927" s="175"/>
      <c r="N1927" s="175"/>
      <c r="O1927" s="168"/>
      <c r="P1927" s="168"/>
      <c r="Q1927" s="180"/>
      <c r="R1927" s="180"/>
      <c r="S1927" s="177"/>
      <c r="T1927" s="177"/>
      <c r="U1927" s="171"/>
      <c r="V1927" s="172"/>
      <c r="W1927" s="171"/>
      <c r="X1927" s="173"/>
      <c r="Y1927" s="173"/>
      <c r="Z1927" s="173"/>
      <c r="AX1927" s="291"/>
    </row>
    <row r="1928" spans="9:52" s="12" customFormat="1" ht="15.75">
      <c r="I1928" s="33"/>
      <c r="J1928" s="167"/>
      <c r="K1928" s="167"/>
      <c r="M1928" s="175"/>
      <c r="N1928" s="175"/>
      <c r="O1928" s="168"/>
      <c r="P1928" s="168"/>
      <c r="Q1928" s="180"/>
      <c r="R1928" s="180"/>
      <c r="S1928" s="177"/>
      <c r="T1928" s="177"/>
      <c r="U1928" s="171"/>
      <c r="V1928" s="172"/>
      <c r="W1928" s="171"/>
      <c r="X1928" s="173"/>
      <c r="Y1928" s="173"/>
      <c r="Z1928" s="173"/>
      <c r="AX1928" s="291"/>
    </row>
    <row r="1929" spans="9:52" s="12" customFormat="1" ht="15.75">
      <c r="I1929" s="33"/>
      <c r="J1929" s="167"/>
      <c r="K1929" s="167"/>
      <c r="L1929" s="167"/>
      <c r="M1929" s="175"/>
      <c r="N1929" s="175"/>
      <c r="O1929" s="168"/>
      <c r="P1929" s="168"/>
      <c r="Q1929" s="180"/>
      <c r="R1929" s="180"/>
      <c r="S1929" s="177"/>
      <c r="T1929" s="177"/>
      <c r="U1929" s="171"/>
      <c r="V1929" s="172"/>
      <c r="W1929" s="171"/>
      <c r="X1929" s="173"/>
      <c r="Y1929" s="173"/>
      <c r="Z1929" s="173"/>
      <c r="AA1929" s="169"/>
      <c r="AB1929" s="169"/>
      <c r="AC1929" s="169"/>
      <c r="AD1929" s="169"/>
      <c r="AE1929" s="169"/>
      <c r="AF1929" s="169"/>
      <c r="AG1929" s="169"/>
      <c r="AH1929" s="167"/>
      <c r="AI1929" s="169"/>
      <c r="AJ1929" s="169"/>
      <c r="AK1929" s="169"/>
      <c r="AL1929" s="169"/>
      <c r="AM1929" s="169"/>
      <c r="AN1929" s="169"/>
      <c r="AO1929" s="167"/>
      <c r="AP1929" s="167"/>
      <c r="AQ1929" s="167"/>
      <c r="AR1929" s="167"/>
      <c r="AS1929" s="167"/>
      <c r="AT1929" s="167"/>
      <c r="AU1929" s="167"/>
      <c r="AV1929" s="167"/>
      <c r="AW1929" s="167"/>
      <c r="AX1929" s="291"/>
      <c r="AZ1929" s="170"/>
    </row>
    <row r="1930" spans="9:52" s="12" customFormat="1" ht="15.75">
      <c r="I1930" s="33"/>
      <c r="J1930" s="167"/>
      <c r="K1930" s="167"/>
      <c r="L1930" s="167"/>
      <c r="M1930" s="175"/>
      <c r="N1930" s="175"/>
      <c r="O1930" s="168"/>
      <c r="P1930" s="168"/>
      <c r="Q1930" s="180"/>
      <c r="R1930" s="180"/>
      <c r="S1930" s="177"/>
      <c r="T1930" s="177"/>
      <c r="U1930" s="171"/>
      <c r="V1930" s="172"/>
      <c r="W1930" s="171"/>
      <c r="X1930" s="173"/>
      <c r="Y1930" s="173"/>
      <c r="Z1930" s="173"/>
      <c r="AA1930" s="169"/>
      <c r="AB1930" s="169"/>
      <c r="AC1930" s="169"/>
      <c r="AD1930" s="169"/>
      <c r="AE1930" s="169"/>
      <c r="AF1930" s="169"/>
      <c r="AG1930" s="169"/>
      <c r="AH1930" s="167"/>
      <c r="AI1930" s="169"/>
      <c r="AJ1930" s="169"/>
      <c r="AK1930" s="169"/>
      <c r="AL1930" s="169"/>
      <c r="AM1930" s="169"/>
      <c r="AN1930" s="169"/>
      <c r="AO1930" s="167"/>
      <c r="AP1930" s="167"/>
      <c r="AQ1930" s="167"/>
      <c r="AR1930" s="167"/>
      <c r="AS1930" s="167"/>
      <c r="AT1930" s="167"/>
      <c r="AU1930" s="167"/>
      <c r="AV1930" s="167"/>
      <c r="AW1930" s="167"/>
      <c r="AX1930" s="291"/>
      <c r="AZ1930" s="170"/>
    </row>
    <row r="1931" spans="9:52" s="12" customFormat="1" ht="15.75">
      <c r="I1931" s="33"/>
      <c r="J1931" s="167"/>
      <c r="K1931" s="167"/>
      <c r="L1931" s="167"/>
      <c r="M1931" s="175"/>
      <c r="N1931" s="175"/>
      <c r="O1931" s="168"/>
      <c r="P1931" s="168"/>
      <c r="Q1931" s="180"/>
      <c r="R1931" s="180"/>
      <c r="S1931" s="177"/>
      <c r="T1931" s="177"/>
      <c r="U1931" s="171"/>
      <c r="V1931" s="172"/>
      <c r="W1931" s="171"/>
      <c r="X1931" s="173"/>
      <c r="Y1931" s="173"/>
      <c r="Z1931" s="173"/>
      <c r="AA1931" s="169"/>
      <c r="AB1931" s="169"/>
      <c r="AC1931" s="169"/>
      <c r="AD1931" s="169"/>
      <c r="AE1931" s="169"/>
      <c r="AF1931" s="169"/>
      <c r="AG1931" s="169"/>
      <c r="AH1931" s="167"/>
      <c r="AI1931" s="169"/>
      <c r="AJ1931" s="169"/>
      <c r="AK1931" s="169"/>
      <c r="AL1931" s="169"/>
      <c r="AM1931" s="169"/>
      <c r="AN1931" s="169"/>
      <c r="AO1931" s="167"/>
      <c r="AP1931" s="167"/>
      <c r="AQ1931" s="167"/>
      <c r="AR1931" s="167"/>
      <c r="AS1931" s="167"/>
      <c r="AT1931" s="167"/>
      <c r="AU1931" s="167"/>
      <c r="AV1931" s="167"/>
      <c r="AW1931" s="167"/>
      <c r="AX1931" s="291"/>
      <c r="AZ1931" s="170"/>
    </row>
    <row r="1932" spans="9:52" s="12" customFormat="1" ht="15.75">
      <c r="I1932" s="33"/>
      <c r="J1932" s="167"/>
      <c r="K1932" s="167"/>
      <c r="L1932" s="167"/>
      <c r="M1932" s="175"/>
      <c r="N1932" s="175"/>
      <c r="O1932" s="168"/>
      <c r="P1932" s="168"/>
      <c r="Q1932" s="180"/>
      <c r="R1932" s="180"/>
      <c r="S1932" s="177"/>
      <c r="T1932" s="177"/>
      <c r="U1932" s="171"/>
      <c r="V1932" s="172"/>
      <c r="W1932" s="171"/>
      <c r="X1932" s="173"/>
      <c r="Y1932" s="173"/>
      <c r="Z1932" s="173"/>
      <c r="AA1932" s="169"/>
      <c r="AB1932" s="169"/>
      <c r="AC1932" s="169"/>
      <c r="AD1932" s="169"/>
      <c r="AE1932" s="169"/>
      <c r="AF1932" s="169"/>
      <c r="AG1932" s="169"/>
      <c r="AH1932" s="167"/>
      <c r="AI1932" s="169"/>
      <c r="AJ1932" s="169"/>
      <c r="AK1932" s="169"/>
      <c r="AL1932" s="169"/>
      <c r="AM1932" s="169"/>
      <c r="AN1932" s="169"/>
      <c r="AO1932" s="167"/>
      <c r="AP1932" s="167"/>
      <c r="AQ1932" s="167"/>
      <c r="AR1932" s="167"/>
      <c r="AS1932" s="167"/>
      <c r="AT1932" s="167"/>
      <c r="AU1932" s="167"/>
      <c r="AV1932" s="167"/>
      <c r="AW1932" s="167"/>
      <c r="AX1932" s="291"/>
      <c r="AZ1932" s="170"/>
    </row>
    <row r="1933" spans="9:52" s="12" customFormat="1" ht="15.75">
      <c r="I1933" s="33"/>
      <c r="J1933" s="167"/>
      <c r="K1933" s="167"/>
      <c r="L1933" s="167"/>
      <c r="M1933" s="175"/>
      <c r="N1933" s="175"/>
      <c r="O1933" s="168"/>
      <c r="P1933" s="168"/>
      <c r="Q1933" s="180"/>
      <c r="R1933" s="180"/>
      <c r="S1933" s="177"/>
      <c r="T1933" s="177"/>
      <c r="U1933" s="171"/>
      <c r="V1933" s="172"/>
      <c r="W1933" s="171"/>
      <c r="X1933" s="173"/>
      <c r="Y1933" s="173"/>
      <c r="Z1933" s="173"/>
      <c r="AA1933" s="169"/>
      <c r="AB1933" s="169"/>
      <c r="AC1933" s="169"/>
      <c r="AD1933" s="169"/>
      <c r="AE1933" s="169"/>
      <c r="AF1933" s="169"/>
      <c r="AG1933" s="169"/>
      <c r="AH1933" s="167"/>
      <c r="AI1933" s="169"/>
      <c r="AJ1933" s="169"/>
      <c r="AK1933" s="169"/>
      <c r="AL1933" s="169"/>
      <c r="AM1933" s="169"/>
      <c r="AN1933" s="169"/>
      <c r="AO1933" s="167"/>
      <c r="AP1933" s="167"/>
      <c r="AQ1933" s="167"/>
      <c r="AR1933" s="167"/>
      <c r="AS1933" s="167"/>
      <c r="AT1933" s="167"/>
      <c r="AU1933" s="167"/>
      <c r="AV1933" s="167"/>
      <c r="AW1933" s="167"/>
      <c r="AX1933" s="291"/>
      <c r="AZ1933" s="170"/>
    </row>
    <row r="1934" spans="9:52" s="12" customFormat="1" ht="15.75">
      <c r="I1934" s="33"/>
      <c r="J1934" s="167"/>
      <c r="K1934" s="167"/>
      <c r="L1934" s="167"/>
      <c r="M1934" s="175"/>
      <c r="N1934" s="175"/>
      <c r="O1934" s="168"/>
      <c r="P1934" s="168"/>
      <c r="Q1934" s="180"/>
      <c r="R1934" s="180"/>
      <c r="S1934" s="177"/>
      <c r="T1934" s="177"/>
      <c r="U1934" s="171"/>
      <c r="V1934" s="172"/>
      <c r="W1934" s="171"/>
      <c r="X1934" s="173"/>
      <c r="Y1934" s="173"/>
      <c r="Z1934" s="173"/>
      <c r="AA1934" s="169"/>
      <c r="AB1934" s="169"/>
      <c r="AC1934" s="169"/>
      <c r="AD1934" s="169"/>
      <c r="AE1934" s="169"/>
      <c r="AF1934" s="169"/>
      <c r="AG1934" s="169"/>
      <c r="AH1934" s="167"/>
      <c r="AI1934" s="169"/>
      <c r="AJ1934" s="169"/>
      <c r="AK1934" s="169"/>
      <c r="AL1934" s="169"/>
      <c r="AM1934" s="169"/>
      <c r="AN1934" s="169"/>
      <c r="AO1934" s="167"/>
      <c r="AP1934" s="167"/>
      <c r="AQ1934" s="167"/>
      <c r="AR1934" s="167"/>
      <c r="AS1934" s="167"/>
      <c r="AT1934" s="167"/>
      <c r="AU1934" s="167"/>
      <c r="AV1934" s="167"/>
      <c r="AW1934" s="167"/>
      <c r="AX1934" s="291"/>
      <c r="AZ1934" s="170"/>
    </row>
    <row r="1935" spans="9:52" s="12" customFormat="1" ht="15.75">
      <c r="I1935" s="33"/>
      <c r="J1935" s="167"/>
      <c r="K1935" s="167"/>
      <c r="L1935" s="167"/>
      <c r="M1935" s="175"/>
      <c r="N1935" s="175"/>
      <c r="O1935" s="168"/>
      <c r="P1935" s="168"/>
      <c r="Q1935" s="180"/>
      <c r="R1935" s="180"/>
      <c r="S1935" s="177"/>
      <c r="T1935" s="177"/>
      <c r="U1935" s="171"/>
      <c r="V1935" s="172"/>
      <c r="W1935" s="171"/>
      <c r="X1935" s="173"/>
      <c r="Y1935" s="173"/>
      <c r="Z1935" s="173"/>
      <c r="AA1935" s="169"/>
      <c r="AB1935" s="169"/>
      <c r="AC1935" s="169"/>
      <c r="AD1935" s="169"/>
      <c r="AE1935" s="169"/>
      <c r="AF1935" s="169"/>
      <c r="AG1935" s="169"/>
      <c r="AH1935" s="167"/>
      <c r="AI1935" s="169"/>
      <c r="AJ1935" s="169"/>
      <c r="AK1935" s="169"/>
      <c r="AL1935" s="169"/>
      <c r="AM1935" s="169"/>
      <c r="AN1935" s="169"/>
      <c r="AO1935" s="167"/>
      <c r="AP1935" s="167"/>
      <c r="AQ1935" s="167"/>
      <c r="AR1935" s="167"/>
      <c r="AS1935" s="167"/>
      <c r="AT1935" s="167"/>
      <c r="AU1935" s="167"/>
      <c r="AV1935" s="167"/>
      <c r="AW1935" s="167"/>
      <c r="AX1935" s="291"/>
      <c r="AZ1935" s="170"/>
    </row>
    <row r="1936" spans="9:52" s="12" customFormat="1" ht="15.75">
      <c r="I1936" s="33"/>
      <c r="J1936" s="167"/>
      <c r="K1936" s="167"/>
      <c r="L1936" s="167"/>
      <c r="M1936" s="175"/>
      <c r="N1936" s="175"/>
      <c r="O1936" s="168"/>
      <c r="P1936" s="168"/>
      <c r="Q1936" s="180"/>
      <c r="R1936" s="180"/>
      <c r="S1936" s="177"/>
      <c r="T1936" s="177"/>
      <c r="U1936" s="171"/>
      <c r="V1936" s="172"/>
      <c r="W1936" s="171"/>
      <c r="X1936" s="173"/>
      <c r="Y1936" s="173"/>
      <c r="Z1936" s="173"/>
      <c r="AA1936" s="169"/>
      <c r="AB1936" s="169"/>
      <c r="AC1936" s="169"/>
      <c r="AD1936" s="169"/>
      <c r="AE1936" s="169"/>
      <c r="AF1936" s="169"/>
      <c r="AG1936" s="169"/>
      <c r="AH1936" s="167"/>
      <c r="AI1936" s="169"/>
      <c r="AJ1936" s="169"/>
      <c r="AK1936" s="169"/>
      <c r="AL1936" s="169"/>
      <c r="AM1936" s="169"/>
      <c r="AN1936" s="169"/>
      <c r="AO1936" s="167"/>
      <c r="AP1936" s="167"/>
      <c r="AQ1936" s="167"/>
      <c r="AR1936" s="167"/>
      <c r="AS1936" s="167"/>
      <c r="AT1936" s="167"/>
      <c r="AU1936" s="167"/>
      <c r="AV1936" s="167"/>
      <c r="AW1936" s="167"/>
      <c r="AX1936" s="291"/>
      <c r="AZ1936" s="170"/>
    </row>
    <row r="1937" spans="9:52" s="12" customFormat="1" ht="15.75">
      <c r="I1937" s="33"/>
      <c r="J1937" s="167"/>
      <c r="K1937" s="167"/>
      <c r="L1937" s="167"/>
      <c r="M1937" s="175"/>
      <c r="N1937" s="175"/>
      <c r="O1937" s="168"/>
      <c r="P1937" s="168"/>
      <c r="Q1937" s="180"/>
      <c r="R1937" s="180"/>
      <c r="S1937" s="177"/>
      <c r="T1937" s="177"/>
      <c r="U1937" s="171"/>
      <c r="V1937" s="172"/>
      <c r="W1937" s="171"/>
      <c r="X1937" s="173"/>
      <c r="Y1937" s="173"/>
      <c r="Z1937" s="173"/>
      <c r="AA1937" s="169"/>
      <c r="AB1937" s="169"/>
      <c r="AC1937" s="169"/>
      <c r="AD1937" s="169"/>
      <c r="AE1937" s="169"/>
      <c r="AF1937" s="169"/>
      <c r="AG1937" s="169"/>
      <c r="AH1937" s="167"/>
      <c r="AI1937" s="169"/>
      <c r="AJ1937" s="169"/>
      <c r="AK1937" s="169"/>
      <c r="AL1937" s="169"/>
      <c r="AM1937" s="169"/>
      <c r="AN1937" s="169"/>
      <c r="AO1937" s="167"/>
      <c r="AP1937" s="167"/>
      <c r="AQ1937" s="167"/>
      <c r="AR1937" s="167"/>
      <c r="AS1937" s="167"/>
      <c r="AT1937" s="167"/>
      <c r="AU1937" s="167"/>
      <c r="AV1937" s="167"/>
      <c r="AW1937" s="167"/>
      <c r="AX1937" s="291"/>
      <c r="AZ1937" s="170"/>
    </row>
    <row r="1938" spans="9:52" s="12" customFormat="1" ht="15.75">
      <c r="I1938" s="33"/>
      <c r="J1938" s="167"/>
      <c r="K1938" s="167"/>
      <c r="L1938" s="167"/>
      <c r="M1938" s="175"/>
      <c r="N1938" s="175"/>
      <c r="O1938" s="168"/>
      <c r="P1938" s="168"/>
      <c r="Q1938" s="180"/>
      <c r="R1938" s="180"/>
      <c r="S1938" s="177"/>
      <c r="T1938" s="178"/>
      <c r="U1938" s="171"/>
      <c r="V1938" s="172"/>
      <c r="W1938" s="171"/>
      <c r="X1938" s="173"/>
      <c r="Y1938" s="173"/>
      <c r="Z1938" s="173"/>
      <c r="AA1938" s="169"/>
      <c r="AB1938" s="169"/>
      <c r="AC1938" s="169"/>
      <c r="AD1938" s="169"/>
      <c r="AE1938" s="169"/>
      <c r="AF1938" s="169"/>
      <c r="AG1938" s="169"/>
      <c r="AH1938" s="167"/>
      <c r="AI1938" s="169"/>
      <c r="AJ1938" s="169"/>
      <c r="AK1938" s="169"/>
      <c r="AL1938" s="169"/>
      <c r="AM1938" s="169"/>
      <c r="AN1938" s="169"/>
      <c r="AO1938" s="167"/>
      <c r="AP1938" s="167"/>
      <c r="AQ1938" s="167"/>
      <c r="AR1938" s="167"/>
      <c r="AS1938" s="167"/>
      <c r="AT1938" s="167"/>
      <c r="AU1938" s="167"/>
      <c r="AV1938" s="167"/>
      <c r="AW1938" s="167"/>
      <c r="AX1938" s="291"/>
      <c r="AZ1938" s="170"/>
    </row>
    <row r="1939" spans="9:52" s="12" customFormat="1" ht="15.75">
      <c r="I1939" s="33"/>
      <c r="J1939" s="167"/>
      <c r="K1939" s="167"/>
      <c r="L1939" s="167"/>
      <c r="M1939" s="175"/>
      <c r="N1939" s="175"/>
      <c r="O1939" s="168"/>
      <c r="P1939" s="168"/>
      <c r="Q1939" s="180"/>
      <c r="R1939" s="180"/>
      <c r="S1939" s="177"/>
      <c r="T1939" s="178"/>
      <c r="U1939" s="171"/>
      <c r="V1939" s="172"/>
      <c r="W1939" s="171"/>
      <c r="X1939" s="173"/>
      <c r="Y1939" s="173"/>
      <c r="Z1939" s="173"/>
      <c r="AA1939" s="169"/>
      <c r="AB1939" s="169"/>
      <c r="AC1939" s="169"/>
      <c r="AD1939" s="169"/>
      <c r="AE1939" s="169"/>
      <c r="AF1939" s="169"/>
      <c r="AG1939" s="169"/>
      <c r="AH1939" s="167"/>
      <c r="AI1939" s="169"/>
      <c r="AJ1939" s="169"/>
      <c r="AK1939" s="169"/>
      <c r="AL1939" s="169"/>
      <c r="AM1939" s="169"/>
      <c r="AN1939" s="169"/>
      <c r="AO1939" s="167"/>
      <c r="AP1939" s="167"/>
      <c r="AQ1939" s="167"/>
      <c r="AR1939" s="167"/>
      <c r="AS1939" s="167"/>
      <c r="AT1939" s="167"/>
      <c r="AU1939" s="167"/>
      <c r="AV1939" s="167"/>
      <c r="AW1939" s="167"/>
      <c r="AX1939" s="291"/>
      <c r="AZ1939" s="170"/>
    </row>
    <row r="1940" spans="9:52" s="12" customFormat="1" ht="15.75">
      <c r="I1940" s="33"/>
      <c r="J1940" s="167"/>
      <c r="K1940" s="167"/>
      <c r="L1940" s="167"/>
      <c r="M1940" s="175"/>
      <c r="N1940" s="175"/>
      <c r="O1940" s="168"/>
      <c r="P1940" s="168"/>
      <c r="Q1940" s="180"/>
      <c r="R1940" s="180"/>
      <c r="S1940" s="177"/>
      <c r="T1940" s="178"/>
      <c r="U1940" s="171"/>
      <c r="V1940" s="172"/>
      <c r="W1940" s="171"/>
      <c r="X1940" s="173"/>
      <c r="Y1940" s="173"/>
      <c r="Z1940" s="173"/>
      <c r="AA1940" s="169"/>
      <c r="AB1940" s="169"/>
      <c r="AC1940" s="169"/>
      <c r="AD1940" s="169"/>
      <c r="AE1940" s="169"/>
      <c r="AF1940" s="169"/>
      <c r="AG1940" s="169"/>
      <c r="AH1940" s="167"/>
      <c r="AI1940" s="169"/>
      <c r="AJ1940" s="169"/>
      <c r="AK1940" s="169"/>
      <c r="AL1940" s="169"/>
      <c r="AM1940" s="169"/>
      <c r="AN1940" s="169"/>
      <c r="AO1940" s="167"/>
      <c r="AP1940" s="167"/>
      <c r="AQ1940" s="167"/>
      <c r="AR1940" s="167"/>
      <c r="AS1940" s="167"/>
      <c r="AT1940" s="167"/>
      <c r="AU1940" s="167"/>
      <c r="AV1940" s="167"/>
      <c r="AW1940" s="167"/>
      <c r="AX1940" s="291"/>
      <c r="AZ1940" s="170"/>
    </row>
    <row r="1941" spans="9:52" s="12" customFormat="1" ht="15.75">
      <c r="I1941" s="33"/>
      <c r="J1941" s="167"/>
      <c r="K1941" s="167"/>
      <c r="L1941" s="167"/>
      <c r="M1941" s="175"/>
      <c r="N1941" s="175"/>
      <c r="O1941" s="168"/>
      <c r="P1941" s="168"/>
      <c r="Q1941" s="180"/>
      <c r="R1941" s="180"/>
      <c r="S1941" s="177"/>
      <c r="T1941" s="178"/>
      <c r="U1941" s="171"/>
      <c r="V1941" s="172"/>
      <c r="W1941" s="171"/>
      <c r="X1941" s="173"/>
      <c r="Y1941" s="173"/>
      <c r="Z1941" s="173"/>
      <c r="AA1941" s="169"/>
      <c r="AB1941" s="169"/>
      <c r="AC1941" s="169"/>
      <c r="AD1941" s="169"/>
      <c r="AE1941" s="169"/>
      <c r="AF1941" s="169"/>
      <c r="AG1941" s="169"/>
      <c r="AH1941" s="167"/>
      <c r="AI1941" s="169"/>
      <c r="AJ1941" s="169"/>
      <c r="AK1941" s="169"/>
      <c r="AL1941" s="169"/>
      <c r="AM1941" s="169"/>
      <c r="AN1941" s="169"/>
      <c r="AO1941" s="167"/>
      <c r="AP1941" s="167"/>
      <c r="AQ1941" s="167"/>
      <c r="AR1941" s="167"/>
      <c r="AS1941" s="167"/>
      <c r="AT1941" s="167"/>
      <c r="AU1941" s="167"/>
      <c r="AV1941" s="167"/>
      <c r="AW1941" s="167"/>
      <c r="AX1941" s="291"/>
      <c r="AZ1941" s="170"/>
    </row>
    <row r="1942" spans="9:52" s="12" customFormat="1" ht="15.75">
      <c r="I1942" s="33"/>
      <c r="J1942" s="167"/>
      <c r="K1942" s="167"/>
      <c r="L1942" s="167"/>
      <c r="M1942" s="175"/>
      <c r="N1942" s="175"/>
      <c r="O1942" s="168"/>
      <c r="P1942" s="168"/>
      <c r="Q1942" s="180"/>
      <c r="R1942" s="180"/>
      <c r="S1942" s="177"/>
      <c r="T1942" s="178"/>
      <c r="U1942" s="171"/>
      <c r="V1942" s="172"/>
      <c r="W1942" s="171"/>
      <c r="X1942" s="173"/>
      <c r="Y1942" s="173"/>
      <c r="Z1942" s="173"/>
      <c r="AA1942" s="169"/>
      <c r="AB1942" s="169"/>
      <c r="AC1942" s="169"/>
      <c r="AD1942" s="169"/>
      <c r="AE1942" s="169"/>
      <c r="AF1942" s="169"/>
      <c r="AG1942" s="169"/>
      <c r="AH1942" s="167"/>
      <c r="AI1942" s="169"/>
      <c r="AJ1942" s="169"/>
      <c r="AK1942" s="169"/>
      <c r="AL1942" s="169"/>
      <c r="AM1942" s="169"/>
      <c r="AN1942" s="169"/>
      <c r="AO1942" s="167"/>
      <c r="AP1942" s="167"/>
      <c r="AQ1942" s="167"/>
      <c r="AR1942" s="167"/>
      <c r="AS1942" s="167"/>
      <c r="AT1942" s="167"/>
      <c r="AU1942" s="167"/>
      <c r="AV1942" s="167"/>
      <c r="AW1942" s="167"/>
      <c r="AX1942" s="291"/>
      <c r="AZ1942" s="170"/>
    </row>
    <row r="1943" spans="9:52" s="12" customFormat="1" ht="15.75">
      <c r="I1943" s="33"/>
      <c r="J1943" s="167"/>
      <c r="K1943" s="167"/>
      <c r="L1943" s="167"/>
      <c r="M1943" s="175"/>
      <c r="N1943" s="175"/>
      <c r="O1943" s="168"/>
      <c r="P1943" s="168"/>
      <c r="Q1943" s="180"/>
      <c r="R1943" s="180"/>
      <c r="S1943" s="177"/>
      <c r="T1943" s="178"/>
      <c r="U1943" s="171"/>
      <c r="V1943" s="172"/>
      <c r="W1943" s="171"/>
      <c r="X1943" s="173"/>
      <c r="Y1943" s="173"/>
      <c r="Z1943" s="173"/>
      <c r="AA1943" s="169"/>
      <c r="AB1943" s="169"/>
      <c r="AC1943" s="169"/>
      <c r="AD1943" s="169"/>
      <c r="AE1943" s="169"/>
      <c r="AF1943" s="169"/>
      <c r="AG1943" s="169"/>
      <c r="AH1943" s="167"/>
      <c r="AI1943" s="169"/>
      <c r="AJ1943" s="169"/>
      <c r="AK1943" s="169"/>
      <c r="AL1943" s="169"/>
      <c r="AM1943" s="169"/>
      <c r="AN1943" s="169"/>
      <c r="AO1943" s="167"/>
      <c r="AP1943" s="167"/>
      <c r="AQ1943" s="167"/>
      <c r="AR1943" s="167"/>
      <c r="AS1943" s="167"/>
      <c r="AT1943" s="167"/>
      <c r="AU1943" s="167"/>
      <c r="AV1943" s="167"/>
      <c r="AW1943" s="167"/>
      <c r="AX1943" s="291"/>
      <c r="AZ1943" s="170"/>
    </row>
    <row r="1944" spans="9:52" s="12" customFormat="1" ht="15.75">
      <c r="I1944" s="33"/>
      <c r="J1944" s="167"/>
      <c r="K1944" s="167"/>
      <c r="L1944" s="167"/>
      <c r="M1944" s="175"/>
      <c r="N1944" s="175"/>
      <c r="O1944" s="168"/>
      <c r="P1944" s="168"/>
      <c r="Q1944" s="180"/>
      <c r="R1944" s="180"/>
      <c r="S1944" s="177"/>
      <c r="T1944" s="178"/>
      <c r="U1944" s="171"/>
      <c r="V1944" s="172"/>
      <c r="W1944" s="171"/>
      <c r="X1944" s="173"/>
      <c r="Y1944" s="173"/>
      <c r="Z1944" s="173"/>
      <c r="AA1944" s="169"/>
      <c r="AB1944" s="169"/>
      <c r="AC1944" s="169"/>
      <c r="AD1944" s="169"/>
      <c r="AE1944" s="169"/>
      <c r="AF1944" s="169"/>
      <c r="AG1944" s="169"/>
      <c r="AH1944" s="167"/>
      <c r="AI1944" s="169"/>
      <c r="AJ1944" s="169"/>
      <c r="AK1944" s="169"/>
      <c r="AL1944" s="169"/>
      <c r="AM1944" s="169"/>
      <c r="AN1944" s="169"/>
      <c r="AO1944" s="167"/>
      <c r="AP1944" s="167"/>
      <c r="AQ1944" s="167"/>
      <c r="AR1944" s="167"/>
      <c r="AS1944" s="167"/>
      <c r="AT1944" s="167"/>
      <c r="AU1944" s="167"/>
      <c r="AV1944" s="167"/>
      <c r="AW1944" s="167"/>
      <c r="AX1944" s="291"/>
      <c r="AZ1944" s="170"/>
    </row>
    <row r="1945" spans="9:52" s="12" customFormat="1" ht="15.75">
      <c r="I1945" s="33"/>
      <c r="J1945" s="167"/>
      <c r="K1945" s="167"/>
      <c r="L1945" s="167"/>
      <c r="M1945" s="175"/>
      <c r="N1945" s="175"/>
      <c r="O1945" s="168"/>
      <c r="P1945" s="168"/>
      <c r="Q1945" s="180"/>
      <c r="R1945" s="180"/>
      <c r="S1945" s="177"/>
      <c r="T1945" s="178"/>
      <c r="U1945" s="171"/>
      <c r="V1945" s="172"/>
      <c r="W1945" s="171"/>
      <c r="X1945" s="173"/>
      <c r="Y1945" s="173"/>
      <c r="Z1945" s="173"/>
      <c r="AA1945" s="169"/>
      <c r="AB1945" s="169"/>
      <c r="AC1945" s="169"/>
      <c r="AD1945" s="169"/>
      <c r="AE1945" s="169"/>
      <c r="AF1945" s="169"/>
      <c r="AG1945" s="169"/>
      <c r="AH1945" s="167"/>
      <c r="AI1945" s="169"/>
      <c r="AJ1945" s="169"/>
      <c r="AK1945" s="169"/>
      <c r="AL1945" s="169"/>
      <c r="AM1945" s="169"/>
      <c r="AN1945" s="169"/>
      <c r="AO1945" s="167"/>
      <c r="AP1945" s="167"/>
      <c r="AQ1945" s="167"/>
      <c r="AR1945" s="167"/>
      <c r="AS1945" s="167"/>
      <c r="AT1945" s="167"/>
      <c r="AU1945" s="167"/>
      <c r="AV1945" s="167"/>
      <c r="AW1945" s="167"/>
      <c r="AX1945" s="291"/>
      <c r="AZ1945" s="170"/>
    </row>
    <row r="1946" spans="9:52" s="12" customFormat="1" ht="15.75">
      <c r="I1946" s="33"/>
      <c r="J1946" s="167"/>
      <c r="K1946" s="167"/>
      <c r="L1946" s="167"/>
      <c r="M1946" s="175"/>
      <c r="N1946" s="175"/>
      <c r="O1946" s="168"/>
      <c r="P1946" s="168"/>
      <c r="Q1946" s="180"/>
      <c r="R1946" s="180"/>
      <c r="S1946" s="177"/>
      <c r="T1946" s="178"/>
      <c r="U1946" s="171"/>
      <c r="V1946" s="172"/>
      <c r="W1946" s="171"/>
      <c r="X1946" s="173"/>
      <c r="Y1946" s="173"/>
      <c r="Z1946" s="173"/>
      <c r="AA1946" s="169"/>
      <c r="AB1946" s="169"/>
      <c r="AC1946" s="169"/>
      <c r="AD1946" s="169"/>
      <c r="AE1946" s="169"/>
      <c r="AF1946" s="169"/>
      <c r="AG1946" s="169"/>
      <c r="AH1946" s="167"/>
      <c r="AI1946" s="169"/>
      <c r="AJ1946" s="169"/>
      <c r="AK1946" s="169"/>
      <c r="AL1946" s="169"/>
      <c r="AM1946" s="169"/>
      <c r="AN1946" s="169"/>
      <c r="AO1946" s="167"/>
      <c r="AP1946" s="167"/>
      <c r="AQ1946" s="167"/>
      <c r="AR1946" s="167"/>
      <c r="AS1946" s="167"/>
      <c r="AT1946" s="167"/>
      <c r="AU1946" s="167"/>
      <c r="AV1946" s="167"/>
      <c r="AW1946" s="167"/>
      <c r="AX1946" s="291"/>
      <c r="AZ1946" s="170"/>
    </row>
    <row r="1947" spans="9:52" s="12" customFormat="1" ht="15.75">
      <c r="I1947" s="33"/>
      <c r="J1947" s="167"/>
      <c r="K1947" s="167"/>
      <c r="L1947" s="167"/>
      <c r="M1947" s="175"/>
      <c r="N1947" s="175"/>
      <c r="O1947" s="168"/>
      <c r="P1947" s="168"/>
      <c r="Q1947" s="180"/>
      <c r="R1947" s="180"/>
      <c r="S1947" s="177"/>
      <c r="T1947" s="178"/>
      <c r="U1947" s="171"/>
      <c r="V1947" s="172"/>
      <c r="W1947" s="171"/>
      <c r="X1947" s="173"/>
      <c r="Y1947" s="173"/>
      <c r="Z1947" s="173"/>
      <c r="AA1947" s="169"/>
      <c r="AB1947" s="169"/>
      <c r="AC1947" s="169"/>
      <c r="AD1947" s="169"/>
      <c r="AE1947" s="169"/>
      <c r="AF1947" s="169"/>
      <c r="AG1947" s="169"/>
      <c r="AH1947" s="167"/>
      <c r="AI1947" s="169"/>
      <c r="AJ1947" s="169"/>
      <c r="AK1947" s="169"/>
      <c r="AL1947" s="169"/>
      <c r="AM1947" s="169"/>
      <c r="AN1947" s="169"/>
      <c r="AO1947" s="167"/>
      <c r="AP1947" s="167"/>
      <c r="AQ1947" s="167"/>
      <c r="AR1947" s="167"/>
      <c r="AS1947" s="167"/>
      <c r="AT1947" s="167"/>
      <c r="AU1947" s="167"/>
      <c r="AV1947" s="167"/>
      <c r="AW1947" s="167"/>
      <c r="AX1947" s="291"/>
      <c r="AZ1947" s="170"/>
    </row>
    <row r="1948" spans="9:52" s="12" customFormat="1" ht="15.75">
      <c r="I1948" s="33"/>
      <c r="J1948" s="167"/>
      <c r="K1948" s="167"/>
      <c r="L1948" s="167"/>
      <c r="M1948" s="175"/>
      <c r="N1948" s="175"/>
      <c r="O1948" s="168"/>
      <c r="P1948" s="168"/>
      <c r="Q1948" s="180"/>
      <c r="R1948" s="180"/>
      <c r="S1948" s="177"/>
      <c r="T1948" s="177"/>
      <c r="U1948" s="171"/>
      <c r="V1948" s="172"/>
      <c r="W1948" s="171"/>
      <c r="X1948" s="173"/>
      <c r="Y1948" s="173"/>
      <c r="Z1948" s="173"/>
      <c r="AA1948" s="169"/>
      <c r="AB1948" s="169"/>
      <c r="AC1948" s="169"/>
      <c r="AD1948" s="169"/>
      <c r="AE1948" s="169"/>
      <c r="AF1948" s="169"/>
      <c r="AG1948" s="169"/>
      <c r="AH1948" s="167"/>
      <c r="AI1948" s="169"/>
      <c r="AJ1948" s="169"/>
      <c r="AK1948" s="169"/>
      <c r="AL1948" s="169"/>
      <c r="AM1948" s="169"/>
      <c r="AN1948" s="169"/>
      <c r="AO1948" s="167"/>
      <c r="AP1948" s="167"/>
      <c r="AQ1948" s="167"/>
      <c r="AR1948" s="167"/>
      <c r="AS1948" s="167"/>
      <c r="AT1948" s="167"/>
      <c r="AU1948" s="167"/>
      <c r="AV1948" s="167"/>
      <c r="AW1948" s="167"/>
      <c r="AX1948" s="291"/>
      <c r="AZ1948" s="170"/>
    </row>
    <row r="1949" spans="9:52" s="12" customFormat="1" ht="15.75">
      <c r="I1949" s="33"/>
      <c r="J1949" s="167"/>
      <c r="K1949" s="167"/>
      <c r="L1949" s="167"/>
      <c r="M1949" s="175"/>
      <c r="N1949" s="175"/>
      <c r="O1949" s="168"/>
      <c r="P1949" s="168"/>
      <c r="Q1949" s="180"/>
      <c r="R1949" s="180"/>
      <c r="S1949" s="177"/>
      <c r="T1949" s="177"/>
      <c r="U1949" s="171"/>
      <c r="V1949" s="172"/>
      <c r="W1949" s="171"/>
      <c r="X1949" s="173"/>
      <c r="Y1949" s="173"/>
      <c r="Z1949" s="173"/>
      <c r="AA1949" s="169"/>
      <c r="AB1949" s="169"/>
      <c r="AC1949" s="169"/>
      <c r="AD1949" s="169"/>
      <c r="AE1949" s="169"/>
      <c r="AF1949" s="169"/>
      <c r="AG1949" s="169"/>
      <c r="AH1949" s="167"/>
      <c r="AI1949" s="169"/>
      <c r="AJ1949" s="169"/>
      <c r="AK1949" s="169"/>
      <c r="AL1949" s="169"/>
      <c r="AM1949" s="169"/>
      <c r="AN1949" s="169"/>
      <c r="AO1949" s="167"/>
      <c r="AP1949" s="167"/>
      <c r="AQ1949" s="167"/>
      <c r="AR1949" s="167"/>
      <c r="AS1949" s="167"/>
      <c r="AT1949" s="167"/>
      <c r="AU1949" s="167"/>
      <c r="AV1949" s="167"/>
      <c r="AW1949" s="167"/>
      <c r="AX1949" s="291"/>
      <c r="AZ1949" s="170"/>
    </row>
    <row r="1950" spans="9:52" s="12" customFormat="1" ht="15.75">
      <c r="I1950" s="33"/>
      <c r="J1950" s="167"/>
      <c r="K1950" s="167"/>
      <c r="L1950" s="167"/>
      <c r="M1950" s="175"/>
      <c r="N1950" s="175"/>
      <c r="O1950" s="168"/>
      <c r="P1950" s="168"/>
      <c r="Q1950" s="180"/>
      <c r="R1950" s="180"/>
      <c r="S1950" s="177"/>
      <c r="T1950" s="178"/>
      <c r="U1950" s="171"/>
      <c r="V1950" s="172"/>
      <c r="W1950" s="171"/>
      <c r="X1950" s="173"/>
      <c r="Y1950" s="173"/>
      <c r="Z1950" s="173"/>
      <c r="AA1950" s="169"/>
      <c r="AB1950" s="169"/>
      <c r="AC1950" s="169"/>
      <c r="AD1950" s="169"/>
      <c r="AE1950" s="169"/>
      <c r="AF1950" s="169"/>
      <c r="AG1950" s="169"/>
      <c r="AH1950" s="167"/>
      <c r="AI1950" s="169"/>
      <c r="AJ1950" s="169"/>
      <c r="AK1950" s="169"/>
      <c r="AL1950" s="169"/>
      <c r="AM1950" s="169"/>
      <c r="AN1950" s="169"/>
      <c r="AO1950" s="167"/>
      <c r="AP1950" s="167"/>
      <c r="AQ1950" s="167"/>
      <c r="AR1950" s="167"/>
      <c r="AS1950" s="167"/>
      <c r="AT1950" s="167"/>
      <c r="AU1950" s="167"/>
      <c r="AV1950" s="167"/>
      <c r="AW1950" s="167"/>
      <c r="AX1950" s="291"/>
      <c r="AZ1950" s="170"/>
    </row>
    <row r="1951" spans="9:52" s="12" customFormat="1" ht="16.5" customHeight="1">
      <c r="I1951" s="33"/>
      <c r="J1951" s="167"/>
      <c r="K1951" s="167"/>
      <c r="L1951" s="167"/>
      <c r="M1951" s="175"/>
      <c r="N1951" s="175"/>
      <c r="O1951" s="168"/>
      <c r="P1951" s="168"/>
      <c r="Q1951" s="180"/>
      <c r="R1951" s="180"/>
      <c r="S1951" s="177"/>
      <c r="T1951" s="178"/>
      <c r="U1951" s="171"/>
      <c r="V1951" s="172"/>
      <c r="W1951" s="171"/>
      <c r="X1951" s="173"/>
      <c r="Y1951" s="173"/>
      <c r="Z1951" s="173"/>
      <c r="AA1951" s="169"/>
      <c r="AB1951" s="169"/>
      <c r="AC1951" s="169"/>
      <c r="AD1951" s="169"/>
      <c r="AE1951" s="169"/>
      <c r="AF1951" s="169"/>
      <c r="AG1951" s="169"/>
      <c r="AH1951" s="167"/>
      <c r="AI1951" s="169"/>
      <c r="AJ1951" s="169"/>
      <c r="AK1951" s="169"/>
      <c r="AL1951" s="169"/>
      <c r="AM1951" s="169"/>
      <c r="AN1951" s="169"/>
      <c r="AO1951" s="167"/>
      <c r="AP1951" s="167"/>
      <c r="AQ1951" s="167"/>
      <c r="AR1951" s="167"/>
      <c r="AS1951" s="167"/>
      <c r="AT1951" s="167"/>
      <c r="AU1951" s="167"/>
      <c r="AV1951" s="167"/>
      <c r="AW1951" s="167"/>
      <c r="AX1951" s="291"/>
      <c r="AZ1951" s="170"/>
    </row>
    <row r="1952" spans="9:52" s="12" customFormat="1" ht="16.5" customHeight="1">
      <c r="I1952" s="33"/>
      <c r="J1952" s="167"/>
      <c r="K1952" s="167"/>
      <c r="L1952" s="167"/>
      <c r="M1952" s="175"/>
      <c r="N1952" s="175"/>
      <c r="O1952" s="168"/>
      <c r="P1952" s="168"/>
      <c r="Q1952" s="180"/>
      <c r="R1952" s="180"/>
      <c r="S1952" s="177"/>
      <c r="T1952" s="178"/>
      <c r="U1952" s="171"/>
      <c r="V1952" s="172"/>
      <c r="W1952" s="171"/>
      <c r="X1952" s="173"/>
      <c r="Y1952" s="173"/>
      <c r="Z1952" s="173"/>
      <c r="AA1952" s="169"/>
      <c r="AB1952" s="169"/>
      <c r="AC1952" s="169"/>
      <c r="AD1952" s="169"/>
      <c r="AE1952" s="169"/>
      <c r="AF1952" s="169"/>
      <c r="AG1952" s="169"/>
      <c r="AH1952" s="167"/>
      <c r="AI1952" s="169"/>
      <c r="AJ1952" s="169"/>
      <c r="AK1952" s="169"/>
      <c r="AL1952" s="169"/>
      <c r="AM1952" s="169"/>
      <c r="AN1952" s="169"/>
      <c r="AO1952" s="167"/>
      <c r="AP1952" s="167"/>
      <c r="AQ1952" s="167"/>
      <c r="AR1952" s="167"/>
      <c r="AS1952" s="167"/>
      <c r="AT1952" s="167"/>
      <c r="AU1952" s="167"/>
      <c r="AV1952" s="167"/>
      <c r="AW1952" s="167"/>
      <c r="AX1952" s="291"/>
      <c r="AZ1952" s="170"/>
    </row>
    <row r="1953" spans="1:55" s="12" customFormat="1" ht="16.5" customHeight="1">
      <c r="I1953" s="33"/>
      <c r="J1953" s="167"/>
      <c r="K1953" s="167"/>
      <c r="L1953" s="167"/>
      <c r="M1953" s="175"/>
      <c r="N1953" s="175"/>
      <c r="O1953" s="168"/>
      <c r="P1953" s="168"/>
      <c r="Q1953" s="180"/>
      <c r="R1953" s="180"/>
      <c r="S1953" s="177"/>
      <c r="T1953" s="178"/>
      <c r="U1953" s="171"/>
      <c r="V1953" s="172"/>
      <c r="W1953" s="171"/>
      <c r="X1953" s="173"/>
      <c r="Y1953" s="173"/>
      <c r="Z1953" s="173"/>
      <c r="AA1953" s="169"/>
      <c r="AB1953" s="169"/>
      <c r="AC1953" s="169"/>
      <c r="AD1953" s="169"/>
      <c r="AE1953" s="169"/>
      <c r="AF1953" s="169"/>
      <c r="AG1953" s="169"/>
      <c r="AH1953" s="167"/>
      <c r="AI1953" s="169"/>
      <c r="AJ1953" s="169"/>
      <c r="AK1953" s="169"/>
      <c r="AL1953" s="169"/>
      <c r="AM1953" s="169"/>
      <c r="AN1953" s="169"/>
      <c r="AO1953" s="167"/>
      <c r="AP1953" s="167"/>
      <c r="AQ1953" s="167"/>
      <c r="AR1953" s="167"/>
      <c r="AS1953" s="167"/>
      <c r="AT1953" s="167"/>
      <c r="AU1953" s="167"/>
      <c r="AV1953" s="167"/>
      <c r="AW1953" s="167"/>
      <c r="AX1953" s="291"/>
      <c r="AZ1953" s="170"/>
    </row>
    <row r="1954" spans="1:55" s="12" customFormat="1" ht="16.5" customHeight="1">
      <c r="I1954" s="33"/>
      <c r="J1954" s="167"/>
      <c r="K1954" s="167"/>
      <c r="L1954" s="167"/>
      <c r="M1954" s="175"/>
      <c r="N1954" s="175"/>
      <c r="O1954" s="168"/>
      <c r="P1954" s="168"/>
      <c r="Q1954" s="180"/>
      <c r="R1954" s="180"/>
      <c r="S1954" s="177"/>
      <c r="T1954" s="178"/>
      <c r="U1954" s="171"/>
      <c r="V1954" s="172"/>
      <c r="W1954" s="171"/>
      <c r="X1954" s="173"/>
      <c r="Y1954" s="173"/>
      <c r="Z1954" s="173"/>
      <c r="AA1954" s="169"/>
      <c r="AB1954" s="169"/>
      <c r="AC1954" s="169"/>
      <c r="AD1954" s="169"/>
      <c r="AE1954" s="169"/>
      <c r="AF1954" s="169"/>
      <c r="AG1954" s="169"/>
      <c r="AH1954" s="167"/>
      <c r="AI1954" s="169"/>
      <c r="AJ1954" s="169"/>
      <c r="AK1954" s="169"/>
      <c r="AL1954" s="169"/>
      <c r="AM1954" s="169"/>
      <c r="AN1954" s="169"/>
      <c r="AO1954" s="167"/>
      <c r="AP1954" s="167"/>
      <c r="AQ1954" s="167"/>
      <c r="AR1954" s="167"/>
      <c r="AS1954" s="167"/>
      <c r="AT1954" s="167"/>
      <c r="AU1954" s="167"/>
      <c r="AV1954" s="167"/>
      <c r="AW1954" s="167"/>
      <c r="AX1954" s="291"/>
      <c r="AZ1954" s="170"/>
    </row>
    <row r="1955" spans="1:55" s="12" customFormat="1" ht="16.5" customHeight="1">
      <c r="I1955" s="33"/>
      <c r="J1955" s="167"/>
      <c r="K1955" s="167"/>
      <c r="L1955" s="167"/>
      <c r="M1955" s="175"/>
      <c r="N1955" s="175"/>
      <c r="O1955" s="168"/>
      <c r="P1955" s="168"/>
      <c r="Q1955" s="180"/>
      <c r="R1955" s="180"/>
      <c r="S1955" s="177"/>
      <c r="T1955" s="178"/>
      <c r="U1955" s="171"/>
      <c r="V1955" s="172"/>
      <c r="W1955" s="171"/>
      <c r="X1955" s="173"/>
      <c r="Y1955" s="173"/>
      <c r="Z1955" s="173"/>
      <c r="AA1955" s="169"/>
      <c r="AB1955" s="169"/>
      <c r="AC1955" s="169"/>
      <c r="AD1955" s="169"/>
      <c r="AE1955" s="169"/>
      <c r="AF1955" s="169"/>
      <c r="AG1955" s="169"/>
      <c r="AH1955" s="167"/>
      <c r="AI1955" s="169"/>
      <c r="AJ1955" s="169"/>
      <c r="AK1955" s="169"/>
      <c r="AL1955" s="169"/>
      <c r="AM1955" s="169"/>
      <c r="AN1955" s="169"/>
      <c r="AO1955" s="167"/>
      <c r="AP1955" s="167"/>
      <c r="AQ1955" s="167"/>
      <c r="AR1955" s="167"/>
      <c r="AS1955" s="167"/>
      <c r="AT1955" s="167"/>
      <c r="AU1955" s="167"/>
      <c r="AV1955" s="167"/>
      <c r="AW1955" s="167"/>
      <c r="AX1955" s="291"/>
      <c r="AZ1955" s="170"/>
    </row>
    <row r="1956" spans="1:55" s="12" customFormat="1" ht="16.5" customHeight="1">
      <c r="I1956" s="33"/>
      <c r="J1956" s="167"/>
      <c r="K1956" s="167"/>
      <c r="L1956" s="167"/>
      <c r="M1956" s="175"/>
      <c r="N1956" s="175"/>
      <c r="O1956" s="168"/>
      <c r="P1956" s="168"/>
      <c r="Q1956" s="180"/>
      <c r="R1956" s="180"/>
      <c r="S1956" s="177"/>
      <c r="T1956" s="178"/>
      <c r="U1956" s="171"/>
      <c r="V1956" s="172"/>
      <c r="W1956" s="171"/>
      <c r="X1956" s="173"/>
      <c r="Y1956" s="173"/>
      <c r="Z1956" s="173"/>
      <c r="AA1956" s="169"/>
      <c r="AB1956" s="169"/>
      <c r="AC1956" s="169"/>
      <c r="AD1956" s="169"/>
      <c r="AE1956" s="169"/>
      <c r="AF1956" s="169"/>
      <c r="AG1956" s="169"/>
      <c r="AH1956" s="167"/>
      <c r="AI1956" s="169"/>
      <c r="AJ1956" s="169"/>
      <c r="AK1956" s="169"/>
      <c r="AL1956" s="169"/>
      <c r="AM1956" s="169"/>
      <c r="AN1956" s="169"/>
      <c r="AO1956" s="167"/>
      <c r="AP1956" s="167"/>
      <c r="AQ1956" s="167"/>
      <c r="AR1956" s="167"/>
      <c r="AS1956" s="167"/>
      <c r="AT1956" s="167"/>
      <c r="AU1956" s="167"/>
      <c r="AV1956" s="167"/>
      <c r="AW1956" s="167"/>
      <c r="AX1956" s="291"/>
      <c r="AZ1956" s="170"/>
    </row>
    <row r="1957" spans="1:55" s="12" customFormat="1" ht="16.5" customHeight="1">
      <c r="I1957" s="33"/>
      <c r="J1957" s="167"/>
      <c r="K1957" s="167"/>
      <c r="L1957" s="167"/>
      <c r="M1957" s="175"/>
      <c r="N1957" s="175"/>
      <c r="O1957" s="168"/>
      <c r="P1957" s="168"/>
      <c r="Q1957" s="180"/>
      <c r="R1957" s="180"/>
      <c r="S1957" s="177"/>
      <c r="T1957" s="178"/>
      <c r="U1957" s="171"/>
      <c r="V1957" s="172"/>
      <c r="W1957" s="171"/>
      <c r="X1957" s="173"/>
      <c r="Y1957" s="173"/>
      <c r="Z1957" s="173"/>
      <c r="AA1957" s="169"/>
      <c r="AB1957" s="169"/>
      <c r="AC1957" s="169"/>
      <c r="AD1957" s="169"/>
      <c r="AE1957" s="169"/>
      <c r="AF1957" s="169"/>
      <c r="AG1957" s="169"/>
      <c r="AH1957" s="167"/>
      <c r="AI1957" s="169"/>
      <c r="AJ1957" s="169"/>
      <c r="AK1957" s="169"/>
      <c r="AL1957" s="169"/>
      <c r="AM1957" s="169"/>
      <c r="AN1957" s="169"/>
      <c r="AO1957" s="167"/>
      <c r="AP1957" s="167"/>
      <c r="AQ1957" s="167"/>
      <c r="AR1957" s="167"/>
      <c r="AS1957" s="167"/>
      <c r="AT1957" s="167"/>
      <c r="AU1957" s="167"/>
      <c r="AV1957" s="167"/>
      <c r="AW1957" s="167"/>
      <c r="AX1957" s="291"/>
      <c r="AZ1957" s="170"/>
    </row>
    <row r="1958" spans="1:55" s="12" customFormat="1" ht="16.5" customHeight="1">
      <c r="I1958" s="33"/>
      <c r="J1958" s="167"/>
      <c r="K1958" s="167"/>
      <c r="L1958" s="167"/>
      <c r="M1958" s="175"/>
      <c r="N1958" s="175"/>
      <c r="O1958" s="168"/>
      <c r="P1958" s="168"/>
      <c r="Q1958" s="180"/>
      <c r="R1958" s="180"/>
      <c r="S1958" s="177"/>
      <c r="T1958" s="178"/>
      <c r="U1958" s="171"/>
      <c r="V1958" s="172"/>
      <c r="W1958" s="171"/>
      <c r="X1958" s="173"/>
      <c r="Y1958" s="173"/>
      <c r="Z1958" s="173"/>
      <c r="AA1958" s="169"/>
      <c r="AB1958" s="169"/>
      <c r="AC1958" s="169"/>
      <c r="AD1958" s="169"/>
      <c r="AE1958" s="169"/>
      <c r="AF1958" s="169"/>
      <c r="AG1958" s="169"/>
      <c r="AH1958" s="167"/>
      <c r="AI1958" s="169"/>
      <c r="AJ1958" s="169"/>
      <c r="AK1958" s="169"/>
      <c r="AL1958" s="169"/>
      <c r="AM1958" s="169"/>
      <c r="AN1958" s="169"/>
      <c r="AO1958" s="167"/>
      <c r="AP1958" s="167"/>
      <c r="AQ1958" s="167"/>
      <c r="AR1958" s="167"/>
      <c r="AS1958" s="167"/>
      <c r="AT1958" s="167"/>
      <c r="AU1958" s="167"/>
      <c r="AV1958" s="167"/>
      <c r="AW1958" s="167"/>
      <c r="AX1958" s="291"/>
      <c r="AZ1958" s="170"/>
    </row>
    <row r="1959" spans="1:55" s="12" customFormat="1" ht="16.5" customHeight="1">
      <c r="I1959" s="33"/>
      <c r="J1959" s="167"/>
      <c r="K1959" s="167"/>
      <c r="L1959" s="167"/>
      <c r="M1959" s="175"/>
      <c r="N1959" s="175"/>
      <c r="O1959" s="168"/>
      <c r="P1959" s="168"/>
      <c r="Q1959" s="180"/>
      <c r="R1959" s="180"/>
      <c r="S1959" s="177"/>
      <c r="T1959" s="178"/>
      <c r="U1959" s="171"/>
      <c r="V1959" s="172"/>
      <c r="W1959" s="171"/>
      <c r="X1959" s="173"/>
      <c r="Y1959" s="173"/>
      <c r="Z1959" s="173"/>
      <c r="AA1959" s="169"/>
      <c r="AB1959" s="169"/>
      <c r="AC1959" s="169"/>
      <c r="AD1959" s="169"/>
      <c r="AE1959" s="169"/>
      <c r="AF1959" s="169"/>
      <c r="AG1959" s="169"/>
      <c r="AH1959" s="167"/>
      <c r="AI1959" s="169"/>
      <c r="AJ1959" s="169"/>
      <c r="AK1959" s="169"/>
      <c r="AL1959" s="169"/>
      <c r="AM1959" s="169"/>
      <c r="AN1959" s="169"/>
      <c r="AO1959" s="167"/>
      <c r="AP1959" s="167"/>
      <c r="AQ1959" s="167"/>
      <c r="AR1959" s="167"/>
      <c r="AS1959" s="167"/>
      <c r="AT1959" s="167"/>
      <c r="AU1959" s="167"/>
      <c r="AV1959" s="167"/>
      <c r="AW1959" s="167"/>
      <c r="AX1959" s="291"/>
      <c r="AZ1959" s="170"/>
    </row>
    <row r="1960" spans="1:55" s="12" customFormat="1" ht="16.5" customHeight="1">
      <c r="A1960" s="176"/>
      <c r="B1960" s="174"/>
      <c r="C1960" s="174"/>
      <c r="E1960" s="174"/>
      <c r="F1960" s="174"/>
      <c r="H1960" s="188"/>
      <c r="I1960" s="33"/>
      <c r="J1960" s="167"/>
      <c r="K1960" s="167"/>
      <c r="M1960" s="189"/>
      <c r="N1960" s="189"/>
      <c r="O1960" s="168"/>
      <c r="P1960" s="168"/>
      <c r="Q1960" s="180"/>
      <c r="R1960" s="180"/>
      <c r="S1960" s="177"/>
      <c r="T1960" s="177"/>
      <c r="U1960" s="171"/>
      <c r="V1960" s="172"/>
      <c r="W1960" s="171"/>
      <c r="X1960" s="173"/>
      <c r="Y1960" s="173"/>
      <c r="Z1960" s="173"/>
      <c r="AA1960" s="190"/>
      <c r="AB1960" s="190"/>
      <c r="AC1960" s="190"/>
      <c r="AD1960" s="190"/>
      <c r="AE1960" s="190"/>
      <c r="AF1960" s="190"/>
      <c r="AG1960" s="190"/>
      <c r="AI1960" s="190"/>
      <c r="AJ1960" s="190"/>
      <c r="AK1960" s="190"/>
      <c r="AL1960" s="190"/>
      <c r="AM1960" s="190"/>
      <c r="AN1960" s="190"/>
      <c r="AX1960" s="409"/>
    </row>
    <row r="1961" spans="1:55" s="12" customFormat="1" ht="16.5" customHeight="1">
      <c r="A1961" s="176"/>
      <c r="B1961" s="174"/>
      <c r="C1961" s="174"/>
      <c r="E1961" s="174"/>
      <c r="F1961" s="174"/>
      <c r="G1961" s="174"/>
      <c r="H1961" s="174"/>
      <c r="I1961" s="33"/>
      <c r="J1961" s="167"/>
      <c r="K1961" s="167"/>
      <c r="M1961" s="176"/>
      <c r="N1961" s="176"/>
      <c r="O1961" s="168"/>
      <c r="P1961" s="168"/>
      <c r="Q1961" s="180"/>
      <c r="R1961" s="180"/>
      <c r="S1961" s="177"/>
      <c r="T1961" s="177"/>
      <c r="U1961" s="171"/>
      <c r="V1961" s="172"/>
      <c r="W1961" s="171"/>
      <c r="X1961" s="170"/>
      <c r="Y1961" s="170"/>
      <c r="Z1961" s="170"/>
      <c r="AX1961" s="291"/>
    </row>
    <row r="1962" spans="1:55" ht="15.75">
      <c r="A1962" s="176"/>
      <c r="B1962" s="174"/>
      <c r="C1962" s="174"/>
      <c r="D1962" s="12"/>
      <c r="E1962" s="174"/>
      <c r="F1962" s="174"/>
      <c r="G1962" s="174"/>
      <c r="H1962" s="174"/>
      <c r="J1962" s="167"/>
      <c r="K1962" s="167"/>
      <c r="L1962" s="12"/>
      <c r="M1962" s="176"/>
      <c r="N1962" s="176"/>
      <c r="O1962" s="168"/>
      <c r="P1962" s="168"/>
      <c r="Q1962" s="180"/>
      <c r="S1962" s="177"/>
      <c r="T1962" s="177"/>
      <c r="U1962" s="171"/>
      <c r="V1962" s="172"/>
      <c r="W1962" s="171"/>
      <c r="X1962" s="170"/>
      <c r="Y1962" s="170"/>
      <c r="Z1962" s="170"/>
      <c r="AA1962" s="12"/>
      <c r="AB1962" s="12"/>
      <c r="AC1962" s="12"/>
      <c r="AD1962" s="12"/>
      <c r="AE1962" s="12"/>
      <c r="AF1962" s="12"/>
      <c r="AG1962" s="12"/>
      <c r="AH1962" s="12"/>
      <c r="AI1962" s="12"/>
      <c r="AJ1962" s="12"/>
      <c r="AK1962" s="12"/>
      <c r="AL1962" s="12"/>
      <c r="AM1962" s="12"/>
      <c r="AN1962" s="12"/>
      <c r="AO1962" s="12"/>
      <c r="AP1962" s="12"/>
      <c r="AQ1962" s="12"/>
      <c r="AR1962" s="12"/>
      <c r="AS1962" s="12"/>
      <c r="AT1962" s="12"/>
      <c r="AU1962" s="12"/>
      <c r="AV1962" s="12"/>
      <c r="AW1962" s="12"/>
      <c r="AX1962" s="291"/>
      <c r="AY1962" s="12"/>
      <c r="AZ1962" s="12"/>
      <c r="BA1962" s="12"/>
      <c r="BB1962" s="12"/>
      <c r="BC1962" s="12"/>
    </row>
    <row r="1963" spans="1:55" ht="15.75">
      <c r="A1963" s="176"/>
      <c r="B1963" s="174"/>
      <c r="C1963" s="174"/>
      <c r="D1963" s="12"/>
      <c r="E1963" s="174"/>
      <c r="F1963" s="174"/>
      <c r="G1963" s="174"/>
      <c r="H1963" s="174"/>
      <c r="J1963" s="167"/>
      <c r="K1963" s="167"/>
      <c r="L1963" s="12"/>
      <c r="M1963" s="176"/>
      <c r="N1963" s="176"/>
      <c r="O1963" s="168"/>
      <c r="P1963" s="168"/>
      <c r="Q1963" s="180"/>
      <c r="S1963" s="177"/>
      <c r="T1963" s="177"/>
      <c r="U1963" s="171"/>
      <c r="V1963" s="172"/>
      <c r="W1963" s="171"/>
      <c r="X1963" s="170"/>
      <c r="Y1963" s="170"/>
      <c r="Z1963" s="170"/>
      <c r="AA1963" s="12"/>
      <c r="AB1963" s="12"/>
      <c r="AC1963" s="12"/>
      <c r="AD1963" s="12"/>
      <c r="AE1963" s="12"/>
      <c r="AF1963" s="12"/>
      <c r="AG1963" s="12"/>
      <c r="AH1963" s="12"/>
      <c r="AI1963" s="12"/>
      <c r="AJ1963" s="12"/>
      <c r="AK1963" s="12"/>
      <c r="AL1963" s="12"/>
      <c r="AM1963" s="12"/>
      <c r="AN1963" s="12"/>
      <c r="AO1963" s="12"/>
      <c r="AP1963" s="12"/>
      <c r="AQ1963" s="12"/>
      <c r="AR1963" s="12"/>
      <c r="AS1963" s="12"/>
      <c r="AT1963" s="12"/>
      <c r="AU1963" s="12"/>
      <c r="AV1963" s="12"/>
      <c r="AW1963" s="12"/>
      <c r="AX1963" s="291"/>
      <c r="AY1963" s="12"/>
      <c r="AZ1963" s="12"/>
      <c r="BA1963" s="12"/>
      <c r="BB1963" s="12"/>
      <c r="BC1963" s="12"/>
    </row>
    <row r="1964" spans="1:55" ht="15.75">
      <c r="A1964" s="176"/>
      <c r="B1964" s="174"/>
      <c r="C1964" s="174"/>
      <c r="D1964" s="12"/>
      <c r="E1964" s="174"/>
      <c r="F1964" s="174"/>
      <c r="G1964" s="174"/>
      <c r="H1964" s="174"/>
      <c r="J1964" s="167"/>
      <c r="K1964" s="167"/>
      <c r="L1964" s="12"/>
      <c r="M1964" s="176"/>
      <c r="N1964" s="176"/>
      <c r="O1964" s="168"/>
      <c r="S1964" s="177"/>
      <c r="T1964" s="177"/>
      <c r="U1964" s="171"/>
      <c r="V1964" s="172"/>
      <c r="W1964" s="171"/>
      <c r="X1964" s="170"/>
      <c r="Y1964" s="170"/>
      <c r="Z1964" s="170"/>
      <c r="AA1964" s="12"/>
      <c r="AB1964" s="12"/>
      <c r="AC1964" s="12"/>
      <c r="AD1964" s="12"/>
      <c r="AE1964" s="12"/>
      <c r="AF1964" s="12"/>
      <c r="AG1964" s="12"/>
      <c r="AH1964" s="12"/>
      <c r="AI1964" s="12"/>
      <c r="AJ1964" s="12"/>
      <c r="AK1964" s="12"/>
      <c r="AL1964" s="12"/>
      <c r="AM1964" s="12"/>
      <c r="AN1964" s="12"/>
      <c r="AO1964" s="12"/>
      <c r="AP1964" s="12"/>
      <c r="AQ1964" s="12"/>
      <c r="AR1964" s="12"/>
      <c r="AS1964" s="12"/>
      <c r="AT1964" s="12"/>
      <c r="AU1964" s="12"/>
      <c r="AV1964" s="12"/>
      <c r="AW1964" s="12"/>
      <c r="AX1964" s="291"/>
      <c r="AY1964" s="12"/>
      <c r="AZ1964" s="12"/>
      <c r="BA1964" s="12"/>
      <c r="BB1964" s="12"/>
      <c r="BC1964" s="12"/>
    </row>
    <row r="1965" spans="1:55" ht="15.75">
      <c r="A1965" s="176"/>
      <c r="B1965" s="174"/>
      <c r="C1965" s="174"/>
      <c r="D1965" s="12"/>
      <c r="E1965" s="174"/>
      <c r="F1965" s="174"/>
      <c r="G1965" s="174"/>
      <c r="H1965" s="12"/>
      <c r="J1965" s="167"/>
      <c r="K1965" s="167"/>
      <c r="L1965" s="12"/>
      <c r="M1965" s="176"/>
      <c r="N1965" s="176"/>
      <c r="O1965" s="168"/>
      <c r="S1965" s="177"/>
      <c r="T1965" s="177"/>
      <c r="U1965" s="171"/>
      <c r="V1965" s="172"/>
      <c r="W1965" s="171"/>
      <c r="X1965" s="170"/>
      <c r="Y1965" s="170"/>
      <c r="Z1965" s="170"/>
      <c r="AA1965" s="12"/>
      <c r="AB1965" s="12"/>
      <c r="AC1965" s="12"/>
      <c r="AD1965" s="12"/>
      <c r="AE1965" s="12"/>
      <c r="AF1965" s="12"/>
      <c r="AG1965" s="12"/>
      <c r="AH1965" s="12"/>
      <c r="AI1965" s="12"/>
      <c r="AJ1965" s="12"/>
      <c r="AK1965" s="12"/>
      <c r="AL1965" s="12"/>
      <c r="AM1965" s="12"/>
      <c r="AN1965" s="12"/>
      <c r="AO1965" s="12"/>
      <c r="AP1965" s="12"/>
      <c r="AQ1965" s="12"/>
      <c r="AR1965" s="12"/>
      <c r="AS1965" s="12"/>
      <c r="AT1965" s="12"/>
      <c r="AU1965" s="12"/>
      <c r="AV1965" s="12"/>
      <c r="AW1965" s="12"/>
      <c r="AX1965" s="291"/>
      <c r="AY1965" s="12"/>
      <c r="AZ1965" s="12"/>
      <c r="BA1965" s="12"/>
      <c r="BB1965" s="12"/>
      <c r="BC1965" s="12"/>
    </row>
    <row r="1966" spans="1:55" ht="15.75">
      <c r="A1966" s="176"/>
      <c r="B1966" s="174"/>
      <c r="C1966" s="174"/>
      <c r="D1966" s="12"/>
      <c r="E1966" s="174"/>
      <c r="F1966" s="174"/>
      <c r="G1966" s="174"/>
      <c r="H1966" s="12"/>
      <c r="J1966" s="167"/>
      <c r="K1966" s="167"/>
      <c r="L1966" s="12"/>
      <c r="M1966" s="176"/>
      <c r="N1966" s="176"/>
      <c r="O1966" s="168"/>
      <c r="S1966" s="177"/>
      <c r="T1966" s="177"/>
      <c r="U1966" s="171"/>
      <c r="V1966" s="172"/>
      <c r="W1966" s="171"/>
      <c r="X1966" s="170"/>
      <c r="Y1966" s="170"/>
      <c r="Z1966" s="170"/>
      <c r="AA1966" s="12"/>
      <c r="AB1966" s="12"/>
      <c r="AC1966" s="12"/>
      <c r="AD1966" s="12"/>
      <c r="AE1966" s="12"/>
      <c r="AF1966" s="12"/>
      <c r="AG1966" s="12"/>
      <c r="AH1966" s="12"/>
      <c r="AI1966" s="12"/>
      <c r="AJ1966" s="12"/>
      <c r="AK1966" s="12"/>
      <c r="AL1966" s="12"/>
      <c r="AM1966" s="12"/>
      <c r="AN1966" s="12"/>
      <c r="AO1966" s="12"/>
      <c r="AP1966" s="12"/>
      <c r="AQ1966" s="12"/>
      <c r="AR1966" s="12"/>
      <c r="AS1966" s="12"/>
      <c r="AT1966" s="12"/>
      <c r="AU1966" s="12"/>
      <c r="AV1966" s="12"/>
      <c r="AW1966" s="12"/>
      <c r="AX1966" s="291"/>
      <c r="AY1966" s="12"/>
      <c r="AZ1966" s="12"/>
      <c r="BA1966" s="12"/>
      <c r="BB1966" s="12"/>
      <c r="BC1966" s="12"/>
    </row>
    <row r="1967" spans="1:55" ht="15.75">
      <c r="A1967" s="176"/>
      <c r="B1967" s="174"/>
      <c r="C1967" s="174"/>
      <c r="D1967" s="12"/>
      <c r="E1967" s="174"/>
      <c r="F1967" s="174"/>
      <c r="G1967" s="174"/>
      <c r="H1967" s="12"/>
      <c r="J1967" s="167"/>
      <c r="K1967" s="167"/>
      <c r="L1967" s="12"/>
      <c r="M1967" s="176"/>
      <c r="N1967" s="176"/>
      <c r="O1967" s="168"/>
      <c r="S1967" s="177"/>
      <c r="T1967" s="177"/>
      <c r="U1967" s="171"/>
      <c r="V1967" s="172"/>
      <c r="W1967" s="171"/>
      <c r="X1967" s="170"/>
      <c r="Y1967" s="170"/>
      <c r="Z1967" s="170"/>
      <c r="AA1967" s="12"/>
      <c r="AB1967" s="12"/>
      <c r="AC1967" s="12"/>
      <c r="AD1967" s="12"/>
      <c r="AE1967" s="12"/>
      <c r="AF1967" s="12"/>
      <c r="AG1967" s="12"/>
      <c r="AH1967" s="12"/>
      <c r="AI1967" s="12"/>
      <c r="AJ1967" s="12"/>
      <c r="AK1967" s="12"/>
      <c r="AL1967" s="12"/>
      <c r="AM1967" s="12"/>
      <c r="AN1967" s="12"/>
      <c r="AO1967" s="12"/>
      <c r="AP1967" s="12"/>
      <c r="AQ1967" s="12"/>
      <c r="AR1967" s="12"/>
      <c r="AS1967" s="12"/>
      <c r="AT1967" s="12"/>
      <c r="AU1967" s="12"/>
      <c r="AV1967" s="12"/>
      <c r="AW1967" s="12"/>
      <c r="AX1967" s="291"/>
      <c r="AY1967" s="12"/>
      <c r="AZ1967" s="12"/>
      <c r="BA1967" s="12"/>
      <c r="BB1967" s="12"/>
      <c r="BC1967" s="12"/>
    </row>
    <row r="1968" spans="1:55" ht="15.75">
      <c r="A1968" s="176"/>
      <c r="B1968" s="174"/>
      <c r="C1968" s="174"/>
      <c r="D1968" s="12"/>
      <c r="E1968" s="174"/>
      <c r="F1968" s="174"/>
      <c r="G1968" s="174"/>
      <c r="H1968" s="12"/>
      <c r="J1968" s="167"/>
      <c r="K1968" s="167"/>
      <c r="L1968" s="12"/>
      <c r="M1968" s="176"/>
      <c r="N1968" s="176"/>
      <c r="O1968" s="168"/>
      <c r="S1968" s="177"/>
      <c r="T1968" s="177"/>
      <c r="U1968" s="171"/>
      <c r="V1968" s="172"/>
      <c r="W1968" s="171"/>
      <c r="X1968" s="170"/>
      <c r="Y1968" s="170"/>
      <c r="Z1968" s="170"/>
      <c r="AA1968" s="12"/>
      <c r="AB1968" s="12"/>
      <c r="AC1968" s="12"/>
      <c r="AD1968" s="12"/>
      <c r="AE1968" s="12"/>
      <c r="AF1968" s="12"/>
      <c r="AG1968" s="12"/>
      <c r="AH1968" s="12"/>
      <c r="AI1968" s="12"/>
      <c r="AJ1968" s="12"/>
      <c r="AK1968" s="12"/>
      <c r="AL1968" s="12"/>
      <c r="AM1968" s="12"/>
      <c r="AN1968" s="12"/>
      <c r="AO1968" s="12"/>
      <c r="AP1968" s="12"/>
      <c r="AQ1968" s="12"/>
      <c r="AR1968" s="12"/>
      <c r="AS1968" s="12"/>
      <c r="AT1968" s="12"/>
      <c r="AU1968" s="12"/>
      <c r="AV1968" s="12"/>
      <c r="AW1968" s="12"/>
      <c r="AX1968" s="291"/>
      <c r="AY1968" s="12"/>
      <c r="AZ1968" s="12"/>
      <c r="BA1968" s="12"/>
      <c r="BB1968" s="12"/>
      <c r="BC1968" s="12"/>
    </row>
    <row r="1969" spans="1:55" ht="15.75">
      <c r="A1969" s="176"/>
      <c r="B1969" s="174"/>
      <c r="C1969" s="174"/>
      <c r="D1969" s="12"/>
      <c r="E1969" s="174"/>
      <c r="F1969" s="174"/>
      <c r="G1969" s="174"/>
      <c r="H1969" s="12"/>
      <c r="J1969" s="167"/>
      <c r="K1969" s="167"/>
      <c r="L1969" s="12"/>
      <c r="M1969" s="176"/>
      <c r="N1969" s="176"/>
      <c r="O1969" s="168"/>
      <c r="S1969" s="177"/>
      <c r="T1969" s="177"/>
      <c r="U1969" s="171"/>
      <c r="V1969" s="172"/>
      <c r="W1969" s="171"/>
      <c r="X1969" s="170"/>
      <c r="Y1969" s="170"/>
      <c r="Z1969" s="170"/>
      <c r="AA1969" s="12"/>
      <c r="AB1969" s="12"/>
      <c r="AC1969" s="12"/>
      <c r="AD1969" s="12"/>
      <c r="AE1969" s="12"/>
      <c r="AF1969" s="12"/>
      <c r="AG1969" s="12"/>
      <c r="AH1969" s="12"/>
      <c r="AI1969" s="12"/>
      <c r="AJ1969" s="12"/>
      <c r="AK1969" s="12"/>
      <c r="AL1969" s="12"/>
      <c r="AM1969" s="12"/>
      <c r="AN1969" s="12"/>
      <c r="AO1969" s="12"/>
      <c r="AP1969" s="12"/>
      <c r="AQ1969" s="12"/>
      <c r="AR1969" s="12"/>
      <c r="AS1969" s="12"/>
      <c r="AT1969" s="12"/>
      <c r="AU1969" s="12"/>
      <c r="AV1969" s="12"/>
      <c r="AW1969" s="12"/>
      <c r="AX1969" s="291"/>
      <c r="AY1969" s="12"/>
      <c r="AZ1969" s="12"/>
      <c r="BA1969" s="12"/>
      <c r="BB1969" s="12"/>
      <c r="BC1969" s="12"/>
    </row>
    <row r="1970" spans="1:55" ht="15.75">
      <c r="A1970" s="176"/>
      <c r="B1970" s="174"/>
      <c r="C1970" s="174"/>
      <c r="D1970" s="12"/>
      <c r="E1970" s="174"/>
      <c r="F1970" s="174"/>
      <c r="G1970" s="174"/>
      <c r="H1970" s="12"/>
      <c r="J1970" s="167"/>
      <c r="K1970" s="167"/>
      <c r="L1970" s="12"/>
      <c r="M1970" s="176"/>
      <c r="N1970" s="176"/>
      <c r="O1970" s="168"/>
      <c r="S1970" s="177"/>
      <c r="T1970" s="177"/>
      <c r="U1970" s="171"/>
      <c r="V1970" s="172"/>
      <c r="W1970" s="171"/>
      <c r="X1970" s="170"/>
      <c r="Y1970" s="170"/>
      <c r="Z1970" s="170"/>
      <c r="AA1970" s="12"/>
      <c r="AB1970" s="12"/>
      <c r="AC1970" s="12"/>
      <c r="AD1970" s="12"/>
      <c r="AE1970" s="12"/>
      <c r="AF1970" s="12"/>
      <c r="AG1970" s="12"/>
      <c r="AH1970" s="12"/>
      <c r="AI1970" s="12"/>
      <c r="AJ1970" s="12"/>
      <c r="AK1970" s="12"/>
      <c r="AL1970" s="12"/>
      <c r="AM1970" s="12"/>
      <c r="AN1970" s="12"/>
      <c r="AO1970" s="12"/>
      <c r="AP1970" s="12"/>
      <c r="AQ1970" s="12"/>
      <c r="AR1970" s="12"/>
      <c r="AS1970" s="12"/>
      <c r="AT1970" s="12"/>
      <c r="AU1970" s="12"/>
      <c r="AV1970" s="12"/>
      <c r="AW1970" s="12"/>
      <c r="AX1970" s="291"/>
      <c r="AY1970" s="12"/>
      <c r="AZ1970" s="12"/>
      <c r="BA1970" s="12"/>
      <c r="BB1970" s="12"/>
      <c r="BC1970" s="12"/>
    </row>
    <row r="1971" spans="1:55" ht="15.75">
      <c r="A1971" s="176"/>
      <c r="B1971" s="174"/>
      <c r="C1971" s="174"/>
      <c r="D1971" s="12"/>
      <c r="E1971" s="174"/>
      <c r="F1971" s="174"/>
      <c r="G1971" s="174"/>
      <c r="H1971" s="12"/>
      <c r="J1971" s="167"/>
      <c r="K1971" s="167"/>
      <c r="L1971" s="12"/>
      <c r="M1971" s="176"/>
      <c r="N1971" s="176"/>
      <c r="O1971" s="168"/>
      <c r="S1971" s="177"/>
      <c r="T1971" s="177"/>
      <c r="U1971" s="171"/>
      <c r="V1971" s="172"/>
      <c r="W1971" s="171"/>
      <c r="X1971" s="170"/>
      <c r="Y1971" s="170"/>
      <c r="Z1971" s="170"/>
      <c r="AA1971" s="12"/>
      <c r="AB1971" s="12"/>
      <c r="AC1971" s="12"/>
      <c r="AD1971" s="12"/>
      <c r="AE1971" s="12"/>
      <c r="AF1971" s="12"/>
      <c r="AG1971" s="12"/>
      <c r="AH1971" s="12"/>
      <c r="AI1971" s="12"/>
      <c r="AJ1971" s="12"/>
      <c r="AK1971" s="12"/>
      <c r="AL1971" s="12"/>
      <c r="AM1971" s="12"/>
      <c r="AN1971" s="12"/>
      <c r="AO1971" s="12"/>
      <c r="AP1971" s="12"/>
      <c r="AQ1971" s="12"/>
      <c r="AR1971" s="12"/>
      <c r="AS1971" s="12"/>
      <c r="AT1971" s="12"/>
      <c r="AU1971" s="12"/>
      <c r="AV1971" s="12"/>
      <c r="AW1971" s="12"/>
      <c r="AX1971" s="291"/>
      <c r="AY1971" s="12"/>
      <c r="AZ1971" s="12"/>
      <c r="BA1971" s="12"/>
      <c r="BB1971" s="12"/>
      <c r="BC1971" s="12"/>
    </row>
    <row r="1994" spans="1:55" s="12" customFormat="1" ht="16.5" customHeight="1">
      <c r="A1994"/>
      <c r="B1994"/>
      <c r="C1994"/>
      <c r="D1994"/>
      <c r="E1994"/>
      <c r="F1994"/>
      <c r="G1994"/>
      <c r="H1994"/>
      <c r="I1994" s="33"/>
      <c r="J1994"/>
      <c r="K1994"/>
      <c r="L1994"/>
      <c r="M1994" s="13"/>
      <c r="N1994" s="13"/>
      <c r="O1994"/>
      <c r="P1994" s="37"/>
      <c r="Q1994" s="37"/>
      <c r="R1994" s="180"/>
      <c r="S1994" s="143"/>
      <c r="T1994" s="40"/>
      <c r="U1994" s="140"/>
      <c r="V1994" s="99"/>
      <c r="W1994" s="99"/>
      <c r="X1994" s="8"/>
      <c r="Y1994" s="8"/>
      <c r="Z1994" s="8"/>
      <c r="AA1994"/>
      <c r="AB1994"/>
      <c r="AC1994"/>
      <c r="AD1994"/>
      <c r="AE1994"/>
      <c r="AF1994"/>
      <c r="AG1994"/>
      <c r="AH1994"/>
      <c r="AI1994"/>
      <c r="AJ1994"/>
      <c r="AK1994"/>
      <c r="AL1994"/>
      <c r="AM1994"/>
      <c r="AN1994"/>
      <c r="AO1994"/>
      <c r="AP1994"/>
      <c r="AQ1994"/>
      <c r="AR1994"/>
      <c r="AS1994"/>
      <c r="AT1994"/>
      <c r="AU1994"/>
      <c r="AV1994"/>
      <c r="AW1994"/>
      <c r="AX1994" s="290"/>
      <c r="AY1994"/>
      <c r="AZ1994"/>
      <c r="BA1994"/>
      <c r="BB1994"/>
      <c r="BC1994"/>
    </row>
    <row r="1995" spans="1:55" s="12" customFormat="1">
      <c r="A1995"/>
      <c r="B1995"/>
      <c r="C1995"/>
      <c r="D1995"/>
      <c r="E1995"/>
      <c r="F1995"/>
      <c r="G1995"/>
      <c r="H1995"/>
      <c r="I1995" s="33"/>
      <c r="J1995"/>
      <c r="K1995"/>
      <c r="L1995"/>
      <c r="M1995" s="13"/>
      <c r="N1995" s="13"/>
      <c r="O1995"/>
      <c r="P1995" s="37"/>
      <c r="Q1995" s="37"/>
      <c r="R1995" s="180"/>
      <c r="S1995" s="143"/>
      <c r="T1995" s="40"/>
      <c r="U1995" s="140"/>
      <c r="V1995" s="99"/>
      <c r="W1995" s="99"/>
      <c r="X1995" s="8"/>
      <c r="Y1995" s="8"/>
      <c r="Z1995" s="8"/>
      <c r="AA1995"/>
      <c r="AB1995"/>
      <c r="AC1995"/>
      <c r="AD1995"/>
      <c r="AE1995"/>
      <c r="AF1995"/>
      <c r="AG1995"/>
      <c r="AH1995"/>
      <c r="AI1995"/>
      <c r="AJ1995"/>
      <c r="AK1995"/>
      <c r="AL1995"/>
      <c r="AM1995"/>
      <c r="AN1995"/>
      <c r="AO1995"/>
      <c r="AP1995"/>
      <c r="AQ1995"/>
      <c r="AR1995"/>
      <c r="AS1995"/>
      <c r="AT1995"/>
      <c r="AU1995"/>
      <c r="AV1995"/>
      <c r="AW1995"/>
      <c r="AX1995" s="290"/>
      <c r="AY1995"/>
      <c r="AZ1995"/>
      <c r="BA1995"/>
      <c r="BB1995"/>
      <c r="BC1995"/>
    </row>
    <row r="1996" spans="1:55" s="12" customFormat="1">
      <c r="A1996"/>
      <c r="B1996"/>
      <c r="C1996"/>
      <c r="D1996"/>
      <c r="E1996"/>
      <c r="F1996"/>
      <c r="G1996"/>
      <c r="H1996"/>
      <c r="I1996" s="33"/>
      <c r="J1996"/>
      <c r="K1996"/>
      <c r="L1996"/>
      <c r="M1996" s="13"/>
      <c r="N1996" s="13"/>
      <c r="O1996"/>
      <c r="P1996" s="168"/>
      <c r="Q1996" s="180"/>
      <c r="R1996" s="180"/>
      <c r="S1996" s="143"/>
      <c r="T1996" s="40"/>
      <c r="U1996" s="140"/>
      <c r="V1996" s="99"/>
      <c r="W1996" s="99"/>
      <c r="X1996" s="8"/>
      <c r="Y1996" s="8"/>
      <c r="Z1996" s="8"/>
      <c r="AA1996"/>
      <c r="AB1996"/>
      <c r="AC1996"/>
      <c r="AD1996"/>
      <c r="AE1996"/>
      <c r="AF1996"/>
      <c r="AG1996"/>
      <c r="AH1996"/>
      <c r="AI1996"/>
      <c r="AJ1996"/>
      <c r="AK1996"/>
      <c r="AL1996"/>
      <c r="AM1996"/>
      <c r="AN1996"/>
      <c r="AO1996"/>
      <c r="AP1996"/>
      <c r="AQ1996"/>
      <c r="AR1996"/>
      <c r="AS1996"/>
      <c r="AT1996"/>
      <c r="AU1996"/>
      <c r="AV1996"/>
      <c r="AW1996"/>
      <c r="AX1996" s="290"/>
      <c r="AY1996"/>
      <c r="AZ1996"/>
      <c r="BA1996"/>
      <c r="BB1996"/>
      <c r="BC1996"/>
    </row>
    <row r="1997" spans="1:55" s="12" customFormat="1">
      <c r="A1997"/>
      <c r="B1997"/>
      <c r="C1997"/>
      <c r="D1997"/>
      <c r="E1997"/>
      <c r="F1997"/>
      <c r="G1997"/>
      <c r="H1997"/>
      <c r="I1997" s="33"/>
      <c r="J1997"/>
      <c r="K1997"/>
      <c r="L1997"/>
      <c r="M1997" s="13"/>
      <c r="N1997" s="13"/>
      <c r="O1997"/>
      <c r="P1997" s="168"/>
      <c r="Q1997" s="180"/>
      <c r="R1997" s="180"/>
      <c r="S1997" s="143"/>
      <c r="T1997" s="40"/>
      <c r="U1997" s="140"/>
      <c r="V1997" s="99"/>
      <c r="W1997" s="99"/>
      <c r="X1997" s="8"/>
      <c r="Y1997" s="8"/>
      <c r="Z1997" s="8"/>
      <c r="AA1997"/>
      <c r="AB1997"/>
      <c r="AC1997"/>
      <c r="AD1997"/>
      <c r="AE1997"/>
      <c r="AF1997"/>
      <c r="AG1997"/>
      <c r="AH1997"/>
      <c r="AI1997"/>
      <c r="AJ1997"/>
      <c r="AK1997"/>
      <c r="AL1997"/>
      <c r="AM1997"/>
      <c r="AN1997"/>
      <c r="AO1997"/>
      <c r="AP1997"/>
      <c r="AQ1997"/>
      <c r="AR1997"/>
      <c r="AS1997"/>
      <c r="AT1997"/>
      <c r="AU1997"/>
      <c r="AV1997"/>
      <c r="AW1997"/>
      <c r="AX1997" s="290"/>
      <c r="AY1997"/>
      <c r="AZ1997"/>
      <c r="BA1997"/>
      <c r="BB1997"/>
      <c r="BC1997"/>
    </row>
    <row r="1998" spans="1:55" s="176" customFormat="1">
      <c r="A1998"/>
      <c r="B1998"/>
      <c r="C1998"/>
      <c r="D1998"/>
      <c r="E1998"/>
      <c r="F1998"/>
      <c r="G1998"/>
      <c r="H1998"/>
      <c r="I1998" s="33"/>
      <c r="J1998"/>
      <c r="K1998"/>
      <c r="L1998"/>
      <c r="M1998" s="13"/>
      <c r="N1998" s="13"/>
      <c r="O1998"/>
      <c r="P1998" s="168"/>
      <c r="Q1998" s="180"/>
      <c r="R1998" s="180"/>
      <c r="S1998" s="143"/>
      <c r="T1998" s="40"/>
      <c r="U1998" s="140"/>
      <c r="V1998" s="99"/>
      <c r="W1998" s="99"/>
      <c r="X1998" s="8"/>
      <c r="Y1998" s="8"/>
      <c r="Z1998" s="8"/>
      <c r="AA1998"/>
      <c r="AB1998"/>
      <c r="AC1998"/>
      <c r="AD1998"/>
      <c r="AE1998"/>
      <c r="AF1998"/>
      <c r="AG1998"/>
      <c r="AH1998"/>
      <c r="AI1998"/>
      <c r="AJ1998"/>
      <c r="AK1998"/>
      <c r="AL1998"/>
      <c r="AM1998"/>
      <c r="AN1998"/>
      <c r="AO1998"/>
      <c r="AP1998"/>
      <c r="AQ1998"/>
      <c r="AR1998"/>
      <c r="AS1998"/>
      <c r="AT1998"/>
      <c r="AU1998"/>
      <c r="AV1998"/>
      <c r="AW1998"/>
      <c r="AX1998" s="290"/>
      <c r="AY1998"/>
      <c r="AZ1998"/>
      <c r="BA1998"/>
      <c r="BB1998"/>
      <c r="BC1998"/>
    </row>
    <row r="1999" spans="1:55" s="176" customFormat="1">
      <c r="A1999"/>
      <c r="B1999"/>
      <c r="C1999"/>
      <c r="D1999"/>
      <c r="E1999"/>
      <c r="F1999"/>
      <c r="G1999"/>
      <c r="H1999"/>
      <c r="I1999" s="33"/>
      <c r="J1999"/>
      <c r="K1999"/>
      <c r="L1999"/>
      <c r="M1999" s="13"/>
      <c r="N1999" s="13"/>
      <c r="O1999"/>
      <c r="P1999" s="168"/>
      <c r="Q1999" s="180"/>
      <c r="R1999" s="180"/>
      <c r="S1999" s="143"/>
      <c r="T1999" s="40"/>
      <c r="U1999" s="140"/>
      <c r="V1999" s="99"/>
      <c r="W1999" s="99"/>
      <c r="X1999" s="8"/>
      <c r="Y1999" s="8"/>
      <c r="Z1999" s="8"/>
      <c r="AA1999"/>
      <c r="AB1999"/>
      <c r="AC1999"/>
      <c r="AD1999"/>
      <c r="AE1999"/>
      <c r="AF1999"/>
      <c r="AG1999"/>
      <c r="AH1999"/>
      <c r="AI1999"/>
      <c r="AJ1999"/>
      <c r="AK1999"/>
      <c r="AL1999"/>
      <c r="AM1999"/>
      <c r="AN1999"/>
      <c r="AO1999"/>
      <c r="AP1999"/>
      <c r="AQ1999"/>
      <c r="AR1999"/>
      <c r="AS1999"/>
      <c r="AT1999"/>
      <c r="AU1999"/>
      <c r="AV1999"/>
      <c r="AW1999"/>
      <c r="AX1999" s="290"/>
      <c r="AY1999"/>
      <c r="AZ1999"/>
      <c r="BA1999"/>
      <c r="BB1999"/>
      <c r="BC1999"/>
    </row>
    <row r="2000" spans="1:55" s="176" customFormat="1">
      <c r="A2000"/>
      <c r="B2000"/>
      <c r="C2000"/>
      <c r="D2000"/>
      <c r="E2000"/>
      <c r="F2000"/>
      <c r="G2000"/>
      <c r="H2000"/>
      <c r="I2000" s="33"/>
      <c r="J2000"/>
      <c r="K2000"/>
      <c r="L2000"/>
      <c r="M2000" s="13"/>
      <c r="N2000" s="13"/>
      <c r="O2000"/>
      <c r="P2000" s="168"/>
      <c r="Q2000" s="180"/>
      <c r="R2000" s="180"/>
      <c r="S2000" s="143"/>
      <c r="T2000" s="40"/>
      <c r="U2000" s="140"/>
      <c r="V2000" s="99"/>
      <c r="W2000" s="99"/>
      <c r="X2000" s="8"/>
      <c r="Y2000" s="8"/>
      <c r="Z2000" s="8"/>
      <c r="AA2000"/>
      <c r="AB2000"/>
      <c r="AC2000"/>
      <c r="AD2000"/>
      <c r="AE2000"/>
      <c r="AF2000"/>
      <c r="AG2000"/>
      <c r="AH2000"/>
      <c r="AI2000"/>
      <c r="AJ2000"/>
      <c r="AK2000"/>
      <c r="AL2000"/>
      <c r="AM2000"/>
      <c r="AN2000"/>
      <c r="AO2000"/>
      <c r="AP2000"/>
      <c r="AQ2000"/>
      <c r="AR2000"/>
      <c r="AS2000"/>
      <c r="AT2000"/>
      <c r="AU2000"/>
      <c r="AV2000"/>
      <c r="AW2000"/>
      <c r="AX2000" s="290"/>
      <c r="AY2000"/>
      <c r="AZ2000"/>
      <c r="BA2000"/>
      <c r="BB2000"/>
      <c r="BC2000"/>
    </row>
    <row r="2001" spans="1:55" s="176" customFormat="1">
      <c r="A2001"/>
      <c r="B2001"/>
      <c r="C2001"/>
      <c r="D2001"/>
      <c r="E2001"/>
      <c r="F2001"/>
      <c r="G2001"/>
      <c r="H2001"/>
      <c r="I2001" s="33"/>
      <c r="J2001"/>
      <c r="K2001"/>
      <c r="L2001"/>
      <c r="M2001" s="13"/>
      <c r="N2001" s="13"/>
      <c r="O2001"/>
      <c r="P2001" s="168"/>
      <c r="Q2001" s="180"/>
      <c r="R2001" s="180"/>
      <c r="S2001" s="143"/>
      <c r="T2001" s="40"/>
      <c r="U2001" s="140"/>
      <c r="V2001" s="99"/>
      <c r="W2001" s="99"/>
      <c r="X2001" s="8"/>
      <c r="Y2001" s="8"/>
      <c r="Z2001" s="8"/>
      <c r="AA2001"/>
      <c r="AB2001"/>
      <c r="AC2001"/>
      <c r="AD2001"/>
      <c r="AE2001"/>
      <c r="AF2001"/>
      <c r="AG2001"/>
      <c r="AH2001"/>
      <c r="AI2001"/>
      <c r="AJ2001"/>
      <c r="AK2001"/>
      <c r="AL2001"/>
      <c r="AM2001"/>
      <c r="AN2001"/>
      <c r="AO2001"/>
      <c r="AP2001"/>
      <c r="AQ2001"/>
      <c r="AR2001"/>
      <c r="AS2001"/>
      <c r="AT2001"/>
      <c r="AU2001"/>
      <c r="AV2001"/>
      <c r="AW2001"/>
      <c r="AX2001" s="290"/>
      <c r="AY2001"/>
      <c r="AZ2001"/>
      <c r="BA2001"/>
      <c r="BB2001"/>
      <c r="BC2001"/>
    </row>
    <row r="2002" spans="1:55" s="176" customFormat="1">
      <c r="A2002"/>
      <c r="B2002"/>
      <c r="C2002"/>
      <c r="D2002"/>
      <c r="E2002"/>
      <c r="F2002"/>
      <c r="G2002"/>
      <c r="H2002"/>
      <c r="I2002" s="33"/>
      <c r="J2002"/>
      <c r="K2002"/>
      <c r="L2002"/>
      <c r="M2002" s="13"/>
      <c r="N2002" s="13"/>
      <c r="O2002"/>
      <c r="P2002" s="168"/>
      <c r="Q2002" s="180"/>
      <c r="R2002" s="180"/>
      <c r="S2002" s="143"/>
      <c r="T2002" s="40"/>
      <c r="U2002" s="140"/>
      <c r="V2002" s="99"/>
      <c r="W2002" s="99"/>
      <c r="X2002" s="8"/>
      <c r="Y2002" s="8"/>
      <c r="Z2002" s="8"/>
      <c r="AA2002"/>
      <c r="AB2002"/>
      <c r="AC2002"/>
      <c r="AD2002"/>
      <c r="AE2002"/>
      <c r="AF2002"/>
      <c r="AG2002"/>
      <c r="AH2002"/>
      <c r="AI2002"/>
      <c r="AJ2002"/>
      <c r="AK2002"/>
      <c r="AL2002"/>
      <c r="AM2002"/>
      <c r="AN2002"/>
      <c r="AO2002"/>
      <c r="AP2002"/>
      <c r="AQ2002"/>
      <c r="AR2002"/>
      <c r="AS2002"/>
      <c r="AT2002"/>
      <c r="AU2002"/>
      <c r="AV2002"/>
      <c r="AW2002"/>
      <c r="AX2002" s="290"/>
      <c r="AY2002"/>
      <c r="AZ2002"/>
      <c r="BA2002"/>
      <c r="BB2002"/>
      <c r="BC2002"/>
    </row>
    <row r="2003" spans="1:55" s="176" customFormat="1">
      <c r="A2003"/>
      <c r="B2003"/>
      <c r="C2003"/>
      <c r="D2003"/>
      <c r="E2003"/>
      <c r="F2003"/>
      <c r="G2003"/>
      <c r="H2003"/>
      <c r="I2003" s="33"/>
      <c r="J2003"/>
      <c r="K2003"/>
      <c r="L2003"/>
      <c r="M2003" s="13"/>
      <c r="N2003" s="13"/>
      <c r="O2003"/>
      <c r="P2003" s="168"/>
      <c r="Q2003" s="180"/>
      <c r="R2003" s="180"/>
      <c r="S2003" s="143"/>
      <c r="T2003" s="40"/>
      <c r="U2003" s="140"/>
      <c r="V2003" s="99"/>
      <c r="W2003" s="99"/>
      <c r="X2003" s="8"/>
      <c r="Y2003" s="8"/>
      <c r="Z2003" s="8"/>
      <c r="AA2003"/>
      <c r="AB2003"/>
      <c r="AC2003"/>
      <c r="AD2003"/>
      <c r="AE2003"/>
      <c r="AF2003"/>
      <c r="AG2003"/>
      <c r="AH2003"/>
      <c r="AI2003"/>
      <c r="AJ2003"/>
      <c r="AK2003"/>
      <c r="AL2003"/>
      <c r="AM2003"/>
      <c r="AN2003"/>
      <c r="AO2003"/>
      <c r="AP2003"/>
      <c r="AQ2003"/>
      <c r="AR2003"/>
      <c r="AS2003"/>
      <c r="AT2003"/>
      <c r="AU2003"/>
      <c r="AV2003"/>
      <c r="AW2003"/>
      <c r="AX2003" s="290"/>
      <c r="AY2003"/>
      <c r="AZ2003"/>
      <c r="BA2003"/>
      <c r="BB2003"/>
      <c r="BC2003"/>
    </row>
    <row r="2004" spans="1:55" s="176" customFormat="1" ht="15.75">
      <c r="B2004" s="174"/>
      <c r="C2004" s="174"/>
      <c r="D2004" s="12"/>
      <c r="E2004" s="174"/>
      <c r="F2004" s="174"/>
      <c r="G2004" s="174"/>
      <c r="H2004" s="12"/>
      <c r="I2004" s="33"/>
      <c r="J2004" s="167"/>
      <c r="K2004" s="167"/>
      <c r="L2004" s="12"/>
      <c r="O2004" s="168"/>
      <c r="P2004" s="168"/>
      <c r="Q2004" s="180"/>
      <c r="R2004" s="180"/>
      <c r="S2004" s="177"/>
      <c r="T2004" s="177"/>
      <c r="U2004" s="171"/>
      <c r="V2004" s="172"/>
      <c r="W2004" s="171"/>
      <c r="X2004" s="170"/>
      <c r="Y2004" s="170"/>
      <c r="Z2004" s="170"/>
      <c r="AA2004" s="12"/>
      <c r="AB2004" s="12"/>
      <c r="AC2004" s="12"/>
      <c r="AD2004" s="12"/>
      <c r="AE2004" s="12"/>
      <c r="AF2004" s="12"/>
      <c r="AG2004" s="12"/>
      <c r="AH2004" s="12"/>
      <c r="AI2004" s="12"/>
      <c r="AJ2004" s="12"/>
      <c r="AK2004" s="12"/>
      <c r="AL2004" s="12"/>
      <c r="AM2004" s="12"/>
      <c r="AN2004" s="12"/>
      <c r="AO2004" s="12"/>
      <c r="AP2004" s="12"/>
      <c r="AQ2004" s="12"/>
      <c r="AR2004" s="12"/>
      <c r="AS2004" s="12"/>
      <c r="AT2004" s="12"/>
      <c r="AU2004" s="12"/>
      <c r="AV2004" s="12"/>
      <c r="AW2004" s="12"/>
      <c r="AX2004" s="291"/>
      <c r="AY2004" s="12"/>
      <c r="AZ2004" s="12"/>
      <c r="BA2004" s="12"/>
      <c r="BB2004" s="12"/>
      <c r="BC2004" s="12"/>
    </row>
    <row r="2005" spans="1:55" s="12" customFormat="1" ht="15.75">
      <c r="A2005" s="176"/>
      <c r="B2005" s="174"/>
      <c r="C2005" s="174"/>
      <c r="E2005" s="174"/>
      <c r="F2005" s="174"/>
      <c r="H2005" s="174"/>
      <c r="I2005" s="33"/>
      <c r="J2005" s="167"/>
      <c r="K2005" s="167"/>
      <c r="M2005" s="176"/>
      <c r="N2005" s="176"/>
      <c r="O2005" s="168"/>
      <c r="P2005" s="168"/>
      <c r="Q2005" s="180"/>
      <c r="R2005" s="180"/>
      <c r="S2005" s="177"/>
      <c r="T2005" s="177"/>
      <c r="U2005" s="171"/>
      <c r="V2005" s="171"/>
      <c r="W2005" s="171"/>
      <c r="X2005" s="170"/>
      <c r="Y2005" s="170"/>
      <c r="Z2005" s="170"/>
      <c r="AX2005" s="409"/>
    </row>
    <row r="2006" spans="1:55" s="12" customFormat="1" ht="15.75">
      <c r="A2006" s="176"/>
      <c r="B2006" s="174"/>
      <c r="C2006" s="174"/>
      <c r="E2006" s="174"/>
      <c r="F2006" s="174"/>
      <c r="H2006" s="174"/>
      <c r="I2006" s="33"/>
      <c r="J2006" s="167"/>
      <c r="K2006" s="167"/>
      <c r="M2006" s="176"/>
      <c r="N2006" s="176"/>
      <c r="O2006" s="168"/>
      <c r="P2006" s="168"/>
      <c r="Q2006" s="180"/>
      <c r="R2006" s="180"/>
      <c r="S2006" s="177"/>
      <c r="T2006" s="177"/>
      <c r="U2006" s="171"/>
      <c r="V2006" s="171"/>
      <c r="W2006" s="171"/>
      <c r="X2006" s="170"/>
      <c r="Y2006" s="170"/>
      <c r="Z2006" s="170"/>
      <c r="AX2006" s="409"/>
    </row>
    <row r="2007" spans="1:55" s="12" customFormat="1" ht="15.75">
      <c r="A2007" s="176"/>
      <c r="B2007" s="174"/>
      <c r="C2007" s="174"/>
      <c r="E2007" s="174"/>
      <c r="F2007" s="174"/>
      <c r="H2007" s="174"/>
      <c r="I2007" s="33"/>
      <c r="J2007" s="167"/>
      <c r="K2007" s="167"/>
      <c r="M2007" s="176"/>
      <c r="N2007" s="176"/>
      <c r="O2007" s="168"/>
      <c r="P2007" s="168"/>
      <c r="Q2007" s="180"/>
      <c r="R2007" s="180"/>
      <c r="S2007" s="177"/>
      <c r="T2007" s="177"/>
      <c r="U2007" s="171"/>
      <c r="V2007" s="171"/>
      <c r="W2007" s="171"/>
      <c r="X2007" s="170"/>
      <c r="Y2007" s="170"/>
      <c r="Z2007" s="170"/>
      <c r="AX2007" s="409"/>
    </row>
    <row r="2008" spans="1:55" s="12" customFormat="1" ht="15.75">
      <c r="A2008" s="176"/>
      <c r="B2008" s="174"/>
      <c r="C2008" s="174"/>
      <c r="E2008" s="176"/>
      <c r="F2008" s="174"/>
      <c r="H2008" s="174"/>
      <c r="I2008" s="33"/>
      <c r="J2008" s="167"/>
      <c r="K2008" s="167"/>
      <c r="L2008" s="176"/>
      <c r="M2008" s="176"/>
      <c r="N2008" s="176"/>
      <c r="O2008" s="168"/>
      <c r="P2008" s="168"/>
      <c r="Q2008" s="180"/>
      <c r="R2008" s="180"/>
      <c r="S2008" s="177"/>
      <c r="T2008" s="177"/>
      <c r="U2008" s="171"/>
      <c r="V2008" s="171"/>
      <c r="W2008" s="171"/>
      <c r="X2008" s="170"/>
      <c r="Y2008" s="170"/>
      <c r="Z2008" s="191"/>
      <c r="AA2008" s="176"/>
      <c r="AB2008" s="176"/>
      <c r="AC2008" s="176"/>
      <c r="AD2008" s="176"/>
      <c r="AE2008" s="176"/>
      <c r="AF2008" s="176"/>
      <c r="AG2008" s="176"/>
      <c r="AH2008" s="176"/>
      <c r="AI2008" s="176"/>
      <c r="AJ2008" s="176"/>
      <c r="AK2008" s="176"/>
      <c r="AL2008" s="176"/>
      <c r="AM2008" s="176"/>
      <c r="AN2008" s="176"/>
      <c r="AO2008" s="176"/>
      <c r="AP2008" s="176"/>
      <c r="AQ2008" s="176"/>
      <c r="AR2008" s="176"/>
      <c r="AS2008" s="176"/>
      <c r="AT2008" s="176"/>
      <c r="AU2008" s="176"/>
      <c r="AV2008" s="176"/>
      <c r="AW2008" s="176"/>
      <c r="AX2008" s="409"/>
      <c r="AZ2008" s="176"/>
      <c r="BA2008" s="176"/>
      <c r="BB2008" s="176"/>
      <c r="BC2008" s="176"/>
    </row>
    <row r="2009" spans="1:55" s="12" customFormat="1" ht="15.75">
      <c r="A2009" s="176"/>
      <c r="B2009" s="174"/>
      <c r="C2009" s="174"/>
      <c r="E2009" s="176"/>
      <c r="F2009" s="176"/>
      <c r="H2009" s="174"/>
      <c r="I2009" s="33"/>
      <c r="J2009" s="167"/>
      <c r="K2009" s="167"/>
      <c r="L2009" s="176"/>
      <c r="M2009" s="176"/>
      <c r="N2009" s="176"/>
      <c r="O2009" s="168"/>
      <c r="P2009" s="168"/>
      <c r="Q2009" s="180"/>
      <c r="R2009" s="180"/>
      <c r="S2009" s="177"/>
      <c r="T2009" s="177"/>
      <c r="U2009" s="171"/>
      <c r="V2009" s="171"/>
      <c r="W2009" s="171"/>
      <c r="X2009" s="170"/>
      <c r="Y2009" s="170"/>
      <c r="Z2009" s="191"/>
      <c r="AA2009" s="176"/>
      <c r="AB2009" s="176"/>
      <c r="AC2009" s="176"/>
      <c r="AD2009" s="176"/>
      <c r="AE2009" s="176"/>
      <c r="AF2009" s="176"/>
      <c r="AG2009" s="176"/>
      <c r="AH2009" s="176"/>
      <c r="AI2009" s="176"/>
      <c r="AJ2009" s="176"/>
      <c r="AK2009" s="176"/>
      <c r="AL2009" s="176"/>
      <c r="AM2009" s="176"/>
      <c r="AN2009" s="176"/>
      <c r="AO2009" s="176"/>
      <c r="AP2009" s="176"/>
      <c r="AQ2009" s="176"/>
      <c r="AR2009" s="176"/>
      <c r="AS2009" s="176"/>
      <c r="AT2009" s="176"/>
      <c r="AU2009" s="176"/>
      <c r="AV2009" s="176"/>
      <c r="AW2009" s="176"/>
      <c r="AX2009" s="409"/>
      <c r="AZ2009" s="176"/>
      <c r="BA2009" s="176"/>
      <c r="BB2009" s="176"/>
      <c r="BC2009" s="176"/>
    </row>
    <row r="2010" spans="1:55" s="12" customFormat="1" ht="15.75">
      <c r="A2010" s="176"/>
      <c r="B2010" s="174"/>
      <c r="C2010" s="174"/>
      <c r="E2010" s="176"/>
      <c r="F2010" s="176"/>
      <c r="H2010" s="174"/>
      <c r="I2010" s="33"/>
      <c r="J2010" s="167"/>
      <c r="K2010" s="167"/>
      <c r="L2010" s="176"/>
      <c r="M2010" s="176"/>
      <c r="N2010" s="176"/>
      <c r="O2010" s="168"/>
      <c r="P2010" s="168"/>
      <c r="Q2010" s="180"/>
      <c r="R2010" s="180"/>
      <c r="S2010" s="177"/>
      <c r="T2010" s="177"/>
      <c r="U2010" s="171"/>
      <c r="V2010" s="171"/>
      <c r="W2010" s="171"/>
      <c r="X2010" s="170"/>
      <c r="Y2010" s="170"/>
      <c r="Z2010" s="191"/>
      <c r="AA2010" s="176"/>
      <c r="AB2010" s="176"/>
      <c r="AC2010" s="176"/>
      <c r="AD2010" s="176"/>
      <c r="AE2010" s="176"/>
      <c r="AF2010" s="176"/>
      <c r="AG2010" s="176"/>
      <c r="AH2010" s="176"/>
      <c r="AI2010" s="176"/>
      <c r="AJ2010" s="176"/>
      <c r="AK2010" s="176"/>
      <c r="AL2010" s="176"/>
      <c r="AM2010" s="176"/>
      <c r="AN2010" s="176"/>
      <c r="AO2010" s="176"/>
      <c r="AP2010" s="176"/>
      <c r="AQ2010" s="176"/>
      <c r="AR2010" s="176"/>
      <c r="AS2010" s="176"/>
      <c r="AT2010" s="176"/>
      <c r="AU2010" s="176"/>
      <c r="AV2010" s="176"/>
      <c r="AW2010" s="176"/>
      <c r="AX2010" s="409"/>
      <c r="AZ2010" s="176"/>
      <c r="BA2010" s="176"/>
      <c r="BB2010" s="176"/>
      <c r="BC2010" s="176"/>
    </row>
    <row r="2011" spans="1:55" s="12" customFormat="1" ht="15.75">
      <c r="A2011" s="176"/>
      <c r="B2011" s="174"/>
      <c r="C2011" s="174"/>
      <c r="E2011" s="176"/>
      <c r="F2011" s="176"/>
      <c r="H2011" s="174"/>
      <c r="I2011" s="33"/>
      <c r="J2011" s="167"/>
      <c r="K2011" s="167"/>
      <c r="L2011" s="176"/>
      <c r="M2011" s="176"/>
      <c r="N2011" s="176"/>
      <c r="O2011" s="168"/>
      <c r="P2011" s="168"/>
      <c r="Q2011" s="180"/>
      <c r="R2011" s="180"/>
      <c r="S2011" s="177"/>
      <c r="T2011" s="177"/>
      <c r="U2011" s="171"/>
      <c r="V2011" s="171"/>
      <c r="W2011" s="171"/>
      <c r="X2011" s="170"/>
      <c r="Y2011" s="170"/>
      <c r="Z2011" s="191"/>
      <c r="AA2011" s="176"/>
      <c r="AB2011" s="176"/>
      <c r="AC2011" s="176"/>
      <c r="AD2011" s="176"/>
      <c r="AE2011" s="176"/>
      <c r="AF2011" s="176"/>
      <c r="AG2011" s="176"/>
      <c r="AH2011" s="176"/>
      <c r="AI2011" s="176"/>
      <c r="AJ2011" s="176"/>
      <c r="AK2011" s="176"/>
      <c r="AL2011" s="176"/>
      <c r="AM2011" s="176"/>
      <c r="AN2011" s="176"/>
      <c r="AO2011" s="176"/>
      <c r="AP2011" s="176"/>
      <c r="AQ2011" s="176"/>
      <c r="AR2011" s="176"/>
      <c r="AS2011" s="176"/>
      <c r="AT2011" s="176"/>
      <c r="AU2011" s="176"/>
      <c r="AV2011" s="176"/>
      <c r="AW2011" s="176"/>
      <c r="AX2011" s="409"/>
      <c r="AZ2011" s="176"/>
      <c r="BA2011" s="176"/>
      <c r="BB2011" s="176"/>
      <c r="BC2011" s="176"/>
    </row>
    <row r="2012" spans="1:55" s="12" customFormat="1" ht="15.75">
      <c r="A2012" s="176"/>
      <c r="B2012" s="174"/>
      <c r="C2012" s="174"/>
      <c r="E2012" s="176"/>
      <c r="F2012" s="176"/>
      <c r="H2012" s="174"/>
      <c r="I2012" s="33"/>
      <c r="J2012" s="167"/>
      <c r="K2012" s="167"/>
      <c r="L2012" s="176"/>
      <c r="M2012" s="176"/>
      <c r="N2012" s="176"/>
      <c r="O2012" s="168"/>
      <c r="P2012" s="168"/>
      <c r="Q2012" s="180"/>
      <c r="R2012" s="180"/>
      <c r="S2012" s="177"/>
      <c r="T2012" s="177"/>
      <c r="U2012" s="171"/>
      <c r="V2012" s="171"/>
      <c r="W2012" s="171"/>
      <c r="X2012" s="170"/>
      <c r="Y2012" s="170"/>
      <c r="Z2012" s="191"/>
      <c r="AA2012" s="176"/>
      <c r="AB2012" s="176"/>
      <c r="AC2012" s="176"/>
      <c r="AD2012" s="176"/>
      <c r="AE2012" s="176"/>
      <c r="AF2012" s="176"/>
      <c r="AG2012" s="176"/>
      <c r="AH2012" s="176"/>
      <c r="AI2012" s="176"/>
      <c r="AJ2012" s="176"/>
      <c r="AK2012" s="176"/>
      <c r="AL2012" s="176"/>
      <c r="AM2012" s="176"/>
      <c r="AN2012" s="176"/>
      <c r="AO2012" s="176"/>
      <c r="AP2012" s="176"/>
      <c r="AQ2012" s="176"/>
      <c r="AR2012" s="176"/>
      <c r="AS2012" s="176"/>
      <c r="AT2012" s="176"/>
      <c r="AU2012" s="176"/>
      <c r="AV2012" s="176"/>
      <c r="AW2012" s="176"/>
      <c r="AX2012" s="409"/>
      <c r="AZ2012" s="176"/>
      <c r="BA2012" s="176"/>
      <c r="BB2012" s="176"/>
      <c r="BC2012" s="176"/>
    </row>
    <row r="2013" spans="1:55" s="12" customFormat="1" ht="15.75">
      <c r="A2013" s="176"/>
      <c r="B2013" s="174"/>
      <c r="C2013" s="174"/>
      <c r="E2013" s="176"/>
      <c r="F2013" s="176"/>
      <c r="H2013" s="174"/>
      <c r="I2013" s="33"/>
      <c r="J2013" s="167"/>
      <c r="K2013" s="167"/>
      <c r="L2013" s="176"/>
      <c r="M2013" s="176"/>
      <c r="N2013" s="176"/>
      <c r="O2013" s="168"/>
      <c r="P2013" s="168"/>
      <c r="Q2013" s="180"/>
      <c r="R2013" s="180"/>
      <c r="S2013" s="177"/>
      <c r="T2013" s="177"/>
      <c r="U2013" s="171"/>
      <c r="V2013" s="171"/>
      <c r="W2013" s="171"/>
      <c r="X2013" s="170"/>
      <c r="Y2013" s="170"/>
      <c r="Z2013" s="191"/>
      <c r="AA2013" s="176"/>
      <c r="AB2013" s="176"/>
      <c r="AC2013" s="176"/>
      <c r="AD2013" s="176"/>
      <c r="AE2013" s="176"/>
      <c r="AF2013" s="176"/>
      <c r="AG2013" s="176"/>
      <c r="AH2013" s="176"/>
      <c r="AI2013" s="176"/>
      <c r="AJ2013" s="176"/>
      <c r="AK2013" s="176"/>
      <c r="AL2013" s="176"/>
      <c r="AM2013" s="176"/>
      <c r="AN2013" s="176"/>
      <c r="AO2013" s="176"/>
      <c r="AP2013" s="176"/>
      <c r="AQ2013" s="176"/>
      <c r="AR2013" s="176"/>
      <c r="AS2013" s="176"/>
      <c r="AT2013" s="176"/>
      <c r="AU2013" s="176"/>
      <c r="AV2013" s="176"/>
      <c r="AW2013" s="176"/>
      <c r="AX2013" s="409"/>
      <c r="AZ2013" s="176"/>
      <c r="BA2013" s="176"/>
      <c r="BB2013" s="176"/>
      <c r="BC2013" s="176"/>
    </row>
    <row r="2014" spans="1:55" s="12" customFormat="1" ht="15.75">
      <c r="A2014" s="176"/>
      <c r="B2014" s="174"/>
      <c r="C2014" s="174"/>
      <c r="E2014" s="176"/>
      <c r="F2014" s="176"/>
      <c r="H2014" s="174"/>
      <c r="I2014" s="33"/>
      <c r="J2014" s="167"/>
      <c r="K2014" s="167"/>
      <c r="L2014" s="176"/>
      <c r="M2014" s="176"/>
      <c r="N2014" s="176"/>
      <c r="O2014" s="168"/>
      <c r="P2014" s="168"/>
      <c r="Q2014" s="180"/>
      <c r="R2014" s="180"/>
      <c r="S2014" s="177"/>
      <c r="T2014" s="177"/>
      <c r="U2014" s="171"/>
      <c r="V2014" s="171"/>
      <c r="W2014" s="171"/>
      <c r="X2014" s="170"/>
      <c r="Y2014" s="170"/>
      <c r="Z2014" s="191"/>
      <c r="AA2014" s="176"/>
      <c r="AB2014" s="176"/>
      <c r="AC2014" s="176"/>
      <c r="AD2014" s="176"/>
      <c r="AE2014" s="176"/>
      <c r="AF2014" s="176"/>
      <c r="AG2014" s="176"/>
      <c r="AH2014" s="176"/>
      <c r="AI2014" s="176"/>
      <c r="AJ2014" s="176"/>
      <c r="AK2014" s="176"/>
      <c r="AL2014" s="176"/>
      <c r="AM2014" s="176"/>
      <c r="AN2014" s="176"/>
      <c r="AO2014" s="176"/>
      <c r="AP2014" s="176"/>
      <c r="AQ2014" s="176"/>
      <c r="AR2014" s="176"/>
      <c r="AS2014" s="176"/>
      <c r="AT2014" s="176"/>
      <c r="AU2014" s="176"/>
      <c r="AV2014" s="176"/>
      <c r="AW2014" s="176"/>
      <c r="AX2014" s="409"/>
      <c r="AZ2014" s="176"/>
      <c r="BA2014" s="176"/>
      <c r="BB2014" s="176"/>
      <c r="BC2014" s="176"/>
    </row>
    <row r="2015" spans="1:55" s="12" customFormat="1" ht="15.75">
      <c r="A2015" s="176"/>
      <c r="B2015" s="174"/>
      <c r="C2015" s="174"/>
      <c r="E2015" s="174"/>
      <c r="F2015" s="174"/>
      <c r="H2015" s="174"/>
      <c r="I2015" s="33"/>
      <c r="J2015" s="167"/>
      <c r="K2015" s="167"/>
      <c r="M2015" s="176"/>
      <c r="N2015" s="176"/>
      <c r="O2015" s="168"/>
      <c r="P2015" s="168"/>
      <c r="Q2015" s="180"/>
      <c r="R2015" s="180"/>
      <c r="S2015" s="177"/>
      <c r="T2015" s="177"/>
      <c r="U2015" s="171"/>
      <c r="V2015" s="171"/>
      <c r="W2015" s="171"/>
      <c r="X2015" s="170"/>
      <c r="Y2015" s="170"/>
      <c r="Z2015" s="170"/>
      <c r="AX2015" s="409"/>
    </row>
    <row r="2016" spans="1:55" s="12" customFormat="1" ht="15.75">
      <c r="A2016" s="176"/>
      <c r="B2016" s="174"/>
      <c r="C2016" s="174"/>
      <c r="E2016" s="174"/>
      <c r="F2016" s="174"/>
      <c r="H2016" s="174"/>
      <c r="I2016" s="33"/>
      <c r="J2016" s="167"/>
      <c r="K2016" s="167"/>
      <c r="M2016" s="176"/>
      <c r="N2016" s="176"/>
      <c r="O2016" s="168"/>
      <c r="P2016" s="168"/>
      <c r="Q2016" s="180"/>
      <c r="R2016" s="180"/>
      <c r="S2016" s="177"/>
      <c r="T2016" s="177"/>
      <c r="U2016" s="171"/>
      <c r="V2016" s="171"/>
      <c r="W2016" s="171"/>
      <c r="X2016" s="170"/>
      <c r="Y2016" s="170"/>
      <c r="Z2016" s="170"/>
      <c r="AX2016" s="409"/>
    </row>
    <row r="2017" spans="1:50" s="12" customFormat="1" ht="15.75">
      <c r="A2017" s="176"/>
      <c r="B2017" s="174"/>
      <c r="C2017" s="174"/>
      <c r="E2017" s="174"/>
      <c r="F2017" s="174"/>
      <c r="H2017" s="174"/>
      <c r="I2017" s="33"/>
      <c r="J2017" s="167"/>
      <c r="K2017" s="167"/>
      <c r="M2017" s="176"/>
      <c r="N2017" s="176"/>
      <c r="O2017" s="168"/>
      <c r="P2017" s="168"/>
      <c r="Q2017" s="180"/>
      <c r="R2017" s="180"/>
      <c r="S2017" s="177"/>
      <c r="T2017" s="177"/>
      <c r="U2017" s="171"/>
      <c r="V2017" s="171"/>
      <c r="W2017" s="171"/>
      <c r="X2017" s="170"/>
      <c r="Y2017" s="170"/>
      <c r="Z2017" s="170"/>
      <c r="AX2017" s="409"/>
    </row>
    <row r="2018" spans="1:50" s="12" customFormat="1" ht="15.75">
      <c r="A2018" s="176"/>
      <c r="B2018" s="174"/>
      <c r="C2018" s="174"/>
      <c r="E2018" s="174"/>
      <c r="F2018" s="174"/>
      <c r="H2018" s="174"/>
      <c r="I2018" s="33"/>
      <c r="J2018" s="167"/>
      <c r="K2018" s="167"/>
      <c r="M2018" s="176"/>
      <c r="N2018" s="176"/>
      <c r="O2018" s="168"/>
      <c r="P2018" s="168"/>
      <c r="Q2018" s="180"/>
      <c r="R2018" s="180"/>
      <c r="S2018" s="177"/>
      <c r="T2018" s="177"/>
      <c r="U2018" s="171"/>
      <c r="V2018" s="171"/>
      <c r="W2018" s="171"/>
      <c r="X2018" s="170"/>
      <c r="Y2018" s="170"/>
      <c r="Z2018" s="170"/>
      <c r="AX2018" s="409"/>
    </row>
    <row r="2019" spans="1:50" s="12" customFormat="1" ht="15.75">
      <c r="A2019" s="176"/>
      <c r="B2019" s="174"/>
      <c r="C2019" s="174"/>
      <c r="E2019" s="174"/>
      <c r="F2019" s="174"/>
      <c r="H2019" s="174"/>
      <c r="I2019" s="33"/>
      <c r="J2019" s="167"/>
      <c r="K2019" s="167"/>
      <c r="M2019" s="176"/>
      <c r="N2019" s="176"/>
      <c r="O2019" s="168"/>
      <c r="P2019" s="168"/>
      <c r="Q2019" s="180"/>
      <c r="R2019" s="180"/>
      <c r="S2019" s="177"/>
      <c r="T2019" s="177"/>
      <c r="U2019" s="171"/>
      <c r="V2019" s="171"/>
      <c r="W2019" s="171"/>
      <c r="X2019" s="170"/>
      <c r="Y2019" s="170"/>
      <c r="Z2019" s="170"/>
      <c r="AX2019" s="409"/>
    </row>
    <row r="2020" spans="1:50" s="12" customFormat="1" ht="15.75">
      <c r="A2020" s="176"/>
      <c r="B2020" s="174"/>
      <c r="C2020" s="174"/>
      <c r="E2020" s="174"/>
      <c r="F2020" s="174"/>
      <c r="H2020" s="174"/>
      <c r="I2020" s="33"/>
      <c r="J2020" s="167"/>
      <c r="K2020" s="167"/>
      <c r="M2020" s="176"/>
      <c r="N2020" s="176"/>
      <c r="O2020" s="168"/>
      <c r="P2020" s="168"/>
      <c r="Q2020" s="180"/>
      <c r="R2020" s="180"/>
      <c r="S2020" s="177"/>
      <c r="T2020" s="177"/>
      <c r="U2020" s="171"/>
      <c r="V2020" s="171"/>
      <c r="W2020" s="171"/>
      <c r="X2020" s="170"/>
      <c r="Y2020" s="170"/>
      <c r="Z2020" s="170"/>
      <c r="AX2020" s="409"/>
    </row>
    <row r="2021" spans="1:50" s="12" customFormat="1" ht="15.75">
      <c r="A2021" s="176"/>
      <c r="B2021" s="174"/>
      <c r="C2021" s="174"/>
      <c r="E2021" s="174"/>
      <c r="F2021" s="174"/>
      <c r="H2021" s="174"/>
      <c r="I2021" s="33"/>
      <c r="J2021" s="167"/>
      <c r="K2021" s="167"/>
      <c r="M2021" s="176"/>
      <c r="N2021" s="176"/>
      <c r="O2021" s="168"/>
      <c r="P2021" s="168"/>
      <c r="Q2021" s="180"/>
      <c r="R2021" s="180"/>
      <c r="S2021" s="177"/>
      <c r="T2021" s="177"/>
      <c r="U2021" s="171"/>
      <c r="V2021" s="171"/>
      <c r="W2021" s="171"/>
      <c r="X2021" s="170"/>
      <c r="Y2021" s="170"/>
      <c r="Z2021" s="170"/>
      <c r="AX2021" s="409"/>
    </row>
    <row r="2022" spans="1:50" s="12" customFormat="1" ht="15.75">
      <c r="A2022" s="176"/>
      <c r="B2022" s="174"/>
      <c r="C2022" s="174"/>
      <c r="E2022" s="174"/>
      <c r="F2022" s="174"/>
      <c r="H2022" s="174"/>
      <c r="I2022" s="33"/>
      <c r="J2022" s="167"/>
      <c r="K2022" s="167"/>
      <c r="M2022" s="176"/>
      <c r="N2022" s="176"/>
      <c r="O2022" s="168"/>
      <c r="P2022" s="168"/>
      <c r="Q2022" s="180"/>
      <c r="R2022" s="180"/>
      <c r="S2022" s="177"/>
      <c r="T2022" s="177"/>
      <c r="U2022" s="171"/>
      <c r="V2022" s="171"/>
      <c r="W2022" s="171"/>
      <c r="X2022" s="170"/>
      <c r="Y2022" s="170"/>
      <c r="Z2022" s="170"/>
      <c r="AX2022" s="409"/>
    </row>
    <row r="2023" spans="1:50" s="12" customFormat="1" ht="15.75">
      <c r="A2023" s="176"/>
      <c r="B2023" s="174"/>
      <c r="C2023" s="174"/>
      <c r="E2023" s="174"/>
      <c r="F2023" s="174"/>
      <c r="H2023" s="174"/>
      <c r="I2023" s="33"/>
      <c r="J2023" s="167"/>
      <c r="K2023" s="167"/>
      <c r="M2023" s="176"/>
      <c r="N2023" s="176"/>
      <c r="O2023" s="168"/>
      <c r="P2023" s="168"/>
      <c r="Q2023" s="180"/>
      <c r="R2023" s="180"/>
      <c r="S2023" s="177"/>
      <c r="T2023" s="177"/>
      <c r="U2023" s="171"/>
      <c r="V2023" s="171"/>
      <c r="W2023" s="171"/>
      <c r="X2023" s="170"/>
      <c r="Y2023" s="170"/>
      <c r="Z2023" s="170"/>
      <c r="AX2023" s="409"/>
    </row>
    <row r="2024" spans="1:50" s="12" customFormat="1" ht="15.75">
      <c r="A2024" s="176"/>
      <c r="B2024" s="174"/>
      <c r="C2024" s="174"/>
      <c r="E2024" s="174"/>
      <c r="F2024" s="174"/>
      <c r="H2024" s="174"/>
      <c r="I2024" s="33"/>
      <c r="J2024" s="167"/>
      <c r="K2024" s="167"/>
      <c r="M2024" s="176"/>
      <c r="N2024" s="176"/>
      <c r="O2024" s="168"/>
      <c r="P2024" s="168"/>
      <c r="Q2024" s="180"/>
      <c r="R2024" s="180"/>
      <c r="S2024" s="177"/>
      <c r="T2024" s="177"/>
      <c r="U2024" s="171"/>
      <c r="V2024" s="171"/>
      <c r="W2024" s="171"/>
      <c r="X2024" s="170"/>
      <c r="Y2024" s="170"/>
      <c r="Z2024" s="170"/>
      <c r="AX2024" s="409"/>
    </row>
    <row r="2025" spans="1:50" s="12" customFormat="1" ht="15.75">
      <c r="A2025" s="176"/>
      <c r="B2025" s="174"/>
      <c r="C2025" s="174"/>
      <c r="E2025" s="174"/>
      <c r="F2025" s="174"/>
      <c r="H2025" s="174"/>
      <c r="I2025" s="33"/>
      <c r="J2025" s="167"/>
      <c r="K2025" s="167"/>
      <c r="M2025" s="176"/>
      <c r="N2025" s="176"/>
      <c r="O2025" s="168"/>
      <c r="P2025" s="168"/>
      <c r="Q2025" s="180"/>
      <c r="R2025" s="180"/>
      <c r="S2025" s="177"/>
      <c r="T2025" s="177"/>
      <c r="U2025" s="171"/>
      <c r="V2025" s="171"/>
      <c r="W2025" s="171"/>
      <c r="X2025" s="170"/>
      <c r="Y2025" s="170"/>
      <c r="Z2025" s="170"/>
      <c r="AX2025" s="409"/>
    </row>
    <row r="2026" spans="1:50" s="12" customFormat="1" ht="15.75">
      <c r="A2026" s="176"/>
      <c r="B2026" s="174"/>
      <c r="C2026" s="174"/>
      <c r="E2026" s="174"/>
      <c r="F2026" s="174"/>
      <c r="H2026" s="174"/>
      <c r="I2026" s="33"/>
      <c r="J2026" s="167"/>
      <c r="K2026" s="167"/>
      <c r="M2026" s="176"/>
      <c r="N2026" s="176"/>
      <c r="O2026" s="168"/>
      <c r="P2026" s="168"/>
      <c r="Q2026" s="180"/>
      <c r="R2026" s="180"/>
      <c r="S2026" s="177"/>
      <c r="T2026" s="177"/>
      <c r="U2026" s="171"/>
      <c r="V2026" s="171"/>
      <c r="W2026" s="171"/>
      <c r="X2026" s="170"/>
      <c r="Y2026" s="170"/>
      <c r="Z2026" s="170"/>
      <c r="AX2026" s="409"/>
    </row>
    <row r="2027" spans="1:50" s="12" customFormat="1" ht="15.75" customHeight="1">
      <c r="A2027" s="176"/>
      <c r="B2027" s="174"/>
      <c r="C2027" s="174"/>
      <c r="E2027" s="174"/>
      <c r="F2027" s="174"/>
      <c r="G2027" s="174"/>
      <c r="H2027" s="174"/>
      <c r="I2027" s="33"/>
      <c r="J2027" s="167"/>
      <c r="K2027" s="167"/>
      <c r="M2027" s="176"/>
      <c r="N2027" s="176"/>
      <c r="O2027" s="168"/>
      <c r="P2027" s="168"/>
      <c r="Q2027" s="180"/>
      <c r="R2027" s="180"/>
      <c r="S2027" s="177"/>
      <c r="T2027" s="177"/>
      <c r="U2027" s="171"/>
      <c r="V2027" s="171"/>
      <c r="W2027" s="171"/>
      <c r="X2027" s="170"/>
      <c r="Y2027" s="170"/>
      <c r="Z2027" s="170"/>
      <c r="AX2027" s="409"/>
    </row>
    <row r="2028" spans="1:50" s="12" customFormat="1" ht="15.75" customHeight="1">
      <c r="A2028" s="176"/>
      <c r="B2028" s="174"/>
      <c r="C2028" s="174"/>
      <c r="E2028" s="174"/>
      <c r="F2028" s="174"/>
      <c r="G2028" s="174"/>
      <c r="H2028" s="174"/>
      <c r="I2028" s="33"/>
      <c r="J2028" s="167"/>
      <c r="K2028" s="167"/>
      <c r="M2028" s="176"/>
      <c r="N2028" s="176"/>
      <c r="O2028" s="168"/>
      <c r="P2028" s="168"/>
      <c r="Q2028" s="180"/>
      <c r="R2028" s="180"/>
      <c r="S2028" s="177"/>
      <c r="T2028" s="177"/>
      <c r="U2028" s="171"/>
      <c r="V2028" s="171"/>
      <c r="W2028" s="171"/>
      <c r="X2028" s="170"/>
      <c r="Y2028" s="170"/>
      <c r="Z2028" s="170"/>
      <c r="AX2028" s="409"/>
    </row>
    <row r="2029" spans="1:50" s="12" customFormat="1" ht="15.75" customHeight="1">
      <c r="A2029" s="176"/>
      <c r="B2029" s="174"/>
      <c r="C2029" s="174"/>
      <c r="E2029" s="174"/>
      <c r="F2029" s="174"/>
      <c r="H2029" s="174"/>
      <c r="I2029" s="33"/>
      <c r="J2029" s="167"/>
      <c r="K2029" s="167"/>
      <c r="M2029" s="176"/>
      <c r="N2029" s="176"/>
      <c r="O2029" s="168"/>
      <c r="P2029" s="168"/>
      <c r="Q2029" s="180"/>
      <c r="R2029" s="180"/>
      <c r="S2029" s="177"/>
      <c r="T2029" s="177"/>
      <c r="U2029" s="171"/>
      <c r="V2029" s="171"/>
      <c r="W2029" s="171"/>
      <c r="X2029" s="170"/>
      <c r="Y2029" s="170"/>
      <c r="Z2029" s="170"/>
      <c r="AX2029" s="409"/>
    </row>
    <row r="2030" spans="1:50" s="12" customFormat="1" ht="15.75" customHeight="1">
      <c r="A2030" s="176"/>
      <c r="B2030" s="174"/>
      <c r="C2030" s="174"/>
      <c r="E2030" s="174"/>
      <c r="F2030" s="174"/>
      <c r="H2030" s="174"/>
      <c r="I2030" s="33"/>
      <c r="J2030" s="167"/>
      <c r="K2030" s="167"/>
      <c r="M2030" s="176"/>
      <c r="N2030" s="176"/>
      <c r="O2030" s="168"/>
      <c r="P2030" s="168"/>
      <c r="Q2030" s="180"/>
      <c r="R2030" s="180"/>
      <c r="S2030" s="177"/>
      <c r="T2030" s="177"/>
      <c r="U2030" s="171"/>
      <c r="V2030" s="171"/>
      <c r="W2030" s="171"/>
      <c r="X2030" s="170"/>
      <c r="Y2030" s="170"/>
      <c r="Z2030" s="170"/>
      <c r="AX2030" s="409"/>
    </row>
    <row r="2031" spans="1:50" s="12" customFormat="1" ht="15.75" customHeight="1">
      <c r="A2031" s="176"/>
      <c r="B2031" s="174"/>
      <c r="C2031" s="174"/>
      <c r="E2031" s="174"/>
      <c r="F2031" s="174"/>
      <c r="H2031" s="174"/>
      <c r="I2031" s="33"/>
      <c r="J2031" s="167"/>
      <c r="K2031" s="167"/>
      <c r="M2031" s="176"/>
      <c r="N2031" s="176"/>
      <c r="O2031" s="168"/>
      <c r="P2031" s="168"/>
      <c r="Q2031" s="180"/>
      <c r="R2031" s="180"/>
      <c r="S2031" s="177"/>
      <c r="T2031" s="177"/>
      <c r="U2031" s="171"/>
      <c r="V2031" s="171"/>
      <c r="W2031" s="171"/>
      <c r="X2031" s="170"/>
      <c r="Y2031" s="170"/>
      <c r="Z2031" s="170"/>
      <c r="AX2031" s="409"/>
    </row>
    <row r="2032" spans="1:50" s="12" customFormat="1" ht="15.75" customHeight="1">
      <c r="A2032" s="176"/>
      <c r="B2032" s="174"/>
      <c r="C2032" s="174"/>
      <c r="E2032" s="174"/>
      <c r="F2032" s="174"/>
      <c r="H2032" s="174"/>
      <c r="I2032" s="33"/>
      <c r="J2032" s="167"/>
      <c r="K2032" s="167"/>
      <c r="M2032" s="176"/>
      <c r="N2032" s="176"/>
      <c r="O2032" s="168"/>
      <c r="P2032" s="168"/>
      <c r="Q2032" s="180"/>
      <c r="R2032" s="180"/>
      <c r="S2032" s="177"/>
      <c r="T2032" s="177"/>
      <c r="U2032" s="171"/>
      <c r="V2032" s="171"/>
      <c r="W2032" s="171"/>
      <c r="X2032" s="170"/>
      <c r="Y2032" s="170"/>
      <c r="Z2032" s="170"/>
      <c r="AX2032" s="409"/>
    </row>
    <row r="2033" spans="1:50" s="12" customFormat="1" ht="15.75">
      <c r="A2033" s="176"/>
      <c r="B2033" s="174"/>
      <c r="C2033" s="174"/>
      <c r="E2033" s="174"/>
      <c r="F2033" s="174"/>
      <c r="H2033" s="174"/>
      <c r="I2033" s="33"/>
      <c r="J2033" s="167"/>
      <c r="K2033" s="167"/>
      <c r="M2033" s="176"/>
      <c r="N2033" s="176"/>
      <c r="O2033" s="168"/>
      <c r="P2033" s="168"/>
      <c r="Q2033" s="180"/>
      <c r="R2033" s="180"/>
      <c r="S2033" s="177"/>
      <c r="T2033" s="177"/>
      <c r="U2033" s="171"/>
      <c r="V2033" s="171"/>
      <c r="W2033" s="171"/>
      <c r="X2033" s="170"/>
      <c r="Y2033" s="170"/>
      <c r="Z2033" s="170"/>
      <c r="AX2033" s="409"/>
    </row>
    <row r="2034" spans="1:50" s="12" customFormat="1" ht="15.75">
      <c r="A2034" s="176"/>
      <c r="B2034" s="174"/>
      <c r="C2034" s="174"/>
      <c r="E2034" s="174"/>
      <c r="F2034" s="174"/>
      <c r="H2034" s="174"/>
      <c r="I2034" s="33"/>
      <c r="J2034" s="167"/>
      <c r="K2034" s="167"/>
      <c r="M2034" s="176"/>
      <c r="N2034" s="176"/>
      <c r="O2034" s="168"/>
      <c r="P2034" s="168"/>
      <c r="Q2034" s="180"/>
      <c r="R2034" s="180"/>
      <c r="S2034" s="177"/>
      <c r="T2034" s="177"/>
      <c r="U2034" s="171"/>
      <c r="V2034" s="171"/>
      <c r="W2034" s="171"/>
      <c r="X2034" s="170"/>
      <c r="Y2034" s="170"/>
      <c r="Z2034" s="170"/>
      <c r="AX2034" s="409"/>
    </row>
    <row r="2035" spans="1:50" s="12" customFormat="1" ht="15.75">
      <c r="A2035" s="176"/>
      <c r="B2035" s="174"/>
      <c r="C2035" s="174"/>
      <c r="E2035" s="174"/>
      <c r="F2035" s="174"/>
      <c r="G2035" s="174"/>
      <c r="H2035" s="174"/>
      <c r="I2035" s="33"/>
      <c r="J2035" s="167"/>
      <c r="K2035" s="167"/>
      <c r="M2035" s="176"/>
      <c r="N2035" s="176"/>
      <c r="O2035" s="168"/>
      <c r="P2035" s="168"/>
      <c r="Q2035" s="180"/>
      <c r="R2035" s="180"/>
      <c r="S2035" s="177"/>
      <c r="T2035" s="177"/>
      <c r="U2035" s="171"/>
      <c r="V2035" s="171"/>
      <c r="W2035" s="171"/>
      <c r="X2035" s="170"/>
      <c r="Y2035" s="170"/>
      <c r="Z2035" s="170"/>
      <c r="AX2035" s="409"/>
    </row>
    <row r="2036" spans="1:50" s="12" customFormat="1" ht="15" customHeight="1">
      <c r="A2036" s="176"/>
      <c r="B2036" s="174"/>
      <c r="C2036" s="174"/>
      <c r="E2036" s="174"/>
      <c r="F2036" s="174"/>
      <c r="G2036" s="174"/>
      <c r="H2036" s="174"/>
      <c r="I2036" s="33"/>
      <c r="J2036" s="167"/>
      <c r="K2036" s="167"/>
      <c r="M2036" s="176"/>
      <c r="N2036" s="176"/>
      <c r="O2036" s="168"/>
      <c r="P2036" s="168"/>
      <c r="Q2036" s="180"/>
      <c r="R2036" s="180"/>
      <c r="S2036" s="177"/>
      <c r="T2036" s="177"/>
      <c r="U2036" s="171"/>
      <c r="V2036" s="171"/>
      <c r="W2036" s="171"/>
      <c r="X2036" s="170"/>
      <c r="Y2036" s="170"/>
      <c r="Z2036" s="170"/>
      <c r="AX2036" s="409"/>
    </row>
    <row r="2037" spans="1:50" s="12" customFormat="1" ht="15.75">
      <c r="A2037" s="176"/>
      <c r="B2037" s="174"/>
      <c r="C2037" s="174"/>
      <c r="E2037" s="176"/>
      <c r="G2037" s="174"/>
      <c r="H2037" s="176"/>
      <c r="I2037" s="33"/>
      <c r="J2037" s="167"/>
      <c r="K2037" s="167"/>
      <c r="M2037" s="176"/>
      <c r="N2037" s="176"/>
      <c r="O2037" s="168"/>
      <c r="P2037" s="168"/>
      <c r="Q2037" s="180"/>
      <c r="R2037" s="180"/>
      <c r="S2037" s="177"/>
      <c r="T2037" s="177"/>
      <c r="U2037" s="171"/>
      <c r="V2037" s="171"/>
      <c r="W2037" s="171"/>
      <c r="X2037" s="170"/>
      <c r="Y2037" s="170"/>
      <c r="Z2037" s="170"/>
      <c r="AX2037" s="409"/>
    </row>
    <row r="2038" spans="1:50" s="12" customFormat="1" ht="15.75">
      <c r="A2038" s="176"/>
      <c r="B2038" s="174"/>
      <c r="C2038" s="174"/>
      <c r="E2038" s="176"/>
      <c r="G2038" s="174"/>
      <c r="H2038" s="176"/>
      <c r="I2038" s="33"/>
      <c r="J2038" s="167"/>
      <c r="K2038" s="167"/>
      <c r="M2038" s="176"/>
      <c r="N2038" s="176"/>
      <c r="O2038" s="168"/>
      <c r="P2038" s="168"/>
      <c r="Q2038" s="180"/>
      <c r="R2038" s="180"/>
      <c r="S2038" s="177"/>
      <c r="T2038" s="177"/>
      <c r="U2038" s="171"/>
      <c r="V2038" s="171"/>
      <c r="W2038" s="171"/>
      <c r="X2038" s="170"/>
      <c r="Y2038" s="170"/>
      <c r="Z2038" s="170"/>
      <c r="AX2038" s="409"/>
    </row>
    <row r="2039" spans="1:50" s="12" customFormat="1" ht="15.75">
      <c r="A2039" s="176"/>
      <c r="B2039" s="174"/>
      <c r="C2039" s="174"/>
      <c r="G2039" s="174"/>
      <c r="I2039" s="33"/>
      <c r="J2039" s="167"/>
      <c r="K2039" s="167"/>
      <c r="M2039" s="176"/>
      <c r="N2039" s="176"/>
      <c r="O2039" s="168"/>
      <c r="P2039" s="168"/>
      <c r="Q2039" s="180"/>
      <c r="R2039" s="180"/>
      <c r="S2039" s="177"/>
      <c r="T2039" s="178"/>
      <c r="U2039" s="171"/>
      <c r="V2039" s="171"/>
      <c r="W2039" s="171"/>
      <c r="X2039" s="170"/>
      <c r="Y2039" s="170"/>
      <c r="Z2039" s="170"/>
      <c r="AX2039" s="409"/>
    </row>
    <row r="2040" spans="1:50" s="12" customFormat="1" ht="15.75">
      <c r="A2040" s="176"/>
      <c r="B2040" s="174"/>
      <c r="C2040" s="174"/>
      <c r="G2040" s="174"/>
      <c r="I2040" s="33"/>
      <c r="J2040" s="167"/>
      <c r="K2040" s="167"/>
      <c r="M2040" s="176"/>
      <c r="N2040" s="176"/>
      <c r="O2040" s="168"/>
      <c r="P2040" s="168"/>
      <c r="Q2040" s="180"/>
      <c r="R2040" s="180"/>
      <c r="S2040" s="177"/>
      <c r="T2040" s="178"/>
      <c r="U2040" s="171"/>
      <c r="V2040" s="171"/>
      <c r="W2040" s="171"/>
      <c r="X2040" s="170"/>
      <c r="Y2040" s="170"/>
      <c r="Z2040" s="170"/>
      <c r="AX2040" s="409"/>
    </row>
    <row r="2041" spans="1:50" s="12" customFormat="1" ht="15.75">
      <c r="A2041" s="176"/>
      <c r="B2041" s="174"/>
      <c r="C2041" s="174"/>
      <c r="G2041" s="174"/>
      <c r="H2041" s="192"/>
      <c r="I2041" s="33"/>
      <c r="J2041" s="167"/>
      <c r="K2041" s="167"/>
      <c r="M2041" s="176"/>
      <c r="N2041" s="176"/>
      <c r="O2041" s="168"/>
      <c r="P2041" s="168"/>
      <c r="Q2041" s="180"/>
      <c r="R2041" s="180"/>
      <c r="S2041" s="267"/>
      <c r="T2041" s="206"/>
      <c r="U2041" s="171"/>
      <c r="V2041" s="171"/>
      <c r="W2041" s="171"/>
      <c r="X2041" s="170"/>
      <c r="Y2041" s="170"/>
      <c r="Z2041" s="170"/>
      <c r="AX2041" s="409"/>
    </row>
    <row r="2042" spans="1:50" s="12" customFormat="1" ht="15.75">
      <c r="A2042" s="176"/>
      <c r="B2042" s="174"/>
      <c r="C2042" s="174"/>
      <c r="G2042" s="174"/>
      <c r="I2042" s="33"/>
      <c r="J2042" s="167"/>
      <c r="K2042" s="167"/>
      <c r="M2042" s="176"/>
      <c r="N2042" s="176"/>
      <c r="O2042" s="168"/>
      <c r="P2042" s="168"/>
      <c r="Q2042" s="180"/>
      <c r="R2042" s="180"/>
      <c r="S2042" s="177"/>
      <c r="T2042" s="178"/>
      <c r="U2042" s="171"/>
      <c r="V2042" s="171"/>
      <c r="W2042" s="171"/>
      <c r="X2042" s="170"/>
      <c r="Y2042" s="170"/>
      <c r="Z2042" s="170"/>
      <c r="AX2042" s="409"/>
    </row>
    <row r="2043" spans="1:50" s="12" customFormat="1" ht="15.75">
      <c r="A2043" s="176"/>
      <c r="B2043" s="174"/>
      <c r="C2043" s="174"/>
      <c r="E2043" s="176"/>
      <c r="F2043" s="174"/>
      <c r="G2043" s="174"/>
      <c r="H2043" s="176"/>
      <c r="I2043" s="33"/>
      <c r="J2043" s="167"/>
      <c r="K2043" s="167"/>
      <c r="M2043" s="176"/>
      <c r="N2043" s="176"/>
      <c r="O2043" s="168"/>
      <c r="P2043" s="168"/>
      <c r="Q2043" s="180"/>
      <c r="R2043" s="180"/>
      <c r="S2043" s="177"/>
      <c r="T2043" s="177"/>
      <c r="U2043" s="171"/>
      <c r="V2043" s="171"/>
      <c r="W2043" s="171"/>
      <c r="X2043" s="170"/>
      <c r="Y2043" s="170"/>
      <c r="Z2043" s="170"/>
      <c r="AX2043" s="409"/>
    </row>
    <row r="2044" spans="1:50" s="12" customFormat="1" ht="15.75">
      <c r="A2044" s="176"/>
      <c r="B2044" s="174"/>
      <c r="C2044" s="174"/>
      <c r="E2044" s="176"/>
      <c r="F2044" s="174"/>
      <c r="G2044" s="174"/>
      <c r="H2044" s="176"/>
      <c r="I2044" s="33"/>
      <c r="J2044" s="167"/>
      <c r="K2044" s="167"/>
      <c r="M2044" s="176"/>
      <c r="N2044" s="176"/>
      <c r="O2044" s="168"/>
      <c r="P2044" s="168"/>
      <c r="Q2044" s="180"/>
      <c r="R2044" s="180"/>
      <c r="S2044" s="177"/>
      <c r="T2044" s="177"/>
      <c r="U2044" s="171"/>
      <c r="V2044" s="171"/>
      <c r="W2044" s="171"/>
      <c r="X2044" s="170"/>
      <c r="Y2044" s="170"/>
      <c r="Z2044" s="170"/>
      <c r="AX2044" s="409"/>
    </row>
    <row r="2045" spans="1:50" s="12" customFormat="1" ht="15.75">
      <c r="A2045" s="176"/>
      <c r="B2045" s="174"/>
      <c r="C2045" s="174"/>
      <c r="E2045" s="176"/>
      <c r="F2045" s="174"/>
      <c r="G2045" s="174"/>
      <c r="H2045" s="176"/>
      <c r="I2045" s="33"/>
      <c r="J2045" s="167"/>
      <c r="K2045" s="167"/>
      <c r="M2045" s="176"/>
      <c r="N2045" s="176"/>
      <c r="O2045" s="168"/>
      <c r="P2045" s="168"/>
      <c r="Q2045" s="180"/>
      <c r="R2045" s="180"/>
      <c r="S2045" s="177"/>
      <c r="T2045" s="177"/>
      <c r="U2045" s="171"/>
      <c r="V2045" s="171"/>
      <c r="W2045" s="171"/>
      <c r="X2045" s="170"/>
      <c r="Y2045" s="170"/>
      <c r="Z2045" s="170"/>
      <c r="AX2045" s="409"/>
    </row>
    <row r="2046" spans="1:50" s="12" customFormat="1" ht="15.75">
      <c r="B2046" s="174"/>
      <c r="C2046" s="174"/>
      <c r="I2046" s="33"/>
      <c r="J2046" s="167"/>
      <c r="K2046" s="167"/>
      <c r="M2046" s="175"/>
      <c r="N2046" s="175"/>
      <c r="O2046" s="168"/>
      <c r="P2046" s="168"/>
      <c r="Q2046" s="180"/>
      <c r="R2046" s="180"/>
      <c r="S2046" s="177"/>
      <c r="T2046" s="178"/>
      <c r="U2046" s="171"/>
      <c r="V2046" s="172"/>
      <c r="W2046" s="171"/>
      <c r="X2046" s="170"/>
      <c r="Y2046" s="170"/>
      <c r="Z2046" s="170"/>
      <c r="AX2046" s="291"/>
    </row>
    <row r="2047" spans="1:50" s="12" customFormat="1" ht="15.75">
      <c r="B2047" s="174"/>
      <c r="C2047" s="174"/>
      <c r="I2047" s="33"/>
      <c r="J2047" s="167"/>
      <c r="K2047" s="167"/>
      <c r="M2047" s="175"/>
      <c r="N2047" s="175"/>
      <c r="O2047" s="168"/>
      <c r="P2047" s="168"/>
      <c r="Q2047" s="180"/>
      <c r="R2047" s="180"/>
      <c r="S2047" s="177"/>
      <c r="T2047" s="178"/>
      <c r="U2047" s="171"/>
      <c r="V2047" s="172"/>
      <c r="W2047" s="171"/>
      <c r="X2047" s="170"/>
      <c r="Y2047" s="170"/>
      <c r="Z2047" s="170"/>
      <c r="AX2047" s="291"/>
    </row>
    <row r="2048" spans="1:50" s="12" customFormat="1" ht="15.75">
      <c r="B2048" s="174"/>
      <c r="C2048" s="174"/>
      <c r="I2048" s="33"/>
      <c r="J2048" s="167"/>
      <c r="K2048" s="167"/>
      <c r="M2048" s="175"/>
      <c r="N2048" s="175"/>
      <c r="O2048" s="168"/>
      <c r="P2048" s="168"/>
      <c r="Q2048" s="180"/>
      <c r="R2048" s="180"/>
      <c r="S2048" s="177"/>
      <c r="T2048" s="178"/>
      <c r="U2048" s="171"/>
      <c r="V2048" s="172"/>
      <c r="W2048" s="171"/>
      <c r="X2048" s="170"/>
      <c r="Y2048" s="170"/>
      <c r="Z2048" s="170"/>
      <c r="AX2048" s="291"/>
    </row>
    <row r="2049" spans="2:50" s="12" customFormat="1" ht="15.75">
      <c r="B2049" s="174"/>
      <c r="C2049" s="174"/>
      <c r="I2049" s="33"/>
      <c r="J2049" s="167"/>
      <c r="K2049" s="167"/>
      <c r="M2049" s="175"/>
      <c r="N2049" s="175"/>
      <c r="O2049" s="168"/>
      <c r="P2049" s="168"/>
      <c r="Q2049" s="180"/>
      <c r="R2049" s="180"/>
      <c r="S2049" s="177"/>
      <c r="T2049" s="178"/>
      <c r="U2049" s="171"/>
      <c r="V2049" s="172"/>
      <c r="W2049" s="171"/>
      <c r="X2049" s="170"/>
      <c r="Y2049" s="170"/>
      <c r="Z2049" s="170"/>
      <c r="AX2049" s="291"/>
    </row>
    <row r="2050" spans="2:50" s="12" customFormat="1" ht="15.75">
      <c r="B2050" s="174"/>
      <c r="C2050" s="174"/>
      <c r="I2050" s="33"/>
      <c r="J2050" s="167"/>
      <c r="K2050" s="167"/>
      <c r="M2050" s="175"/>
      <c r="N2050" s="175"/>
      <c r="O2050" s="168"/>
      <c r="P2050" s="168"/>
      <c r="Q2050" s="180"/>
      <c r="R2050" s="180"/>
      <c r="S2050" s="177"/>
      <c r="T2050" s="178"/>
      <c r="U2050" s="171"/>
      <c r="V2050" s="172"/>
      <c r="W2050" s="171"/>
      <c r="X2050" s="170"/>
      <c r="Y2050" s="170"/>
      <c r="Z2050" s="170"/>
      <c r="AX2050" s="291"/>
    </row>
    <row r="2051" spans="2:50" s="12" customFormat="1" ht="15.75">
      <c r="B2051" s="174"/>
      <c r="C2051" s="174"/>
      <c r="I2051" s="33"/>
      <c r="J2051" s="167"/>
      <c r="K2051" s="167"/>
      <c r="M2051" s="175"/>
      <c r="N2051" s="175"/>
      <c r="O2051" s="168"/>
      <c r="P2051" s="168"/>
      <c r="Q2051" s="180"/>
      <c r="R2051" s="180"/>
      <c r="S2051" s="177"/>
      <c r="T2051" s="178"/>
      <c r="U2051" s="171"/>
      <c r="V2051" s="172"/>
      <c r="W2051" s="171"/>
      <c r="X2051" s="170"/>
      <c r="Y2051" s="170"/>
      <c r="Z2051" s="170"/>
      <c r="AX2051" s="291"/>
    </row>
    <row r="2052" spans="2:50" s="12" customFormat="1" ht="15.75">
      <c r="I2052" s="33"/>
      <c r="J2052" s="167"/>
      <c r="K2052" s="167"/>
      <c r="M2052" s="175"/>
      <c r="N2052" s="175"/>
      <c r="O2052" s="168"/>
      <c r="P2052" s="168"/>
      <c r="Q2052" s="180"/>
      <c r="R2052" s="180"/>
      <c r="S2052" s="177"/>
      <c r="T2052" s="177"/>
      <c r="U2052" s="171"/>
      <c r="V2052" s="171"/>
      <c r="W2052" s="171"/>
      <c r="X2052" s="170"/>
      <c r="Y2052" s="170"/>
      <c r="Z2052" s="170"/>
      <c r="AX2052" s="291"/>
    </row>
    <row r="2053" spans="2:50" s="12" customFormat="1" ht="15.75">
      <c r="I2053" s="33"/>
      <c r="J2053" s="167"/>
      <c r="K2053" s="167"/>
      <c r="M2053" s="175"/>
      <c r="N2053" s="175"/>
      <c r="O2053" s="168"/>
      <c r="P2053" s="168"/>
      <c r="Q2053" s="180"/>
      <c r="R2053" s="180"/>
      <c r="S2053" s="177"/>
      <c r="T2053" s="177"/>
      <c r="U2053" s="171"/>
      <c r="V2053" s="171"/>
      <c r="W2053" s="171"/>
      <c r="X2053" s="170"/>
      <c r="Y2053" s="170"/>
      <c r="Z2053" s="170"/>
      <c r="AX2053" s="291"/>
    </row>
    <row r="2054" spans="2:50" s="12" customFormat="1" ht="15.75">
      <c r="I2054" s="33"/>
      <c r="J2054" s="167"/>
      <c r="K2054" s="167"/>
      <c r="M2054" s="175"/>
      <c r="N2054" s="175"/>
      <c r="O2054" s="168"/>
      <c r="P2054" s="168"/>
      <c r="Q2054" s="180"/>
      <c r="R2054" s="180"/>
      <c r="S2054" s="177"/>
      <c r="T2054" s="177"/>
      <c r="U2054" s="171"/>
      <c r="V2054" s="171"/>
      <c r="W2054" s="171"/>
      <c r="X2054" s="170"/>
      <c r="Y2054" s="170"/>
      <c r="Z2054" s="170"/>
      <c r="AX2054" s="291"/>
    </row>
    <row r="2055" spans="2:50" s="12" customFormat="1" ht="15.75">
      <c r="I2055" s="33"/>
      <c r="J2055" s="167"/>
      <c r="K2055" s="167"/>
      <c r="M2055" s="175"/>
      <c r="N2055" s="175"/>
      <c r="O2055" s="168"/>
      <c r="P2055" s="168"/>
      <c r="Q2055" s="180"/>
      <c r="R2055" s="180"/>
      <c r="S2055" s="177"/>
      <c r="T2055" s="177"/>
      <c r="U2055" s="171"/>
      <c r="V2055" s="171"/>
      <c r="W2055" s="171"/>
      <c r="X2055" s="170"/>
      <c r="Y2055" s="170"/>
      <c r="Z2055" s="170"/>
      <c r="AX2055" s="291"/>
    </row>
    <row r="2056" spans="2:50" s="12" customFormat="1" ht="15.75">
      <c r="I2056" s="33"/>
      <c r="J2056" s="167"/>
      <c r="K2056" s="167"/>
      <c r="M2056" s="175"/>
      <c r="N2056" s="175"/>
      <c r="O2056" s="168"/>
      <c r="P2056" s="168"/>
      <c r="Q2056" s="180"/>
      <c r="R2056" s="180"/>
      <c r="S2056" s="177"/>
      <c r="T2056" s="177"/>
      <c r="U2056" s="171"/>
      <c r="V2056" s="171"/>
      <c r="W2056" s="171"/>
      <c r="X2056" s="170"/>
      <c r="Y2056" s="170"/>
      <c r="Z2056" s="170"/>
      <c r="AX2056" s="291"/>
    </row>
    <row r="2057" spans="2:50" s="12" customFormat="1" ht="15.75">
      <c r="I2057" s="33"/>
      <c r="J2057" s="167"/>
      <c r="K2057" s="167"/>
      <c r="M2057" s="175"/>
      <c r="N2057" s="175"/>
      <c r="O2057" s="168"/>
      <c r="P2057" s="168"/>
      <c r="Q2057" s="180"/>
      <c r="R2057" s="180"/>
      <c r="S2057" s="177"/>
      <c r="T2057" s="177"/>
      <c r="U2057" s="171"/>
      <c r="V2057" s="171"/>
      <c r="W2057" s="171"/>
      <c r="X2057" s="170"/>
      <c r="Y2057" s="170"/>
      <c r="Z2057" s="170"/>
      <c r="AX2057" s="291"/>
    </row>
    <row r="2058" spans="2:50" s="12" customFormat="1" ht="15.75">
      <c r="I2058" s="33"/>
      <c r="J2058" s="167"/>
      <c r="K2058" s="167"/>
      <c r="M2058" s="175"/>
      <c r="N2058" s="175"/>
      <c r="O2058" s="168"/>
      <c r="P2058" s="168"/>
      <c r="Q2058" s="180"/>
      <c r="R2058" s="180"/>
      <c r="S2058" s="177"/>
      <c r="T2058" s="177"/>
      <c r="U2058" s="171"/>
      <c r="V2058" s="171"/>
      <c r="W2058" s="171"/>
      <c r="X2058" s="170"/>
      <c r="Y2058" s="170"/>
      <c r="Z2058" s="170"/>
      <c r="AX2058" s="291"/>
    </row>
    <row r="2059" spans="2:50" s="12" customFormat="1" ht="15.75">
      <c r="I2059" s="33"/>
      <c r="J2059" s="167"/>
      <c r="K2059" s="167"/>
      <c r="M2059" s="175"/>
      <c r="N2059" s="175"/>
      <c r="O2059" s="168"/>
      <c r="P2059" s="168"/>
      <c r="Q2059" s="180"/>
      <c r="R2059" s="180"/>
      <c r="S2059" s="177"/>
      <c r="T2059" s="177"/>
      <c r="U2059" s="171"/>
      <c r="V2059" s="171"/>
      <c r="W2059" s="171"/>
      <c r="X2059" s="170"/>
      <c r="Y2059" s="170"/>
      <c r="Z2059" s="170"/>
      <c r="AX2059" s="291"/>
    </row>
    <row r="2060" spans="2:50" s="12" customFormat="1" ht="15.75">
      <c r="I2060" s="33"/>
      <c r="J2060" s="167"/>
      <c r="K2060" s="167"/>
      <c r="M2060" s="175"/>
      <c r="N2060" s="175"/>
      <c r="O2060" s="168"/>
      <c r="P2060" s="168"/>
      <c r="Q2060" s="180"/>
      <c r="R2060" s="180"/>
      <c r="S2060" s="177"/>
      <c r="T2060" s="177"/>
      <c r="U2060" s="171"/>
      <c r="V2060" s="171"/>
      <c r="W2060" s="171"/>
      <c r="X2060" s="170"/>
      <c r="Y2060" s="170"/>
      <c r="Z2060" s="170"/>
      <c r="AX2060" s="291"/>
    </row>
    <row r="2061" spans="2:50" s="12" customFormat="1" ht="15.75">
      <c r="I2061" s="33"/>
      <c r="J2061" s="167"/>
      <c r="K2061" s="167"/>
      <c r="M2061" s="175"/>
      <c r="N2061" s="175"/>
      <c r="O2061" s="168"/>
      <c r="P2061" s="168"/>
      <c r="Q2061" s="180"/>
      <c r="R2061" s="180"/>
      <c r="S2061" s="177"/>
      <c r="T2061" s="177"/>
      <c r="U2061" s="171"/>
      <c r="V2061" s="171"/>
      <c r="W2061" s="171"/>
      <c r="X2061" s="170"/>
      <c r="Y2061" s="170"/>
      <c r="Z2061" s="170"/>
      <c r="AX2061" s="291"/>
    </row>
    <row r="2062" spans="2:50" s="12" customFormat="1" ht="15.75">
      <c r="I2062" s="33"/>
      <c r="J2062" s="167"/>
      <c r="K2062" s="167"/>
      <c r="M2062" s="175"/>
      <c r="N2062" s="175"/>
      <c r="O2062" s="168"/>
      <c r="P2062" s="168"/>
      <c r="Q2062" s="180"/>
      <c r="R2062" s="180"/>
      <c r="S2062" s="177"/>
      <c r="T2062" s="177"/>
      <c r="U2062" s="171"/>
      <c r="V2062" s="171"/>
      <c r="W2062" s="171"/>
      <c r="X2062" s="170"/>
      <c r="Y2062" s="170"/>
      <c r="Z2062" s="170"/>
      <c r="AX2062" s="291"/>
    </row>
    <row r="2063" spans="2:50" s="12" customFormat="1" ht="15.75">
      <c r="I2063" s="33"/>
      <c r="J2063" s="167"/>
      <c r="K2063" s="167"/>
      <c r="M2063" s="175"/>
      <c r="N2063" s="175"/>
      <c r="O2063" s="168"/>
      <c r="P2063" s="168"/>
      <c r="Q2063" s="180"/>
      <c r="R2063" s="180"/>
      <c r="S2063" s="177"/>
      <c r="T2063" s="177"/>
      <c r="U2063" s="171"/>
      <c r="V2063" s="171"/>
      <c r="W2063" s="171"/>
      <c r="X2063" s="170"/>
      <c r="Y2063" s="170"/>
      <c r="Z2063" s="170"/>
      <c r="AX2063" s="291"/>
    </row>
    <row r="2064" spans="2:50" s="12" customFormat="1" ht="15.75">
      <c r="I2064" s="33"/>
      <c r="J2064" s="167"/>
      <c r="K2064" s="167"/>
      <c r="M2064" s="175"/>
      <c r="N2064" s="175"/>
      <c r="O2064" s="168"/>
      <c r="P2064" s="168"/>
      <c r="Q2064" s="180"/>
      <c r="R2064" s="180"/>
      <c r="S2064" s="177"/>
      <c r="T2064" s="177"/>
      <c r="U2064" s="171"/>
      <c r="V2064" s="171"/>
      <c r="W2064" s="171"/>
      <c r="X2064" s="170"/>
      <c r="Y2064" s="170"/>
      <c r="Z2064" s="170"/>
      <c r="AX2064" s="291"/>
    </row>
    <row r="2065" spans="9:50" s="12" customFormat="1" ht="15.75">
      <c r="I2065" s="33"/>
      <c r="J2065" s="167"/>
      <c r="K2065" s="167"/>
      <c r="M2065" s="175"/>
      <c r="N2065" s="175"/>
      <c r="O2065" s="168"/>
      <c r="P2065" s="168"/>
      <c r="Q2065" s="180"/>
      <c r="R2065" s="180"/>
      <c r="S2065" s="177"/>
      <c r="T2065" s="177"/>
      <c r="U2065" s="171"/>
      <c r="V2065" s="171"/>
      <c r="W2065" s="171"/>
      <c r="X2065" s="170"/>
      <c r="Y2065" s="170"/>
      <c r="Z2065" s="170"/>
      <c r="AX2065" s="291"/>
    </row>
    <row r="2066" spans="9:50" s="12" customFormat="1" ht="15.75">
      <c r="I2066" s="33"/>
      <c r="J2066" s="167"/>
      <c r="K2066" s="167"/>
      <c r="M2066" s="175"/>
      <c r="N2066" s="175"/>
      <c r="O2066" s="168"/>
      <c r="P2066" s="168"/>
      <c r="Q2066" s="180"/>
      <c r="R2066" s="180"/>
      <c r="S2066" s="177"/>
      <c r="T2066" s="177"/>
      <c r="U2066" s="171"/>
      <c r="V2066" s="171"/>
      <c r="W2066" s="171"/>
      <c r="X2066" s="170"/>
      <c r="Y2066" s="170"/>
      <c r="Z2066" s="170"/>
      <c r="AX2066" s="291"/>
    </row>
    <row r="2067" spans="9:50" s="12" customFormat="1" ht="15.75">
      <c r="I2067" s="33"/>
      <c r="J2067" s="167"/>
      <c r="K2067" s="167"/>
      <c r="M2067" s="175"/>
      <c r="N2067" s="175"/>
      <c r="O2067" s="168"/>
      <c r="P2067" s="168"/>
      <c r="Q2067" s="180"/>
      <c r="R2067" s="180"/>
      <c r="S2067" s="177"/>
      <c r="T2067" s="177"/>
      <c r="U2067" s="171"/>
      <c r="V2067" s="171"/>
      <c r="W2067" s="171"/>
      <c r="X2067" s="170"/>
      <c r="Y2067" s="170"/>
      <c r="Z2067" s="170"/>
      <c r="AX2067" s="291"/>
    </row>
    <row r="2068" spans="9:50" s="12" customFormat="1" ht="15.75">
      <c r="I2068" s="33"/>
      <c r="J2068" s="167"/>
      <c r="K2068" s="167"/>
      <c r="M2068" s="175"/>
      <c r="N2068" s="175"/>
      <c r="O2068" s="168"/>
      <c r="P2068" s="168"/>
      <c r="Q2068" s="180"/>
      <c r="R2068" s="180"/>
      <c r="S2068" s="177"/>
      <c r="T2068" s="177"/>
      <c r="U2068" s="171"/>
      <c r="V2068" s="171"/>
      <c r="W2068" s="171"/>
      <c r="X2068" s="170"/>
      <c r="Y2068" s="170"/>
      <c r="Z2068" s="170"/>
      <c r="AX2068" s="291"/>
    </row>
    <row r="2069" spans="9:50" s="12" customFormat="1" ht="15.75">
      <c r="I2069" s="33"/>
      <c r="J2069" s="167"/>
      <c r="K2069" s="167"/>
      <c r="M2069" s="175"/>
      <c r="N2069" s="175"/>
      <c r="O2069" s="168"/>
      <c r="P2069" s="168"/>
      <c r="Q2069" s="180"/>
      <c r="R2069" s="180"/>
      <c r="S2069" s="177"/>
      <c r="T2069" s="177"/>
      <c r="U2069" s="171"/>
      <c r="V2069" s="171"/>
      <c r="W2069" s="171"/>
      <c r="X2069" s="170"/>
      <c r="Y2069" s="170"/>
      <c r="Z2069" s="170"/>
      <c r="AX2069" s="291"/>
    </row>
    <row r="2070" spans="9:50" s="12" customFormat="1" ht="15.75">
      <c r="I2070" s="33"/>
      <c r="J2070" s="167"/>
      <c r="K2070" s="167"/>
      <c r="M2070" s="175"/>
      <c r="N2070" s="175"/>
      <c r="O2070" s="168"/>
      <c r="P2070" s="168"/>
      <c r="Q2070" s="180"/>
      <c r="R2070" s="180"/>
      <c r="S2070" s="177"/>
      <c r="T2070" s="177"/>
      <c r="U2070" s="171"/>
      <c r="V2070" s="171"/>
      <c r="W2070" s="171"/>
      <c r="X2070" s="170"/>
      <c r="Y2070" s="170"/>
      <c r="Z2070" s="170"/>
      <c r="AX2070" s="291"/>
    </row>
    <row r="2071" spans="9:50" s="12" customFormat="1" ht="15.75">
      <c r="I2071" s="33"/>
      <c r="J2071" s="167"/>
      <c r="K2071" s="167"/>
      <c r="M2071" s="175"/>
      <c r="N2071" s="175"/>
      <c r="O2071" s="168"/>
      <c r="P2071" s="168"/>
      <c r="Q2071" s="180"/>
      <c r="R2071" s="180"/>
      <c r="S2071" s="177"/>
      <c r="T2071" s="177"/>
      <c r="U2071" s="171"/>
      <c r="V2071" s="171"/>
      <c r="W2071" s="171"/>
      <c r="X2071" s="170"/>
      <c r="Y2071" s="170"/>
      <c r="Z2071" s="170"/>
      <c r="AX2071" s="291"/>
    </row>
    <row r="2072" spans="9:50" s="12" customFormat="1" ht="15.75">
      <c r="I2072" s="33"/>
      <c r="J2072" s="167"/>
      <c r="K2072" s="167"/>
      <c r="M2072" s="175"/>
      <c r="N2072" s="175"/>
      <c r="O2072" s="168"/>
      <c r="P2072" s="168"/>
      <c r="Q2072" s="180"/>
      <c r="R2072" s="180"/>
      <c r="S2072" s="177"/>
      <c r="T2072" s="177"/>
      <c r="U2072" s="171"/>
      <c r="V2072" s="171"/>
      <c r="W2072" s="171"/>
      <c r="X2072" s="170"/>
      <c r="Y2072" s="170"/>
      <c r="Z2072" s="170"/>
      <c r="AX2072" s="291"/>
    </row>
    <row r="2073" spans="9:50" s="12" customFormat="1" ht="15.75">
      <c r="I2073" s="33"/>
      <c r="J2073" s="167"/>
      <c r="K2073" s="167"/>
      <c r="M2073" s="175"/>
      <c r="N2073" s="175"/>
      <c r="O2073" s="168"/>
      <c r="P2073" s="168"/>
      <c r="Q2073" s="180"/>
      <c r="R2073" s="180"/>
      <c r="S2073" s="177"/>
      <c r="T2073" s="177"/>
      <c r="U2073" s="171"/>
      <c r="V2073" s="171"/>
      <c r="W2073" s="171"/>
      <c r="X2073" s="170"/>
      <c r="Y2073" s="170"/>
      <c r="Z2073" s="170"/>
      <c r="AX2073" s="291"/>
    </row>
    <row r="2074" spans="9:50" s="12" customFormat="1" ht="15.75">
      <c r="I2074" s="33"/>
      <c r="J2074" s="167"/>
      <c r="K2074" s="167"/>
      <c r="M2074" s="175"/>
      <c r="N2074" s="175"/>
      <c r="O2074" s="168"/>
      <c r="P2074" s="168"/>
      <c r="Q2074" s="180"/>
      <c r="R2074" s="180"/>
      <c r="S2074" s="177"/>
      <c r="T2074" s="177"/>
      <c r="U2074" s="171"/>
      <c r="V2074" s="171"/>
      <c r="W2074" s="171"/>
      <c r="X2074" s="170"/>
      <c r="Y2074" s="170"/>
      <c r="Z2074" s="170"/>
      <c r="AX2074" s="291"/>
    </row>
    <row r="2075" spans="9:50" s="12" customFormat="1" ht="15.75">
      <c r="I2075" s="33"/>
      <c r="J2075" s="167"/>
      <c r="K2075" s="167"/>
      <c r="M2075" s="175"/>
      <c r="N2075" s="175"/>
      <c r="O2075" s="168"/>
      <c r="P2075" s="168"/>
      <c r="Q2075" s="180"/>
      <c r="R2075" s="180"/>
      <c r="S2075" s="177"/>
      <c r="T2075" s="177"/>
      <c r="U2075" s="171"/>
      <c r="V2075" s="171"/>
      <c r="W2075" s="171"/>
      <c r="X2075" s="170"/>
      <c r="Y2075" s="170"/>
      <c r="Z2075" s="170"/>
      <c r="AX2075" s="291"/>
    </row>
    <row r="2076" spans="9:50" s="12" customFormat="1" ht="15.75">
      <c r="I2076" s="33"/>
      <c r="J2076" s="167"/>
      <c r="K2076" s="167"/>
      <c r="M2076" s="175"/>
      <c r="N2076" s="175"/>
      <c r="O2076" s="168"/>
      <c r="P2076" s="168"/>
      <c r="Q2076" s="180"/>
      <c r="R2076" s="180"/>
      <c r="S2076" s="177"/>
      <c r="T2076" s="177"/>
      <c r="U2076" s="171"/>
      <c r="V2076" s="171"/>
      <c r="W2076" s="171"/>
      <c r="X2076" s="170"/>
      <c r="Y2076" s="170"/>
      <c r="Z2076" s="170"/>
      <c r="AX2076" s="291"/>
    </row>
    <row r="2077" spans="9:50" s="12" customFormat="1" ht="15.75">
      <c r="I2077" s="33"/>
      <c r="J2077" s="167"/>
      <c r="K2077" s="167"/>
      <c r="M2077" s="175"/>
      <c r="N2077" s="175"/>
      <c r="O2077" s="168"/>
      <c r="P2077" s="168"/>
      <c r="Q2077" s="180"/>
      <c r="R2077" s="180"/>
      <c r="S2077" s="177"/>
      <c r="T2077" s="177"/>
      <c r="U2077" s="171"/>
      <c r="V2077" s="171"/>
      <c r="W2077" s="171"/>
      <c r="X2077" s="170"/>
      <c r="Y2077" s="170"/>
      <c r="Z2077" s="170"/>
      <c r="AX2077" s="291"/>
    </row>
    <row r="2078" spans="9:50" s="12" customFormat="1" ht="15.75">
      <c r="I2078" s="33"/>
      <c r="J2078" s="167"/>
      <c r="K2078" s="167"/>
      <c r="M2078" s="175"/>
      <c r="N2078" s="175"/>
      <c r="O2078" s="168"/>
      <c r="P2078" s="168"/>
      <c r="Q2078" s="180"/>
      <c r="R2078" s="180"/>
      <c r="S2078" s="177"/>
      <c r="T2078" s="177"/>
      <c r="U2078" s="171"/>
      <c r="V2078" s="171"/>
      <c r="W2078" s="171"/>
      <c r="X2078" s="170"/>
      <c r="Y2078" s="170"/>
      <c r="Z2078" s="170"/>
      <c r="AX2078" s="291"/>
    </row>
    <row r="2079" spans="9:50" s="12" customFormat="1" ht="15.75">
      <c r="I2079" s="33"/>
      <c r="J2079" s="167"/>
      <c r="K2079" s="167"/>
      <c r="M2079" s="175"/>
      <c r="N2079" s="175"/>
      <c r="O2079" s="168"/>
      <c r="P2079" s="168"/>
      <c r="Q2079" s="180"/>
      <c r="R2079" s="180"/>
      <c r="S2079" s="177"/>
      <c r="T2079" s="177"/>
      <c r="U2079" s="171"/>
      <c r="V2079" s="171"/>
      <c r="W2079" s="171"/>
      <c r="X2079" s="170"/>
      <c r="Y2079" s="170"/>
      <c r="Z2079" s="170"/>
      <c r="AX2079" s="291"/>
    </row>
    <row r="2080" spans="9:50" s="12" customFormat="1" ht="15.75">
      <c r="I2080" s="33"/>
      <c r="J2080" s="167"/>
      <c r="K2080" s="167"/>
      <c r="M2080" s="175"/>
      <c r="N2080" s="175"/>
      <c r="O2080" s="168"/>
      <c r="P2080" s="168"/>
      <c r="Q2080" s="180"/>
      <c r="R2080" s="180"/>
      <c r="S2080" s="177"/>
      <c r="T2080" s="177"/>
      <c r="U2080" s="171"/>
      <c r="V2080" s="171"/>
      <c r="W2080" s="171"/>
      <c r="X2080" s="170"/>
      <c r="Y2080" s="170"/>
      <c r="Z2080" s="170"/>
      <c r="AX2080" s="291"/>
    </row>
    <row r="2081" spans="9:50" s="12" customFormat="1" ht="15.75">
      <c r="I2081" s="33"/>
      <c r="J2081" s="167"/>
      <c r="K2081" s="167"/>
      <c r="M2081" s="175"/>
      <c r="N2081" s="175"/>
      <c r="O2081" s="168"/>
      <c r="P2081" s="168"/>
      <c r="Q2081" s="180"/>
      <c r="R2081" s="180"/>
      <c r="S2081" s="177"/>
      <c r="T2081" s="177"/>
      <c r="U2081" s="171"/>
      <c r="V2081" s="171"/>
      <c r="W2081" s="171"/>
      <c r="X2081" s="170"/>
      <c r="Y2081" s="170"/>
      <c r="Z2081" s="170"/>
      <c r="AX2081" s="291"/>
    </row>
    <row r="2082" spans="9:50" s="12" customFormat="1" ht="15.75">
      <c r="I2082" s="33"/>
      <c r="J2082" s="167"/>
      <c r="K2082" s="167"/>
      <c r="M2082" s="175"/>
      <c r="N2082" s="175"/>
      <c r="O2082" s="168"/>
      <c r="P2082" s="168"/>
      <c r="Q2082" s="180"/>
      <c r="R2082" s="180"/>
      <c r="S2082" s="177"/>
      <c r="T2082" s="177"/>
      <c r="U2082" s="171"/>
      <c r="V2082" s="171"/>
      <c r="W2082" s="171"/>
      <c r="X2082" s="170"/>
      <c r="Y2082" s="170"/>
      <c r="Z2082" s="170"/>
      <c r="AX2082" s="291"/>
    </row>
    <row r="2083" spans="9:50" s="12" customFormat="1" ht="15.75">
      <c r="I2083" s="33"/>
      <c r="J2083" s="167"/>
      <c r="K2083" s="167"/>
      <c r="M2083" s="175"/>
      <c r="N2083" s="175"/>
      <c r="O2083" s="168"/>
      <c r="P2083" s="168"/>
      <c r="Q2083" s="180"/>
      <c r="R2083" s="180"/>
      <c r="S2083" s="177"/>
      <c r="T2083" s="177"/>
      <c r="U2083" s="171"/>
      <c r="V2083" s="171"/>
      <c r="W2083" s="171"/>
      <c r="X2083" s="170"/>
      <c r="Y2083" s="170"/>
      <c r="Z2083" s="170"/>
      <c r="AX2083" s="291"/>
    </row>
    <row r="2084" spans="9:50" s="12" customFormat="1" ht="15.75">
      <c r="I2084" s="33"/>
      <c r="J2084" s="167"/>
      <c r="K2084" s="167"/>
      <c r="M2084" s="175"/>
      <c r="N2084" s="175"/>
      <c r="O2084" s="168"/>
      <c r="P2084" s="168"/>
      <c r="Q2084" s="180"/>
      <c r="R2084" s="180"/>
      <c r="S2084" s="177"/>
      <c r="T2084" s="177"/>
      <c r="U2084" s="171"/>
      <c r="V2084" s="171"/>
      <c r="W2084" s="171"/>
      <c r="X2084" s="170"/>
      <c r="Y2084" s="170"/>
      <c r="Z2084" s="170"/>
      <c r="AX2084" s="291"/>
    </row>
    <row r="2085" spans="9:50" s="12" customFormat="1" ht="15.75">
      <c r="I2085" s="33"/>
      <c r="J2085" s="167"/>
      <c r="K2085" s="167"/>
      <c r="M2085" s="175"/>
      <c r="N2085" s="175"/>
      <c r="O2085" s="168"/>
      <c r="P2085" s="168"/>
      <c r="Q2085" s="180"/>
      <c r="R2085" s="180"/>
      <c r="S2085" s="177"/>
      <c r="T2085" s="177"/>
      <c r="U2085" s="171"/>
      <c r="V2085" s="171"/>
      <c r="W2085" s="171"/>
      <c r="X2085" s="170"/>
      <c r="Y2085" s="170"/>
      <c r="Z2085" s="170"/>
      <c r="AX2085" s="291"/>
    </row>
    <row r="2086" spans="9:50" s="12" customFormat="1" ht="15.75">
      <c r="I2086" s="33"/>
      <c r="J2086" s="167"/>
      <c r="K2086" s="167"/>
      <c r="M2086" s="175"/>
      <c r="N2086" s="175"/>
      <c r="O2086" s="168"/>
      <c r="P2086" s="168"/>
      <c r="Q2086" s="180"/>
      <c r="R2086" s="180"/>
      <c r="S2086" s="177"/>
      <c r="T2086" s="177"/>
      <c r="U2086" s="171"/>
      <c r="V2086" s="171"/>
      <c r="W2086" s="171"/>
      <c r="X2086" s="170"/>
      <c r="Y2086" s="170"/>
      <c r="Z2086" s="170"/>
      <c r="AX2086" s="291"/>
    </row>
    <row r="2087" spans="9:50" s="12" customFormat="1" ht="15.75">
      <c r="I2087" s="33"/>
      <c r="J2087" s="167"/>
      <c r="K2087" s="167"/>
      <c r="M2087" s="175"/>
      <c r="N2087" s="175"/>
      <c r="O2087" s="168"/>
      <c r="P2087" s="168"/>
      <c r="Q2087" s="180"/>
      <c r="R2087" s="180"/>
      <c r="S2087" s="177"/>
      <c r="T2087" s="177"/>
      <c r="U2087" s="171"/>
      <c r="V2087" s="171"/>
      <c r="W2087" s="171"/>
      <c r="X2087" s="170"/>
      <c r="Y2087" s="170"/>
      <c r="Z2087" s="170"/>
      <c r="AX2087" s="291"/>
    </row>
    <row r="2088" spans="9:50" s="12" customFormat="1" ht="15.75">
      <c r="I2088" s="33"/>
      <c r="J2088" s="167"/>
      <c r="K2088" s="167"/>
      <c r="M2088" s="175"/>
      <c r="N2088" s="175"/>
      <c r="O2088" s="168"/>
      <c r="P2088" s="168"/>
      <c r="Q2088" s="180"/>
      <c r="R2088" s="180"/>
      <c r="S2088" s="177"/>
      <c r="T2088" s="177"/>
      <c r="U2088" s="171"/>
      <c r="V2088" s="171"/>
      <c r="W2088" s="171"/>
      <c r="X2088" s="170"/>
      <c r="Y2088" s="170"/>
      <c r="Z2088" s="170"/>
      <c r="AX2088" s="291"/>
    </row>
    <row r="2089" spans="9:50" s="12" customFormat="1" ht="15.75">
      <c r="I2089" s="33"/>
      <c r="J2089" s="167"/>
      <c r="K2089" s="167"/>
      <c r="M2089" s="175"/>
      <c r="N2089" s="175"/>
      <c r="O2089" s="168"/>
      <c r="P2089" s="168"/>
      <c r="Q2089" s="180"/>
      <c r="R2089" s="180"/>
      <c r="S2089" s="177"/>
      <c r="T2089" s="177"/>
      <c r="U2089" s="171"/>
      <c r="V2089" s="171"/>
      <c r="W2089" s="171"/>
      <c r="X2089" s="170"/>
      <c r="Y2089" s="170"/>
      <c r="Z2089" s="170"/>
      <c r="AX2089" s="291"/>
    </row>
    <row r="2090" spans="9:50" s="12" customFormat="1" ht="15.75">
      <c r="I2090" s="33"/>
      <c r="J2090" s="167"/>
      <c r="K2090" s="167"/>
      <c r="M2090" s="175"/>
      <c r="N2090" s="175"/>
      <c r="O2090" s="168"/>
      <c r="P2090" s="168"/>
      <c r="Q2090" s="180"/>
      <c r="R2090" s="180"/>
      <c r="S2090" s="177"/>
      <c r="T2090" s="177"/>
      <c r="U2090" s="171"/>
      <c r="V2090" s="171"/>
      <c r="W2090" s="171"/>
      <c r="X2090" s="170"/>
      <c r="Y2090" s="170"/>
      <c r="Z2090" s="170"/>
      <c r="AX2090" s="291"/>
    </row>
    <row r="2091" spans="9:50" s="12" customFormat="1" ht="15.75">
      <c r="I2091" s="33"/>
      <c r="J2091" s="167"/>
      <c r="K2091" s="167"/>
      <c r="M2091" s="175"/>
      <c r="N2091" s="175"/>
      <c r="O2091" s="168"/>
      <c r="P2091" s="168"/>
      <c r="Q2091" s="180"/>
      <c r="R2091" s="180"/>
      <c r="S2091" s="177"/>
      <c r="T2091" s="177"/>
      <c r="U2091" s="171"/>
      <c r="V2091" s="171"/>
      <c r="W2091" s="171"/>
      <c r="X2091" s="170"/>
      <c r="Y2091" s="170"/>
      <c r="Z2091" s="170"/>
      <c r="AX2091" s="291"/>
    </row>
    <row r="2092" spans="9:50" s="12" customFormat="1" ht="15.75">
      <c r="I2092" s="33"/>
      <c r="J2092" s="167"/>
      <c r="K2092" s="167"/>
      <c r="M2092" s="175"/>
      <c r="N2092" s="175"/>
      <c r="O2092" s="168"/>
      <c r="P2092" s="168"/>
      <c r="Q2092" s="180"/>
      <c r="R2092" s="180"/>
      <c r="S2092" s="177"/>
      <c r="T2092" s="177"/>
      <c r="U2092" s="171"/>
      <c r="V2092" s="171"/>
      <c r="W2092" s="171"/>
      <c r="X2092" s="170"/>
      <c r="Y2092" s="170"/>
      <c r="Z2092" s="170"/>
      <c r="AX2092" s="291"/>
    </row>
    <row r="2093" spans="9:50" s="12" customFormat="1" ht="15.75">
      <c r="I2093" s="33"/>
      <c r="J2093" s="167"/>
      <c r="K2093" s="167"/>
      <c r="M2093" s="175"/>
      <c r="N2093" s="175"/>
      <c r="O2093" s="168"/>
      <c r="P2093" s="168"/>
      <c r="Q2093" s="180"/>
      <c r="R2093" s="180"/>
      <c r="S2093" s="177"/>
      <c r="T2093" s="177"/>
      <c r="U2093" s="171"/>
      <c r="V2093" s="171"/>
      <c r="W2093" s="171"/>
      <c r="X2093" s="170"/>
      <c r="Y2093" s="170"/>
      <c r="Z2093" s="170"/>
      <c r="AX2093" s="291"/>
    </row>
    <row r="2094" spans="9:50" s="12" customFormat="1" ht="15.75">
      <c r="I2094" s="33"/>
      <c r="J2094" s="167"/>
      <c r="K2094" s="167"/>
      <c r="M2094" s="175"/>
      <c r="N2094" s="175"/>
      <c r="O2094" s="168"/>
      <c r="P2094" s="168"/>
      <c r="Q2094" s="180"/>
      <c r="R2094" s="180"/>
      <c r="S2094" s="177"/>
      <c r="T2094" s="177"/>
      <c r="U2094" s="171"/>
      <c r="V2094" s="171"/>
      <c r="W2094" s="171"/>
      <c r="X2094" s="170"/>
      <c r="Y2094" s="170"/>
      <c r="Z2094" s="170"/>
      <c r="AX2094" s="291"/>
    </row>
    <row r="2095" spans="9:50" s="12" customFormat="1" ht="15.75">
      <c r="I2095" s="33"/>
      <c r="J2095" s="167"/>
      <c r="K2095" s="167"/>
      <c r="M2095" s="175"/>
      <c r="N2095" s="175"/>
      <c r="O2095" s="168"/>
      <c r="P2095" s="168"/>
      <c r="Q2095" s="180"/>
      <c r="R2095" s="180"/>
      <c r="S2095" s="177"/>
      <c r="T2095" s="177"/>
      <c r="U2095" s="171"/>
      <c r="V2095" s="171"/>
      <c r="W2095" s="171"/>
      <c r="X2095" s="170"/>
      <c r="Y2095" s="170"/>
      <c r="Z2095" s="170"/>
      <c r="AX2095" s="291"/>
    </row>
    <row r="2096" spans="9:50" s="12" customFormat="1" ht="15.75">
      <c r="I2096" s="33"/>
      <c r="J2096" s="167"/>
      <c r="K2096" s="167"/>
      <c r="M2096" s="175"/>
      <c r="N2096" s="175"/>
      <c r="O2096" s="168"/>
      <c r="P2096" s="168"/>
      <c r="Q2096" s="180"/>
      <c r="R2096" s="180"/>
      <c r="S2096" s="177"/>
      <c r="T2096" s="177"/>
      <c r="U2096" s="171"/>
      <c r="V2096" s="171"/>
      <c r="W2096" s="171"/>
      <c r="X2096" s="170"/>
      <c r="Y2096" s="170"/>
      <c r="Z2096" s="170"/>
      <c r="AX2096" s="291"/>
    </row>
    <row r="2097" spans="1:50" s="12" customFormat="1" ht="15.75">
      <c r="I2097" s="33"/>
      <c r="J2097" s="167"/>
      <c r="K2097" s="167"/>
      <c r="M2097" s="175"/>
      <c r="N2097" s="175"/>
      <c r="O2097" s="168"/>
      <c r="P2097" s="168"/>
      <c r="Q2097" s="180"/>
      <c r="R2097" s="180"/>
      <c r="S2097" s="177"/>
      <c r="T2097" s="177"/>
      <c r="U2097" s="171"/>
      <c r="V2097" s="171"/>
      <c r="W2097" s="171"/>
      <c r="X2097" s="170"/>
      <c r="Y2097" s="170"/>
      <c r="Z2097" s="170"/>
      <c r="AX2097" s="291"/>
    </row>
    <row r="2098" spans="1:50" s="12" customFormat="1" ht="15.75">
      <c r="I2098" s="33"/>
      <c r="J2098" s="167"/>
      <c r="K2098" s="167"/>
      <c r="M2098" s="175"/>
      <c r="N2098" s="175"/>
      <c r="O2098" s="168"/>
      <c r="P2098" s="168"/>
      <c r="Q2098" s="180"/>
      <c r="R2098" s="180"/>
      <c r="S2098" s="177"/>
      <c r="T2098" s="177"/>
      <c r="U2098" s="171"/>
      <c r="V2098" s="171"/>
      <c r="W2098" s="171"/>
      <c r="X2098" s="170"/>
      <c r="Y2098" s="170"/>
      <c r="Z2098" s="170"/>
      <c r="AX2098" s="291"/>
    </row>
    <row r="2099" spans="1:50" s="12" customFormat="1" ht="15.75">
      <c r="I2099" s="33"/>
      <c r="J2099" s="167"/>
      <c r="K2099" s="167"/>
      <c r="M2099" s="175"/>
      <c r="N2099" s="175"/>
      <c r="O2099" s="168"/>
      <c r="P2099" s="168"/>
      <c r="Q2099" s="180"/>
      <c r="R2099" s="180"/>
      <c r="S2099" s="177"/>
      <c r="T2099" s="177"/>
      <c r="U2099" s="171"/>
      <c r="V2099" s="171"/>
      <c r="W2099" s="171"/>
      <c r="X2099" s="170"/>
      <c r="Y2099" s="170"/>
      <c r="Z2099" s="170"/>
      <c r="AX2099" s="291"/>
    </row>
    <row r="2100" spans="1:50" s="12" customFormat="1" ht="15.75">
      <c r="H2100" s="180"/>
      <c r="I2100" s="33"/>
      <c r="J2100" s="167"/>
      <c r="K2100" s="167"/>
      <c r="M2100" s="175"/>
      <c r="N2100" s="175"/>
      <c r="O2100" s="168"/>
      <c r="P2100" s="168"/>
      <c r="Q2100" s="180"/>
      <c r="R2100" s="180"/>
      <c r="S2100" s="177"/>
      <c r="T2100" s="177"/>
      <c r="U2100" s="171"/>
      <c r="V2100" s="171"/>
      <c r="W2100" s="171"/>
      <c r="X2100" s="170"/>
      <c r="Y2100" s="170"/>
      <c r="Z2100" s="170"/>
      <c r="AX2100" s="291"/>
    </row>
    <row r="2101" spans="1:50" s="12" customFormat="1" ht="15.75">
      <c r="H2101" s="180"/>
      <c r="I2101" s="33"/>
      <c r="J2101" s="167"/>
      <c r="K2101" s="167"/>
      <c r="M2101" s="175"/>
      <c r="N2101" s="175"/>
      <c r="O2101" s="168"/>
      <c r="P2101" s="168"/>
      <c r="Q2101" s="180"/>
      <c r="R2101" s="180"/>
      <c r="S2101" s="177"/>
      <c r="T2101" s="177"/>
      <c r="U2101" s="171"/>
      <c r="V2101" s="171"/>
      <c r="W2101" s="171"/>
      <c r="X2101" s="170"/>
      <c r="Y2101" s="170"/>
      <c r="Z2101" s="170"/>
      <c r="AX2101" s="291"/>
    </row>
    <row r="2102" spans="1:50" s="12" customFormat="1" ht="15.75">
      <c r="H2102" s="180"/>
      <c r="I2102" s="33"/>
      <c r="J2102" s="167"/>
      <c r="K2102" s="167"/>
      <c r="M2102" s="175"/>
      <c r="N2102" s="175"/>
      <c r="O2102" s="168"/>
      <c r="P2102" s="168"/>
      <c r="Q2102" s="180"/>
      <c r="R2102" s="180"/>
      <c r="S2102" s="177"/>
      <c r="T2102" s="177"/>
      <c r="U2102" s="171"/>
      <c r="V2102" s="171"/>
      <c r="W2102" s="171"/>
      <c r="X2102" s="170"/>
      <c r="Y2102" s="170"/>
      <c r="Z2102" s="170"/>
      <c r="AX2102" s="291"/>
    </row>
    <row r="2103" spans="1:50" s="12" customFormat="1" ht="15.75">
      <c r="H2103" s="180"/>
      <c r="I2103" s="33"/>
      <c r="J2103" s="167"/>
      <c r="K2103" s="167"/>
      <c r="M2103" s="175"/>
      <c r="N2103" s="175"/>
      <c r="O2103" s="168"/>
      <c r="P2103" s="168"/>
      <c r="Q2103" s="180"/>
      <c r="R2103" s="180"/>
      <c r="S2103" s="177"/>
      <c r="T2103" s="177"/>
      <c r="U2103" s="171"/>
      <c r="V2103" s="171"/>
      <c r="W2103" s="171"/>
      <c r="X2103" s="170"/>
      <c r="Y2103" s="170"/>
      <c r="Z2103" s="170"/>
      <c r="AX2103" s="291"/>
    </row>
    <row r="2104" spans="1:50" s="12" customFormat="1" ht="15.75">
      <c r="H2104" s="180"/>
      <c r="I2104" s="33"/>
      <c r="J2104" s="167"/>
      <c r="K2104" s="167"/>
      <c r="M2104" s="175"/>
      <c r="N2104" s="175"/>
      <c r="O2104" s="168"/>
      <c r="P2104" s="168"/>
      <c r="Q2104" s="180"/>
      <c r="R2104" s="180"/>
      <c r="S2104" s="177"/>
      <c r="T2104" s="177"/>
      <c r="U2104" s="171"/>
      <c r="V2104" s="171"/>
      <c r="W2104" s="171"/>
      <c r="X2104" s="170"/>
      <c r="Y2104" s="170"/>
      <c r="Z2104" s="170"/>
      <c r="AX2104" s="291"/>
    </row>
    <row r="2105" spans="1:50" s="12" customFormat="1" ht="15.75">
      <c r="H2105" s="167"/>
      <c r="I2105" s="33"/>
      <c r="J2105" s="167"/>
      <c r="K2105" s="167"/>
      <c r="M2105" s="175"/>
      <c r="N2105" s="175"/>
      <c r="O2105" s="168"/>
      <c r="P2105" s="168"/>
      <c r="Q2105" s="180"/>
      <c r="R2105" s="180"/>
      <c r="S2105" s="177"/>
      <c r="T2105" s="177"/>
      <c r="U2105" s="171"/>
      <c r="V2105" s="171"/>
      <c r="W2105" s="171"/>
      <c r="X2105" s="170"/>
      <c r="Y2105" s="170"/>
      <c r="Z2105" s="170"/>
      <c r="AX2105" s="291"/>
    </row>
    <row r="2106" spans="1:50" s="12" customFormat="1" ht="15.75">
      <c r="I2106" s="33"/>
      <c r="J2106" s="167"/>
      <c r="K2106" s="167"/>
      <c r="M2106" s="175"/>
      <c r="N2106" s="175"/>
      <c r="O2106" s="168"/>
      <c r="P2106" s="168"/>
      <c r="Q2106" s="180"/>
      <c r="R2106" s="180"/>
      <c r="S2106" s="177"/>
      <c r="T2106" s="177"/>
      <c r="U2106" s="171"/>
      <c r="V2106" s="171"/>
      <c r="W2106" s="171"/>
      <c r="X2106" s="170"/>
      <c r="Y2106" s="170"/>
      <c r="Z2106" s="170"/>
      <c r="AX2106" s="291"/>
    </row>
    <row r="2107" spans="1:50" s="12" customFormat="1" ht="15.75">
      <c r="I2107" s="33"/>
      <c r="J2107" s="167"/>
      <c r="K2107" s="167"/>
      <c r="M2107" s="175"/>
      <c r="N2107" s="175"/>
      <c r="O2107" s="168"/>
      <c r="P2107" s="168"/>
      <c r="Q2107" s="180"/>
      <c r="R2107" s="180"/>
      <c r="S2107" s="177"/>
      <c r="T2107" s="177"/>
      <c r="U2107" s="171"/>
      <c r="V2107" s="171"/>
      <c r="W2107" s="171"/>
      <c r="X2107" s="170"/>
      <c r="Y2107" s="170"/>
      <c r="Z2107" s="170"/>
      <c r="AX2107" s="291"/>
    </row>
    <row r="2108" spans="1:50" s="12" customFormat="1" ht="15.75">
      <c r="I2108" s="33"/>
      <c r="J2108" s="167"/>
      <c r="K2108" s="167"/>
      <c r="M2108" s="175"/>
      <c r="N2108" s="175"/>
      <c r="O2108" s="168"/>
      <c r="P2108" s="168"/>
      <c r="Q2108" s="180"/>
      <c r="R2108" s="180"/>
      <c r="S2108" s="177"/>
      <c r="T2108" s="177"/>
      <c r="U2108" s="171"/>
      <c r="V2108" s="171"/>
      <c r="W2108" s="171"/>
      <c r="X2108" s="170"/>
      <c r="Y2108" s="170"/>
      <c r="Z2108" s="170"/>
      <c r="AX2108" s="291"/>
    </row>
    <row r="2109" spans="1:50" s="12" customFormat="1" ht="15.75">
      <c r="I2109" s="33"/>
      <c r="J2109" s="167"/>
      <c r="K2109" s="167"/>
      <c r="M2109" s="175"/>
      <c r="N2109" s="175"/>
      <c r="O2109" s="168"/>
      <c r="P2109" s="168"/>
      <c r="Q2109" s="180"/>
      <c r="R2109" s="180"/>
      <c r="S2109" s="177"/>
      <c r="T2109" s="177"/>
      <c r="U2109" s="171"/>
      <c r="V2109" s="171"/>
      <c r="W2109" s="171"/>
      <c r="X2109" s="170"/>
      <c r="Y2109" s="170"/>
      <c r="Z2109" s="170"/>
      <c r="AX2109" s="291"/>
    </row>
    <row r="2110" spans="1:50" s="12" customFormat="1" ht="15.75">
      <c r="H2110" s="180"/>
      <c r="I2110" s="33"/>
      <c r="J2110" s="167"/>
      <c r="K2110" s="167"/>
      <c r="M2110" s="175"/>
      <c r="N2110" s="175"/>
      <c r="O2110" s="168"/>
      <c r="P2110" s="168"/>
      <c r="Q2110" s="180"/>
      <c r="R2110" s="180"/>
      <c r="S2110" s="177"/>
      <c r="T2110" s="177"/>
      <c r="U2110" s="171"/>
      <c r="V2110" s="171"/>
      <c r="W2110" s="171"/>
      <c r="X2110" s="170"/>
      <c r="Y2110" s="170"/>
      <c r="Z2110" s="170"/>
      <c r="AX2110" s="291"/>
    </row>
    <row r="2111" spans="1:50" s="12" customFormat="1" ht="15.75">
      <c r="H2111" s="180"/>
      <c r="I2111" s="33"/>
      <c r="J2111" s="167"/>
      <c r="K2111" s="167"/>
      <c r="M2111" s="175"/>
      <c r="N2111" s="175"/>
      <c r="O2111" s="168"/>
      <c r="P2111" s="168"/>
      <c r="Q2111" s="180"/>
      <c r="R2111" s="180"/>
      <c r="S2111" s="177"/>
      <c r="T2111" s="177"/>
      <c r="U2111" s="171"/>
      <c r="V2111" s="171"/>
      <c r="W2111" s="171"/>
      <c r="X2111" s="170"/>
      <c r="Y2111" s="170"/>
      <c r="Z2111" s="170"/>
      <c r="AX2111" s="291"/>
    </row>
    <row r="2112" spans="1:50" s="12" customFormat="1" ht="15.75">
      <c r="A2112" s="176"/>
      <c r="B2112" s="174"/>
      <c r="C2112" s="174"/>
      <c r="E2112" s="174"/>
      <c r="F2112" s="174"/>
      <c r="H2112" s="174"/>
      <c r="I2112" s="33"/>
      <c r="J2112" s="167"/>
      <c r="K2112" s="167"/>
      <c r="M2112" s="176"/>
      <c r="N2112" s="176"/>
      <c r="O2112" s="168"/>
      <c r="P2112" s="168"/>
      <c r="Q2112" s="180"/>
      <c r="R2112" s="180"/>
      <c r="S2112" s="177"/>
      <c r="T2112" s="177"/>
      <c r="U2112" s="171"/>
      <c r="V2112" s="171"/>
      <c r="W2112" s="171"/>
      <c r="X2112" s="170"/>
      <c r="Y2112" s="170"/>
      <c r="Z2112" s="170"/>
      <c r="AX2112" s="409"/>
    </row>
    <row r="2113" spans="1:50" s="12" customFormat="1" ht="15.75">
      <c r="A2113" s="176"/>
      <c r="B2113" s="174"/>
      <c r="C2113" s="174"/>
      <c r="E2113" s="174"/>
      <c r="F2113" s="174"/>
      <c r="H2113" s="174"/>
      <c r="I2113" s="33"/>
      <c r="J2113" s="167"/>
      <c r="K2113" s="167"/>
      <c r="M2113" s="176"/>
      <c r="N2113" s="176"/>
      <c r="O2113" s="168"/>
      <c r="P2113" s="168"/>
      <c r="Q2113" s="180"/>
      <c r="R2113" s="180"/>
      <c r="S2113" s="177"/>
      <c r="T2113" s="177"/>
      <c r="U2113" s="171"/>
      <c r="V2113" s="171"/>
      <c r="W2113" s="171"/>
      <c r="X2113" s="170"/>
      <c r="Y2113" s="170"/>
      <c r="Z2113" s="170"/>
      <c r="AX2113" s="409"/>
    </row>
    <row r="2114" spans="1:50" s="12" customFormat="1" ht="15.75">
      <c r="A2114" s="176"/>
      <c r="B2114" s="174"/>
      <c r="C2114" s="174"/>
      <c r="E2114" s="174"/>
      <c r="F2114" s="174"/>
      <c r="H2114" s="174"/>
      <c r="I2114" s="33"/>
      <c r="J2114" s="167"/>
      <c r="K2114" s="167"/>
      <c r="M2114" s="176"/>
      <c r="N2114" s="176"/>
      <c r="O2114" s="168"/>
      <c r="P2114" s="168"/>
      <c r="Q2114" s="180"/>
      <c r="R2114" s="180"/>
      <c r="S2114" s="177"/>
      <c r="T2114" s="177"/>
      <c r="U2114" s="171"/>
      <c r="V2114" s="171"/>
      <c r="W2114" s="171"/>
      <c r="X2114" s="170"/>
      <c r="Y2114" s="170"/>
      <c r="Z2114" s="170"/>
      <c r="AX2114" s="409"/>
    </row>
    <row r="2115" spans="1:50" s="12" customFormat="1" ht="15.75">
      <c r="A2115" s="176"/>
      <c r="B2115" s="174"/>
      <c r="C2115" s="174"/>
      <c r="E2115" s="174"/>
      <c r="F2115" s="174"/>
      <c r="H2115" s="174"/>
      <c r="I2115" s="33"/>
      <c r="J2115" s="167"/>
      <c r="K2115" s="167"/>
      <c r="M2115" s="176"/>
      <c r="N2115" s="176"/>
      <c r="O2115" s="168"/>
      <c r="P2115" s="168"/>
      <c r="Q2115" s="180"/>
      <c r="R2115" s="180"/>
      <c r="S2115" s="177"/>
      <c r="T2115" s="177"/>
      <c r="U2115" s="171"/>
      <c r="V2115" s="171"/>
      <c r="W2115" s="171"/>
      <c r="X2115" s="170"/>
      <c r="Y2115" s="170"/>
      <c r="Z2115" s="170"/>
      <c r="AX2115" s="409"/>
    </row>
    <row r="2116" spans="1:50" s="12" customFormat="1" ht="15.75">
      <c r="A2116" s="176"/>
      <c r="B2116" s="174"/>
      <c r="C2116" s="174"/>
      <c r="E2116" s="174"/>
      <c r="F2116" s="174"/>
      <c r="H2116" s="174"/>
      <c r="I2116" s="33"/>
      <c r="J2116" s="167"/>
      <c r="K2116" s="167"/>
      <c r="M2116" s="176"/>
      <c r="N2116" s="176"/>
      <c r="O2116" s="168"/>
      <c r="P2116" s="168"/>
      <c r="Q2116" s="180"/>
      <c r="R2116" s="180"/>
      <c r="S2116" s="177"/>
      <c r="T2116" s="177"/>
      <c r="U2116" s="171"/>
      <c r="V2116" s="171"/>
      <c r="W2116" s="171"/>
      <c r="X2116" s="170"/>
      <c r="Y2116" s="170"/>
      <c r="Z2116" s="170"/>
      <c r="AX2116" s="409"/>
    </row>
    <row r="2117" spans="1:50" s="12" customFormat="1" ht="15.75">
      <c r="A2117" s="176"/>
      <c r="B2117" s="174"/>
      <c r="C2117" s="174"/>
      <c r="E2117" s="174"/>
      <c r="F2117" s="174"/>
      <c r="H2117" s="174"/>
      <c r="I2117" s="33"/>
      <c r="J2117" s="167"/>
      <c r="K2117" s="167"/>
      <c r="M2117" s="176"/>
      <c r="N2117" s="176"/>
      <c r="O2117" s="168"/>
      <c r="P2117" s="168"/>
      <c r="Q2117" s="180"/>
      <c r="R2117" s="180"/>
      <c r="S2117" s="177"/>
      <c r="T2117" s="177"/>
      <c r="U2117" s="171"/>
      <c r="V2117" s="171"/>
      <c r="W2117" s="171"/>
      <c r="X2117" s="170"/>
      <c r="Y2117" s="170"/>
      <c r="Z2117" s="170"/>
      <c r="AX2117" s="409"/>
    </row>
    <row r="2118" spans="1:50" s="12" customFormat="1" ht="15.75">
      <c r="A2118" s="176"/>
      <c r="B2118" s="174"/>
      <c r="C2118" s="174"/>
      <c r="E2118" s="174"/>
      <c r="F2118" s="174"/>
      <c r="H2118" s="174"/>
      <c r="I2118" s="33"/>
      <c r="J2118" s="167"/>
      <c r="K2118" s="167"/>
      <c r="M2118" s="176"/>
      <c r="N2118" s="176"/>
      <c r="O2118" s="168"/>
      <c r="P2118" s="168"/>
      <c r="Q2118" s="180"/>
      <c r="R2118" s="180"/>
      <c r="S2118" s="177"/>
      <c r="T2118" s="177"/>
      <c r="U2118" s="171"/>
      <c r="V2118" s="171"/>
      <c r="W2118" s="171"/>
      <c r="X2118" s="170"/>
      <c r="Y2118" s="170"/>
      <c r="Z2118" s="170"/>
      <c r="AX2118" s="409"/>
    </row>
    <row r="2119" spans="1:50" s="12" customFormat="1" ht="15.75">
      <c r="A2119" s="176"/>
      <c r="B2119" s="174"/>
      <c r="C2119" s="174"/>
      <c r="E2119" s="174"/>
      <c r="F2119" s="174"/>
      <c r="H2119" s="174"/>
      <c r="I2119" s="33"/>
      <c r="J2119" s="167"/>
      <c r="K2119" s="167"/>
      <c r="M2119" s="176"/>
      <c r="N2119" s="176"/>
      <c r="O2119" s="168"/>
      <c r="P2119" s="168"/>
      <c r="Q2119" s="180"/>
      <c r="R2119" s="180"/>
      <c r="S2119" s="177"/>
      <c r="T2119" s="177"/>
      <c r="U2119" s="171"/>
      <c r="V2119" s="171"/>
      <c r="W2119" s="171"/>
      <c r="X2119" s="170"/>
      <c r="Y2119" s="170"/>
      <c r="Z2119" s="170"/>
      <c r="AX2119" s="409"/>
    </row>
    <row r="2120" spans="1:50" s="12" customFormat="1" ht="15.75">
      <c r="A2120" s="176"/>
      <c r="B2120" s="174"/>
      <c r="C2120" s="174"/>
      <c r="E2120" s="174"/>
      <c r="F2120" s="174"/>
      <c r="H2120" s="174"/>
      <c r="I2120" s="33"/>
      <c r="J2120" s="167"/>
      <c r="K2120" s="167"/>
      <c r="M2120" s="176"/>
      <c r="N2120" s="176"/>
      <c r="O2120" s="168"/>
      <c r="P2120" s="168"/>
      <c r="Q2120" s="180"/>
      <c r="R2120" s="180"/>
      <c r="S2120" s="177"/>
      <c r="T2120" s="177"/>
      <c r="U2120" s="171"/>
      <c r="V2120" s="171"/>
      <c r="W2120" s="171"/>
      <c r="X2120" s="170"/>
      <c r="Y2120" s="170"/>
      <c r="Z2120" s="170"/>
      <c r="AX2120" s="409"/>
    </row>
    <row r="2121" spans="1:50" s="12" customFormat="1" ht="15.75">
      <c r="A2121" s="176"/>
      <c r="B2121" s="174"/>
      <c r="C2121" s="174"/>
      <c r="E2121" s="174"/>
      <c r="F2121" s="174"/>
      <c r="H2121" s="174"/>
      <c r="I2121" s="33"/>
      <c r="J2121" s="167"/>
      <c r="K2121" s="167"/>
      <c r="M2121" s="176"/>
      <c r="N2121" s="176"/>
      <c r="O2121" s="168"/>
      <c r="P2121" s="168"/>
      <c r="Q2121" s="180"/>
      <c r="R2121" s="180"/>
      <c r="S2121" s="177"/>
      <c r="T2121" s="177"/>
      <c r="U2121" s="171"/>
      <c r="V2121" s="171"/>
      <c r="W2121" s="171"/>
      <c r="X2121" s="170"/>
      <c r="Y2121" s="170"/>
      <c r="Z2121" s="170"/>
      <c r="AX2121" s="409"/>
    </row>
    <row r="2122" spans="1:50" s="12" customFormat="1" ht="15.75">
      <c r="A2122" s="176"/>
      <c r="B2122" s="174"/>
      <c r="C2122" s="174"/>
      <c r="E2122" s="174"/>
      <c r="F2122" s="174"/>
      <c r="H2122" s="174"/>
      <c r="I2122" s="33"/>
      <c r="J2122" s="167"/>
      <c r="K2122" s="167"/>
      <c r="M2122" s="176"/>
      <c r="N2122" s="176"/>
      <c r="O2122" s="168"/>
      <c r="P2122" s="168"/>
      <c r="Q2122" s="180"/>
      <c r="R2122" s="180"/>
      <c r="S2122" s="177"/>
      <c r="T2122" s="177"/>
      <c r="U2122" s="171"/>
      <c r="V2122" s="171"/>
      <c r="W2122" s="171"/>
      <c r="X2122" s="170"/>
      <c r="Y2122" s="170"/>
      <c r="Z2122" s="170"/>
      <c r="AX2122" s="409"/>
    </row>
    <row r="2123" spans="1:50" s="12" customFormat="1" ht="15.75">
      <c r="A2123" s="176"/>
      <c r="B2123" s="174"/>
      <c r="C2123" s="174"/>
      <c r="E2123" s="174"/>
      <c r="F2123" s="174"/>
      <c r="H2123" s="174"/>
      <c r="I2123" s="33"/>
      <c r="J2123" s="167"/>
      <c r="K2123" s="167"/>
      <c r="M2123" s="176"/>
      <c r="N2123" s="176"/>
      <c r="O2123" s="168"/>
      <c r="P2123" s="168"/>
      <c r="Q2123" s="180"/>
      <c r="R2123" s="180"/>
      <c r="S2123" s="177"/>
      <c r="T2123" s="177"/>
      <c r="U2123" s="171"/>
      <c r="V2123" s="171"/>
      <c r="W2123" s="171"/>
      <c r="X2123" s="170"/>
      <c r="Y2123" s="170"/>
      <c r="Z2123" s="170"/>
      <c r="AX2123" s="409"/>
    </row>
    <row r="2124" spans="1:50" s="12" customFormat="1" ht="15.75">
      <c r="A2124" s="176"/>
      <c r="B2124" s="174"/>
      <c r="C2124" s="174"/>
      <c r="E2124" s="174"/>
      <c r="F2124" s="174"/>
      <c r="H2124" s="174"/>
      <c r="I2124" s="33"/>
      <c r="J2124" s="167"/>
      <c r="K2124" s="167"/>
      <c r="M2124" s="176"/>
      <c r="N2124" s="176"/>
      <c r="O2124" s="168"/>
      <c r="P2124" s="168"/>
      <c r="Q2124" s="180"/>
      <c r="R2124" s="180"/>
      <c r="S2124" s="177"/>
      <c r="T2124" s="177"/>
      <c r="U2124" s="171"/>
      <c r="V2124" s="171"/>
      <c r="W2124" s="171"/>
      <c r="X2124" s="170"/>
      <c r="Y2124" s="170"/>
      <c r="Z2124" s="170"/>
      <c r="AX2124" s="409"/>
    </row>
    <row r="2125" spans="1:50" s="12" customFormat="1" ht="15.75">
      <c r="A2125" s="176"/>
      <c r="B2125" s="174"/>
      <c r="C2125" s="174"/>
      <c r="E2125" s="174"/>
      <c r="F2125" s="174"/>
      <c r="H2125" s="174"/>
      <c r="I2125" s="33"/>
      <c r="J2125" s="167"/>
      <c r="K2125" s="167"/>
      <c r="M2125" s="176"/>
      <c r="N2125" s="176"/>
      <c r="O2125" s="168"/>
      <c r="P2125" s="168"/>
      <c r="Q2125" s="180"/>
      <c r="R2125" s="180"/>
      <c r="S2125" s="177"/>
      <c r="T2125" s="177"/>
      <c r="U2125" s="171"/>
      <c r="V2125" s="171"/>
      <c r="W2125" s="171"/>
      <c r="X2125" s="170"/>
      <c r="Y2125" s="170"/>
      <c r="Z2125" s="170"/>
      <c r="AX2125" s="409"/>
    </row>
    <row r="2126" spans="1:50" s="12" customFormat="1" ht="15.75">
      <c r="A2126" s="176"/>
      <c r="B2126" s="174"/>
      <c r="C2126" s="174"/>
      <c r="E2126" s="174"/>
      <c r="F2126" s="174"/>
      <c r="H2126" s="174"/>
      <c r="I2126" s="33"/>
      <c r="J2126" s="167"/>
      <c r="K2126" s="167"/>
      <c r="M2126" s="176"/>
      <c r="N2126" s="176"/>
      <c r="O2126" s="168"/>
      <c r="P2126" s="168"/>
      <c r="Q2126" s="180"/>
      <c r="R2126" s="180"/>
      <c r="S2126" s="177"/>
      <c r="T2126" s="177"/>
      <c r="U2126" s="171"/>
      <c r="V2126" s="171"/>
      <c r="W2126" s="171"/>
      <c r="X2126" s="170"/>
      <c r="Y2126" s="170"/>
      <c r="Z2126" s="170"/>
      <c r="AX2126" s="409"/>
    </row>
    <row r="2127" spans="1:50" s="12" customFormat="1" ht="15.75">
      <c r="A2127" s="176"/>
      <c r="B2127" s="174"/>
      <c r="C2127" s="174"/>
      <c r="E2127" s="174"/>
      <c r="F2127" s="174"/>
      <c r="H2127" s="174"/>
      <c r="I2127" s="33"/>
      <c r="J2127" s="167"/>
      <c r="K2127" s="167"/>
      <c r="M2127" s="176"/>
      <c r="N2127" s="176"/>
      <c r="O2127" s="168"/>
      <c r="P2127" s="168"/>
      <c r="Q2127" s="180"/>
      <c r="R2127" s="180"/>
      <c r="S2127" s="177"/>
      <c r="T2127" s="177"/>
      <c r="U2127" s="171"/>
      <c r="V2127" s="171"/>
      <c r="W2127" s="171"/>
      <c r="X2127" s="170"/>
      <c r="Y2127" s="170"/>
      <c r="Z2127" s="170"/>
      <c r="AX2127" s="409"/>
    </row>
    <row r="2128" spans="1:50" s="12" customFormat="1" ht="15.75">
      <c r="A2128" s="176"/>
      <c r="B2128" s="174"/>
      <c r="C2128" s="174"/>
      <c r="E2128" s="174"/>
      <c r="F2128" s="174"/>
      <c r="H2128" s="174"/>
      <c r="I2128" s="33"/>
      <c r="J2128" s="167"/>
      <c r="K2128" s="167"/>
      <c r="M2128" s="176"/>
      <c r="N2128" s="176"/>
      <c r="O2128" s="168"/>
      <c r="P2128" s="168"/>
      <c r="Q2128" s="180"/>
      <c r="R2128" s="180"/>
      <c r="S2128" s="177"/>
      <c r="T2128" s="177"/>
      <c r="U2128" s="171"/>
      <c r="V2128" s="171"/>
      <c r="W2128" s="171"/>
      <c r="X2128" s="170"/>
      <c r="Y2128" s="170"/>
      <c r="Z2128" s="170"/>
      <c r="AX2128" s="409"/>
    </row>
    <row r="2129" spans="1:50" s="12" customFormat="1" ht="15.75">
      <c r="A2129" s="176"/>
      <c r="B2129" s="174"/>
      <c r="C2129" s="174"/>
      <c r="E2129" s="174"/>
      <c r="F2129" s="174"/>
      <c r="H2129" s="174"/>
      <c r="I2129" s="33"/>
      <c r="J2129" s="167"/>
      <c r="K2129" s="167"/>
      <c r="M2129" s="176"/>
      <c r="N2129" s="176"/>
      <c r="O2129" s="168"/>
      <c r="P2129" s="168"/>
      <c r="Q2129" s="180"/>
      <c r="R2129" s="180"/>
      <c r="S2129" s="177"/>
      <c r="T2129" s="177"/>
      <c r="U2129" s="171"/>
      <c r="V2129" s="171"/>
      <c r="W2129" s="171"/>
      <c r="X2129" s="170"/>
      <c r="Y2129" s="170"/>
      <c r="Z2129" s="170"/>
      <c r="AX2129" s="409"/>
    </row>
    <row r="2130" spans="1:50" s="12" customFormat="1" ht="15.75">
      <c r="A2130" s="176"/>
      <c r="B2130" s="174"/>
      <c r="C2130" s="174"/>
      <c r="E2130" s="174"/>
      <c r="F2130" s="174"/>
      <c r="H2130" s="174"/>
      <c r="I2130" s="33"/>
      <c r="J2130" s="167"/>
      <c r="K2130" s="167"/>
      <c r="M2130" s="176"/>
      <c r="N2130" s="176"/>
      <c r="O2130" s="168"/>
      <c r="P2130" s="168"/>
      <c r="Q2130" s="180"/>
      <c r="R2130" s="180"/>
      <c r="S2130" s="177"/>
      <c r="T2130" s="177"/>
      <c r="U2130" s="171"/>
      <c r="V2130" s="171"/>
      <c r="W2130" s="171"/>
      <c r="X2130" s="170"/>
      <c r="Y2130" s="170"/>
      <c r="Z2130" s="170"/>
      <c r="AX2130" s="409"/>
    </row>
    <row r="2131" spans="1:50" s="12" customFormat="1" ht="15.75">
      <c r="A2131" s="176"/>
      <c r="B2131" s="174"/>
      <c r="C2131" s="174"/>
      <c r="E2131" s="174"/>
      <c r="F2131" s="174"/>
      <c r="H2131" s="176"/>
      <c r="I2131" s="33"/>
      <c r="J2131" s="167"/>
      <c r="K2131" s="167"/>
      <c r="M2131" s="176"/>
      <c r="N2131" s="176"/>
      <c r="O2131" s="168"/>
      <c r="P2131" s="168"/>
      <c r="Q2131" s="180"/>
      <c r="R2131" s="180"/>
      <c r="S2131" s="177"/>
      <c r="T2131" s="177"/>
      <c r="U2131" s="171"/>
      <c r="V2131" s="171"/>
      <c r="W2131" s="171"/>
      <c r="X2131" s="170"/>
      <c r="Y2131" s="170"/>
      <c r="Z2131" s="170"/>
      <c r="AX2131" s="409"/>
    </row>
    <row r="2132" spans="1:50" s="12" customFormat="1" ht="15.75">
      <c r="A2132" s="176"/>
      <c r="B2132" s="174"/>
      <c r="C2132" s="174"/>
      <c r="E2132" s="174"/>
      <c r="F2132" s="174"/>
      <c r="H2132" s="176"/>
      <c r="I2132" s="33"/>
      <c r="J2132" s="167"/>
      <c r="K2132" s="167"/>
      <c r="M2132" s="176"/>
      <c r="N2132" s="176"/>
      <c r="O2132" s="168"/>
      <c r="P2132" s="168"/>
      <c r="Q2132" s="180"/>
      <c r="R2132" s="180"/>
      <c r="S2132" s="177"/>
      <c r="T2132" s="177"/>
      <c r="U2132" s="171"/>
      <c r="V2132" s="171"/>
      <c r="W2132" s="171"/>
      <c r="X2132" s="170"/>
      <c r="Y2132" s="170"/>
      <c r="Z2132" s="170"/>
      <c r="AX2132" s="409"/>
    </row>
    <row r="2133" spans="1:50" s="12" customFormat="1" ht="15.75">
      <c r="A2133" s="176"/>
      <c r="B2133" s="174"/>
      <c r="C2133" s="174"/>
      <c r="E2133" s="174"/>
      <c r="F2133" s="174"/>
      <c r="H2133" s="176"/>
      <c r="I2133" s="33"/>
      <c r="J2133" s="167"/>
      <c r="K2133" s="167"/>
      <c r="M2133" s="176"/>
      <c r="N2133" s="176"/>
      <c r="O2133" s="168"/>
      <c r="P2133" s="168"/>
      <c r="Q2133" s="180"/>
      <c r="R2133" s="180"/>
      <c r="S2133" s="177"/>
      <c r="T2133" s="177"/>
      <c r="U2133" s="171"/>
      <c r="V2133" s="171"/>
      <c r="W2133" s="171"/>
      <c r="X2133" s="170"/>
      <c r="Y2133" s="170"/>
      <c r="Z2133" s="170"/>
      <c r="AX2133" s="409"/>
    </row>
    <row r="2134" spans="1:50" s="12" customFormat="1" ht="15.75">
      <c r="A2134" s="176"/>
      <c r="B2134" s="174"/>
      <c r="C2134" s="174"/>
      <c r="E2134" s="174"/>
      <c r="F2134" s="174"/>
      <c r="H2134" s="176"/>
      <c r="I2134" s="33"/>
      <c r="J2134" s="167"/>
      <c r="K2134" s="167"/>
      <c r="M2134" s="176"/>
      <c r="N2134" s="176"/>
      <c r="O2134" s="168"/>
      <c r="P2134" s="168"/>
      <c r="Q2134" s="180"/>
      <c r="R2134" s="180"/>
      <c r="S2134" s="177"/>
      <c r="T2134" s="177"/>
      <c r="U2134" s="171"/>
      <c r="V2134" s="171"/>
      <c r="W2134" s="171"/>
      <c r="X2134" s="170"/>
      <c r="Y2134" s="170"/>
      <c r="Z2134" s="170"/>
      <c r="AX2134" s="409"/>
    </row>
    <row r="2135" spans="1:50" s="12" customFormat="1" ht="15.75">
      <c r="A2135" s="176"/>
      <c r="B2135" s="174"/>
      <c r="C2135" s="174"/>
      <c r="E2135" s="174"/>
      <c r="F2135" s="174"/>
      <c r="H2135" s="176"/>
      <c r="I2135" s="33"/>
      <c r="J2135" s="167"/>
      <c r="K2135" s="167"/>
      <c r="M2135" s="176"/>
      <c r="N2135" s="176"/>
      <c r="O2135" s="168"/>
      <c r="P2135" s="168"/>
      <c r="Q2135" s="180"/>
      <c r="R2135" s="180"/>
      <c r="S2135" s="177"/>
      <c r="T2135" s="177"/>
      <c r="U2135" s="171"/>
      <c r="V2135" s="171"/>
      <c r="W2135" s="171"/>
      <c r="X2135" s="170"/>
      <c r="Y2135" s="170"/>
      <c r="Z2135" s="170"/>
      <c r="AX2135" s="409"/>
    </row>
    <row r="2136" spans="1:50" s="12" customFormat="1" ht="15.75">
      <c r="A2136" s="176"/>
      <c r="B2136" s="174"/>
      <c r="C2136" s="174"/>
      <c r="E2136" s="174"/>
      <c r="F2136" s="174"/>
      <c r="H2136" s="174"/>
      <c r="I2136" s="33"/>
      <c r="J2136" s="167"/>
      <c r="K2136" s="167"/>
      <c r="M2136" s="176"/>
      <c r="N2136" s="176"/>
      <c r="O2136" s="168"/>
      <c r="P2136" s="168"/>
      <c r="Q2136" s="180"/>
      <c r="R2136" s="180"/>
      <c r="S2136" s="177"/>
      <c r="T2136" s="177"/>
      <c r="U2136" s="171"/>
      <c r="V2136" s="171"/>
      <c r="W2136" s="171"/>
      <c r="X2136" s="170"/>
      <c r="Y2136" s="170"/>
      <c r="Z2136" s="170"/>
      <c r="AX2136" s="409"/>
    </row>
    <row r="2137" spans="1:50" s="12" customFormat="1" ht="15.75">
      <c r="I2137" s="33"/>
      <c r="J2137" s="167"/>
      <c r="K2137" s="167"/>
      <c r="M2137" s="175"/>
      <c r="N2137" s="175"/>
      <c r="O2137" s="168"/>
      <c r="P2137" s="168"/>
      <c r="Q2137" s="180"/>
      <c r="R2137" s="180"/>
      <c r="S2137" s="177"/>
      <c r="T2137" s="177"/>
      <c r="U2137" s="171"/>
      <c r="V2137" s="171"/>
      <c r="W2137" s="171"/>
      <c r="X2137" s="170"/>
      <c r="Y2137" s="170"/>
      <c r="Z2137" s="170"/>
      <c r="AX2137" s="291"/>
    </row>
    <row r="2138" spans="1:50" s="12" customFormat="1" ht="15.75">
      <c r="I2138" s="33"/>
      <c r="J2138" s="167"/>
      <c r="K2138" s="167"/>
      <c r="M2138" s="175"/>
      <c r="N2138" s="175"/>
      <c r="O2138" s="168"/>
      <c r="P2138" s="168"/>
      <c r="Q2138" s="180"/>
      <c r="R2138" s="180"/>
      <c r="S2138" s="177"/>
      <c r="T2138" s="177"/>
      <c r="U2138" s="171"/>
      <c r="V2138" s="171"/>
      <c r="W2138" s="171"/>
      <c r="X2138" s="170"/>
      <c r="Y2138" s="170"/>
      <c r="Z2138" s="170"/>
      <c r="AX2138" s="291"/>
    </row>
    <row r="2139" spans="1:50" s="12" customFormat="1" ht="15.75">
      <c r="I2139" s="33"/>
      <c r="J2139" s="167"/>
      <c r="K2139" s="167"/>
      <c r="M2139" s="175"/>
      <c r="N2139" s="175"/>
      <c r="O2139" s="168"/>
      <c r="P2139" s="168"/>
      <c r="Q2139" s="180"/>
      <c r="R2139" s="180"/>
      <c r="S2139" s="177"/>
      <c r="T2139" s="177"/>
      <c r="U2139" s="171"/>
      <c r="V2139" s="171"/>
      <c r="W2139" s="171"/>
      <c r="X2139" s="170"/>
      <c r="Y2139" s="170"/>
      <c r="Z2139" s="170"/>
      <c r="AX2139" s="291"/>
    </row>
    <row r="2140" spans="1:50" s="12" customFormat="1" ht="15.75">
      <c r="I2140" s="33"/>
      <c r="J2140" s="167"/>
      <c r="K2140" s="167"/>
      <c r="M2140" s="175"/>
      <c r="N2140" s="175"/>
      <c r="O2140" s="168"/>
      <c r="P2140" s="168"/>
      <c r="Q2140" s="180"/>
      <c r="R2140" s="180"/>
      <c r="S2140" s="177"/>
      <c r="T2140" s="177"/>
      <c r="U2140" s="171"/>
      <c r="V2140" s="171"/>
      <c r="W2140" s="171"/>
      <c r="X2140" s="170"/>
      <c r="Y2140" s="170"/>
      <c r="Z2140" s="170"/>
      <c r="AX2140" s="291"/>
    </row>
    <row r="2141" spans="1:50" s="12" customFormat="1" ht="15.75">
      <c r="I2141" s="33"/>
      <c r="J2141" s="167"/>
      <c r="K2141" s="167"/>
      <c r="M2141" s="175"/>
      <c r="N2141" s="175"/>
      <c r="O2141" s="168"/>
      <c r="P2141" s="168"/>
      <c r="Q2141" s="180"/>
      <c r="R2141" s="180"/>
      <c r="S2141" s="177"/>
      <c r="T2141" s="177"/>
      <c r="U2141" s="171"/>
      <c r="V2141" s="171"/>
      <c r="W2141" s="171"/>
      <c r="X2141" s="170"/>
      <c r="Y2141" s="170"/>
      <c r="Z2141" s="170"/>
      <c r="AX2141" s="291"/>
    </row>
    <row r="2142" spans="1:50" s="12" customFormat="1" ht="15.75">
      <c r="I2142" s="33"/>
      <c r="J2142" s="167"/>
      <c r="K2142" s="167"/>
      <c r="M2142" s="175"/>
      <c r="N2142" s="175"/>
      <c r="O2142" s="168"/>
      <c r="P2142" s="168"/>
      <c r="Q2142" s="180"/>
      <c r="R2142" s="180"/>
      <c r="S2142" s="177"/>
      <c r="T2142" s="177"/>
      <c r="U2142" s="171"/>
      <c r="V2142" s="171"/>
      <c r="W2142" s="171"/>
      <c r="X2142" s="170"/>
      <c r="Y2142" s="170"/>
      <c r="Z2142" s="170"/>
      <c r="AX2142" s="291"/>
    </row>
    <row r="2143" spans="1:50" s="12" customFormat="1" ht="15.75">
      <c r="I2143" s="33"/>
      <c r="J2143" s="167"/>
      <c r="K2143" s="167"/>
      <c r="M2143" s="175"/>
      <c r="N2143" s="175"/>
      <c r="O2143" s="168"/>
      <c r="P2143" s="168"/>
      <c r="Q2143" s="180"/>
      <c r="R2143" s="180"/>
      <c r="S2143" s="177"/>
      <c r="T2143" s="177"/>
      <c r="U2143" s="171"/>
      <c r="V2143" s="171"/>
      <c r="W2143" s="171"/>
      <c r="X2143" s="170"/>
      <c r="Y2143" s="170"/>
      <c r="Z2143" s="170"/>
      <c r="AX2143" s="291"/>
    </row>
    <row r="2144" spans="1:50" s="12" customFormat="1" ht="15.75">
      <c r="I2144" s="33"/>
      <c r="J2144" s="167"/>
      <c r="K2144" s="167"/>
      <c r="M2144" s="175"/>
      <c r="N2144" s="175"/>
      <c r="O2144" s="168"/>
      <c r="P2144" s="168"/>
      <c r="Q2144" s="180"/>
      <c r="R2144" s="180"/>
      <c r="S2144" s="177"/>
      <c r="T2144" s="178"/>
      <c r="U2144" s="171"/>
      <c r="V2144" s="171"/>
      <c r="W2144" s="171"/>
      <c r="X2144" s="170"/>
      <c r="Y2144" s="170"/>
      <c r="Z2144" s="170"/>
      <c r="AX2144" s="291"/>
    </row>
    <row r="2145" spans="9:50" s="12" customFormat="1" ht="15.75">
      <c r="I2145" s="33"/>
      <c r="J2145" s="167"/>
      <c r="K2145" s="167"/>
      <c r="M2145" s="175"/>
      <c r="N2145" s="175"/>
      <c r="O2145" s="168"/>
      <c r="P2145" s="168"/>
      <c r="Q2145" s="180"/>
      <c r="R2145" s="180"/>
      <c r="S2145" s="177"/>
      <c r="T2145" s="177"/>
      <c r="U2145" s="171"/>
      <c r="V2145" s="171"/>
      <c r="W2145" s="171"/>
      <c r="X2145" s="170"/>
      <c r="Y2145" s="170"/>
      <c r="Z2145" s="170"/>
      <c r="AX2145" s="291"/>
    </row>
    <row r="2146" spans="9:50" s="12" customFormat="1" ht="15.75">
      <c r="I2146" s="33"/>
      <c r="J2146" s="167"/>
      <c r="K2146" s="167"/>
      <c r="M2146" s="175"/>
      <c r="N2146" s="175"/>
      <c r="O2146" s="168"/>
      <c r="P2146" s="168"/>
      <c r="Q2146" s="180"/>
      <c r="R2146" s="180"/>
      <c r="S2146" s="177"/>
      <c r="T2146" s="177"/>
      <c r="U2146" s="171"/>
      <c r="V2146" s="171"/>
      <c r="W2146" s="171"/>
      <c r="X2146" s="170"/>
      <c r="Y2146" s="170"/>
      <c r="Z2146" s="170"/>
      <c r="AX2146" s="291"/>
    </row>
    <row r="2147" spans="9:50" s="12" customFormat="1" ht="15.75">
      <c r="I2147" s="33"/>
      <c r="J2147" s="167"/>
      <c r="K2147" s="167"/>
      <c r="M2147" s="175"/>
      <c r="N2147" s="175"/>
      <c r="O2147" s="168"/>
      <c r="P2147" s="168"/>
      <c r="Q2147" s="180"/>
      <c r="R2147" s="180"/>
      <c r="S2147" s="177"/>
      <c r="T2147" s="177"/>
      <c r="U2147" s="171"/>
      <c r="V2147" s="171"/>
      <c r="W2147" s="171"/>
      <c r="X2147" s="170"/>
      <c r="Y2147" s="170"/>
      <c r="Z2147" s="170"/>
      <c r="AX2147" s="291"/>
    </row>
    <row r="2148" spans="9:50" s="12" customFormat="1" ht="15.75">
      <c r="I2148" s="33"/>
      <c r="J2148" s="167"/>
      <c r="K2148" s="167"/>
      <c r="M2148" s="175"/>
      <c r="N2148" s="175"/>
      <c r="O2148" s="168"/>
      <c r="P2148" s="168"/>
      <c r="Q2148" s="180"/>
      <c r="R2148" s="180"/>
      <c r="S2148" s="177"/>
      <c r="T2148" s="177"/>
      <c r="U2148" s="171"/>
      <c r="V2148" s="171"/>
      <c r="W2148" s="171"/>
      <c r="X2148" s="170"/>
      <c r="Y2148" s="170"/>
      <c r="Z2148" s="170"/>
      <c r="AX2148" s="291"/>
    </row>
    <row r="2149" spans="9:50" s="12" customFormat="1" ht="15.75">
      <c r="I2149" s="33"/>
      <c r="J2149" s="167"/>
      <c r="K2149" s="167"/>
      <c r="M2149" s="175"/>
      <c r="N2149" s="175"/>
      <c r="O2149" s="168"/>
      <c r="P2149" s="168"/>
      <c r="Q2149" s="180"/>
      <c r="R2149" s="180"/>
      <c r="S2149" s="177"/>
      <c r="T2149" s="177"/>
      <c r="U2149" s="171"/>
      <c r="V2149" s="171"/>
      <c r="W2149" s="171"/>
      <c r="X2149" s="170"/>
      <c r="Y2149" s="170"/>
      <c r="Z2149" s="170"/>
      <c r="AX2149" s="291"/>
    </row>
    <row r="2150" spans="9:50" s="12" customFormat="1" ht="15.75">
      <c r="I2150" s="33"/>
      <c r="J2150" s="167"/>
      <c r="K2150" s="167"/>
      <c r="M2150" s="175"/>
      <c r="N2150" s="175"/>
      <c r="O2150" s="168"/>
      <c r="P2150" s="168"/>
      <c r="Q2150" s="180"/>
      <c r="R2150" s="180"/>
      <c r="S2150" s="177"/>
      <c r="T2150" s="177"/>
      <c r="U2150" s="171"/>
      <c r="V2150" s="171"/>
      <c r="W2150" s="171"/>
      <c r="X2150" s="170"/>
      <c r="Y2150" s="170"/>
      <c r="Z2150" s="170"/>
      <c r="AX2150" s="291"/>
    </row>
    <row r="2151" spans="9:50" s="12" customFormat="1" ht="15.75">
      <c r="I2151" s="33"/>
      <c r="J2151" s="167"/>
      <c r="K2151" s="167"/>
      <c r="M2151" s="175"/>
      <c r="N2151" s="175"/>
      <c r="O2151" s="168"/>
      <c r="P2151" s="168"/>
      <c r="Q2151" s="180"/>
      <c r="R2151" s="180"/>
      <c r="S2151" s="177"/>
      <c r="T2151" s="177"/>
      <c r="U2151" s="171"/>
      <c r="V2151" s="171"/>
      <c r="W2151" s="171"/>
      <c r="X2151" s="170"/>
      <c r="Y2151" s="170"/>
      <c r="Z2151" s="170"/>
      <c r="AX2151" s="291"/>
    </row>
    <row r="2152" spans="9:50" s="12" customFormat="1" ht="15.75">
      <c r="I2152" s="33"/>
      <c r="J2152" s="167"/>
      <c r="K2152" s="167"/>
      <c r="M2152" s="175"/>
      <c r="N2152" s="175"/>
      <c r="O2152" s="168"/>
      <c r="P2152" s="168"/>
      <c r="Q2152" s="180"/>
      <c r="R2152" s="180"/>
      <c r="S2152" s="177"/>
      <c r="T2152" s="177"/>
      <c r="U2152" s="171"/>
      <c r="V2152" s="171"/>
      <c r="W2152" s="171"/>
      <c r="X2152" s="170"/>
      <c r="Y2152" s="170"/>
      <c r="Z2152" s="170"/>
      <c r="AX2152" s="291"/>
    </row>
    <row r="2153" spans="9:50" s="12" customFormat="1" ht="15.75">
      <c r="I2153" s="33"/>
      <c r="J2153" s="167"/>
      <c r="K2153" s="167"/>
      <c r="M2153" s="175"/>
      <c r="N2153" s="175"/>
      <c r="O2153" s="168"/>
      <c r="P2153" s="168"/>
      <c r="Q2153" s="180"/>
      <c r="R2153" s="180"/>
      <c r="S2153" s="177"/>
      <c r="T2153" s="177"/>
      <c r="U2153" s="171"/>
      <c r="V2153" s="171"/>
      <c r="W2153" s="171"/>
      <c r="X2153" s="170"/>
      <c r="Y2153" s="170"/>
      <c r="Z2153" s="170"/>
      <c r="AX2153" s="291"/>
    </row>
    <row r="2154" spans="9:50" s="12" customFormat="1" ht="15.75">
      <c r="I2154" s="33"/>
      <c r="J2154" s="167"/>
      <c r="K2154" s="167"/>
      <c r="M2154" s="175"/>
      <c r="N2154" s="175"/>
      <c r="O2154" s="168"/>
      <c r="P2154" s="168"/>
      <c r="Q2154" s="180"/>
      <c r="R2154" s="180"/>
      <c r="S2154" s="177"/>
      <c r="T2154" s="177"/>
      <c r="U2154" s="171"/>
      <c r="V2154" s="171"/>
      <c r="W2154" s="171"/>
      <c r="X2154" s="170"/>
      <c r="Y2154" s="170"/>
      <c r="Z2154" s="170"/>
      <c r="AX2154" s="291"/>
    </row>
    <row r="2155" spans="9:50" s="12" customFormat="1" ht="15.75">
      <c r="I2155" s="33"/>
      <c r="J2155" s="167"/>
      <c r="K2155" s="167"/>
      <c r="M2155" s="175"/>
      <c r="N2155" s="175"/>
      <c r="O2155" s="168"/>
      <c r="P2155" s="168"/>
      <c r="Q2155" s="180"/>
      <c r="R2155" s="180"/>
      <c r="S2155" s="177"/>
      <c r="T2155" s="177"/>
      <c r="U2155" s="171"/>
      <c r="V2155" s="171"/>
      <c r="W2155" s="171"/>
      <c r="X2155" s="170"/>
      <c r="Y2155" s="170"/>
      <c r="Z2155" s="170"/>
      <c r="AX2155" s="291"/>
    </row>
    <row r="2156" spans="9:50" s="12" customFormat="1" ht="15.75">
      <c r="I2156" s="33"/>
      <c r="J2156" s="167"/>
      <c r="K2156" s="167"/>
      <c r="M2156" s="175"/>
      <c r="N2156" s="175"/>
      <c r="O2156" s="168"/>
      <c r="P2156" s="168"/>
      <c r="Q2156" s="180"/>
      <c r="R2156" s="180"/>
      <c r="S2156" s="177"/>
      <c r="T2156" s="177"/>
      <c r="U2156" s="171"/>
      <c r="V2156" s="171"/>
      <c r="W2156" s="171"/>
      <c r="X2156" s="170"/>
      <c r="Y2156" s="170"/>
      <c r="Z2156" s="170"/>
      <c r="AX2156" s="291"/>
    </row>
    <row r="2157" spans="9:50" s="12" customFormat="1" ht="15.75">
      <c r="I2157" s="33"/>
      <c r="J2157" s="167"/>
      <c r="K2157" s="167"/>
      <c r="M2157" s="175"/>
      <c r="N2157" s="175"/>
      <c r="O2157" s="168"/>
      <c r="P2157" s="168"/>
      <c r="Q2157" s="180"/>
      <c r="R2157" s="180"/>
      <c r="S2157" s="177"/>
      <c r="T2157" s="177"/>
      <c r="U2157" s="171"/>
      <c r="V2157" s="171"/>
      <c r="W2157" s="171"/>
      <c r="X2157" s="170"/>
      <c r="Y2157" s="170"/>
      <c r="Z2157" s="170"/>
      <c r="AX2157" s="291"/>
    </row>
    <row r="2158" spans="9:50" s="12" customFormat="1" ht="15.75">
      <c r="I2158" s="33"/>
      <c r="J2158" s="167"/>
      <c r="K2158" s="167"/>
      <c r="M2158" s="175"/>
      <c r="N2158" s="175"/>
      <c r="O2158" s="168"/>
      <c r="P2158" s="168"/>
      <c r="Q2158" s="180"/>
      <c r="R2158" s="180"/>
      <c r="S2158" s="177"/>
      <c r="T2158" s="177"/>
      <c r="U2158" s="171"/>
      <c r="V2158" s="171"/>
      <c r="W2158" s="171"/>
      <c r="X2158" s="170"/>
      <c r="Y2158" s="170"/>
      <c r="Z2158" s="170"/>
      <c r="AX2158" s="291"/>
    </row>
    <row r="2159" spans="9:50" s="12" customFormat="1" ht="15.75">
      <c r="I2159" s="33"/>
      <c r="J2159" s="167"/>
      <c r="K2159" s="167"/>
      <c r="M2159" s="175"/>
      <c r="N2159" s="175"/>
      <c r="O2159" s="168"/>
      <c r="P2159" s="168"/>
      <c r="Q2159" s="180"/>
      <c r="R2159" s="180"/>
      <c r="S2159" s="177"/>
      <c r="T2159" s="177"/>
      <c r="U2159" s="171"/>
      <c r="V2159" s="171"/>
      <c r="W2159" s="171"/>
      <c r="X2159" s="170"/>
      <c r="Y2159" s="170"/>
      <c r="Z2159" s="170"/>
      <c r="AX2159" s="291"/>
    </row>
    <row r="2160" spans="9:50" s="12" customFormat="1" ht="15.75">
      <c r="I2160" s="33"/>
      <c r="J2160" s="167"/>
      <c r="K2160" s="167"/>
      <c r="M2160" s="175"/>
      <c r="N2160" s="175"/>
      <c r="O2160" s="168"/>
      <c r="P2160" s="168"/>
      <c r="Q2160" s="180"/>
      <c r="R2160" s="180"/>
      <c r="S2160" s="177"/>
      <c r="T2160" s="177"/>
      <c r="U2160" s="171"/>
      <c r="V2160" s="171"/>
      <c r="W2160" s="171"/>
      <c r="X2160" s="170"/>
      <c r="Y2160" s="170"/>
      <c r="Z2160" s="170"/>
      <c r="AX2160" s="291"/>
    </row>
    <row r="2161" spans="1:55" s="12" customFormat="1" ht="15.75">
      <c r="I2161" s="33"/>
      <c r="J2161" s="167"/>
      <c r="K2161" s="167"/>
      <c r="M2161" s="175"/>
      <c r="N2161" s="175"/>
      <c r="O2161" s="168"/>
      <c r="P2161" s="168"/>
      <c r="Q2161" s="180"/>
      <c r="R2161" s="180"/>
      <c r="S2161" s="177"/>
      <c r="T2161" s="177"/>
      <c r="U2161" s="171"/>
      <c r="V2161" s="171"/>
      <c r="W2161" s="171"/>
      <c r="X2161" s="170"/>
      <c r="Y2161" s="170"/>
      <c r="Z2161" s="170"/>
      <c r="AX2161" s="291"/>
    </row>
    <row r="2162" spans="1:55" s="12" customFormat="1" ht="15.75">
      <c r="I2162" s="33"/>
      <c r="J2162" s="167"/>
      <c r="K2162" s="167"/>
      <c r="M2162" s="175"/>
      <c r="N2162" s="175"/>
      <c r="O2162" s="168"/>
      <c r="P2162" s="168"/>
      <c r="Q2162" s="180"/>
      <c r="R2162" s="180"/>
      <c r="S2162" s="177"/>
      <c r="T2162" s="177"/>
      <c r="U2162" s="171"/>
      <c r="V2162" s="171"/>
      <c r="W2162" s="171"/>
      <c r="X2162" s="170"/>
      <c r="Y2162" s="170"/>
      <c r="Z2162" s="170"/>
      <c r="AX2162" s="291"/>
    </row>
    <row r="2163" spans="1:55" s="12" customFormat="1" ht="15.75">
      <c r="I2163" s="33"/>
      <c r="J2163" s="167"/>
      <c r="K2163" s="167"/>
      <c r="M2163" s="175"/>
      <c r="N2163" s="175"/>
      <c r="O2163" s="168"/>
      <c r="P2163" s="168"/>
      <c r="Q2163" s="180"/>
      <c r="R2163" s="180"/>
      <c r="S2163" s="177"/>
      <c r="T2163" s="177"/>
      <c r="U2163" s="171"/>
      <c r="V2163" s="171"/>
      <c r="W2163" s="171"/>
      <c r="X2163" s="170"/>
      <c r="Y2163" s="170"/>
      <c r="Z2163" s="170"/>
      <c r="AX2163" s="291"/>
    </row>
    <row r="2164" spans="1:55" s="12" customFormat="1" ht="15.75">
      <c r="I2164" s="33"/>
      <c r="J2164" s="167"/>
      <c r="K2164" s="167"/>
      <c r="M2164" s="175"/>
      <c r="N2164" s="175"/>
      <c r="O2164" s="168"/>
      <c r="P2164" s="168"/>
      <c r="Q2164" s="180"/>
      <c r="R2164" s="180"/>
      <c r="S2164" s="177"/>
      <c r="T2164" s="177"/>
      <c r="U2164" s="171"/>
      <c r="V2164" s="171"/>
      <c r="W2164" s="171"/>
      <c r="X2164" s="170"/>
      <c r="Y2164" s="170"/>
      <c r="Z2164" s="170"/>
      <c r="AX2164" s="291"/>
    </row>
    <row r="2165" spans="1:55" ht="15.75">
      <c r="A2165" s="12"/>
      <c r="B2165" s="12"/>
      <c r="C2165" s="12"/>
      <c r="D2165" s="12"/>
      <c r="E2165" s="12"/>
      <c r="F2165" s="12"/>
      <c r="G2165" s="12"/>
      <c r="H2165" s="12"/>
      <c r="J2165" s="167"/>
      <c r="K2165" s="167"/>
      <c r="L2165" s="12"/>
      <c r="M2165" s="175"/>
      <c r="N2165" s="175"/>
      <c r="O2165" s="168"/>
      <c r="P2165" s="168"/>
      <c r="Q2165" s="180"/>
      <c r="S2165" s="177"/>
      <c r="T2165" s="177"/>
      <c r="U2165" s="171"/>
      <c r="V2165" s="171"/>
      <c r="W2165" s="171"/>
      <c r="X2165" s="170"/>
      <c r="Y2165" s="170"/>
      <c r="Z2165" s="170"/>
      <c r="AA2165" s="12"/>
      <c r="AB2165" s="12"/>
      <c r="AC2165" s="12"/>
      <c r="AD2165" s="12"/>
      <c r="AE2165" s="12"/>
      <c r="AF2165" s="12"/>
      <c r="AG2165" s="12"/>
      <c r="AH2165" s="12"/>
      <c r="AI2165" s="12"/>
      <c r="AJ2165" s="12"/>
      <c r="AK2165" s="12"/>
      <c r="AL2165" s="12"/>
      <c r="AM2165" s="12"/>
      <c r="AN2165" s="12"/>
      <c r="AO2165" s="12"/>
      <c r="AP2165" s="12"/>
      <c r="AQ2165" s="12"/>
      <c r="AR2165" s="12"/>
      <c r="AS2165" s="12"/>
      <c r="AT2165" s="12"/>
      <c r="AU2165" s="12"/>
      <c r="AV2165" s="12"/>
      <c r="AW2165" s="12"/>
      <c r="AX2165" s="291"/>
      <c r="AY2165" s="12"/>
      <c r="AZ2165" s="12"/>
      <c r="BA2165" s="12"/>
      <c r="BB2165" s="12"/>
      <c r="BC2165" s="12"/>
    </row>
    <row r="2166" spans="1:55" ht="15.75">
      <c r="A2166" s="12"/>
      <c r="B2166" s="12"/>
      <c r="C2166" s="12"/>
      <c r="D2166" s="12"/>
      <c r="E2166" s="12"/>
      <c r="F2166" s="12"/>
      <c r="G2166" s="12"/>
      <c r="H2166" s="12"/>
      <c r="J2166" s="167"/>
      <c r="K2166" s="167"/>
      <c r="L2166" s="12"/>
      <c r="M2166" s="175"/>
      <c r="N2166" s="175"/>
      <c r="O2166" s="168"/>
      <c r="P2166" s="168"/>
      <c r="Q2166" s="180"/>
      <c r="S2166" s="177"/>
      <c r="T2166" s="177"/>
      <c r="U2166" s="171"/>
      <c r="V2166" s="171"/>
      <c r="W2166" s="171"/>
      <c r="X2166" s="170"/>
      <c r="Y2166" s="170"/>
      <c r="Z2166" s="170"/>
      <c r="AA2166" s="12"/>
      <c r="AB2166" s="12"/>
      <c r="AC2166" s="12"/>
      <c r="AD2166" s="12"/>
      <c r="AE2166" s="12"/>
      <c r="AF2166" s="12"/>
      <c r="AG2166" s="12"/>
      <c r="AH2166" s="12"/>
      <c r="AI2166" s="12"/>
      <c r="AJ2166" s="12"/>
      <c r="AK2166" s="12"/>
      <c r="AL2166" s="12"/>
      <c r="AM2166" s="12"/>
      <c r="AN2166" s="12"/>
      <c r="AO2166" s="12"/>
      <c r="AP2166" s="12"/>
      <c r="AQ2166" s="12"/>
      <c r="AR2166" s="12"/>
      <c r="AS2166" s="12"/>
      <c r="AT2166" s="12"/>
      <c r="AU2166" s="12"/>
      <c r="AV2166" s="12"/>
      <c r="AW2166" s="12"/>
      <c r="AX2166" s="291"/>
      <c r="AY2166" s="12"/>
      <c r="AZ2166" s="12"/>
      <c r="BA2166" s="12"/>
      <c r="BB2166" s="12"/>
      <c r="BC2166" s="12"/>
    </row>
    <row r="2167" spans="1:55" s="12" customFormat="1" ht="15.75">
      <c r="I2167" s="33"/>
      <c r="J2167" s="167"/>
      <c r="K2167" s="167"/>
      <c r="M2167" s="175"/>
      <c r="N2167" s="175"/>
      <c r="O2167" s="168"/>
      <c r="P2167" s="37"/>
      <c r="Q2167" s="37"/>
      <c r="R2167" s="180"/>
      <c r="S2167" s="177"/>
      <c r="T2167" s="177"/>
      <c r="U2167" s="171"/>
      <c r="V2167" s="171"/>
      <c r="W2167" s="171"/>
      <c r="X2167" s="170"/>
      <c r="Y2167" s="170"/>
      <c r="Z2167" s="170"/>
      <c r="AX2167" s="291"/>
    </row>
    <row r="2168" spans="1:55" s="12" customFormat="1" ht="15.75">
      <c r="I2168" s="33"/>
      <c r="J2168" s="167"/>
      <c r="K2168" s="167"/>
      <c r="M2168" s="175"/>
      <c r="N2168" s="175"/>
      <c r="O2168" s="168"/>
      <c r="P2168" s="37"/>
      <c r="Q2168" s="37"/>
      <c r="R2168" s="180"/>
      <c r="S2168" s="177"/>
      <c r="T2168" s="177"/>
      <c r="U2168" s="171"/>
      <c r="V2168" s="171"/>
      <c r="W2168" s="171"/>
      <c r="X2168" s="170"/>
      <c r="Y2168" s="170"/>
      <c r="Z2168" s="170"/>
      <c r="AX2168" s="291"/>
    </row>
    <row r="2169" spans="1:55" s="12" customFormat="1" ht="15.75">
      <c r="I2169" s="33"/>
      <c r="J2169" s="167"/>
      <c r="K2169" s="167"/>
      <c r="M2169" s="175"/>
      <c r="N2169" s="175"/>
      <c r="O2169" s="168"/>
      <c r="P2169" s="180"/>
      <c r="Q2169" s="180"/>
      <c r="R2169" s="180"/>
      <c r="S2169" s="177"/>
      <c r="T2169" s="177"/>
      <c r="U2169" s="171"/>
      <c r="V2169" s="171"/>
      <c r="W2169" s="171"/>
      <c r="X2169" s="170"/>
      <c r="Y2169" s="170"/>
      <c r="Z2169" s="170"/>
      <c r="AX2169" s="291"/>
    </row>
    <row r="2170" spans="1:55" s="12" customFormat="1" ht="15.75">
      <c r="I2170" s="33"/>
      <c r="J2170" s="167"/>
      <c r="K2170" s="167"/>
      <c r="M2170" s="175"/>
      <c r="N2170" s="175"/>
      <c r="O2170" s="168"/>
      <c r="P2170" s="180"/>
      <c r="Q2170" s="180"/>
      <c r="R2170" s="180"/>
      <c r="S2170" s="177"/>
      <c r="T2170" s="177"/>
      <c r="U2170" s="171"/>
      <c r="V2170" s="171"/>
      <c r="W2170" s="171"/>
      <c r="X2170" s="170"/>
      <c r="Y2170" s="170"/>
      <c r="Z2170" s="170"/>
      <c r="AX2170" s="291"/>
    </row>
    <row r="2171" spans="1:55" s="12" customFormat="1" ht="15.75">
      <c r="I2171" s="33"/>
      <c r="J2171" s="167"/>
      <c r="K2171" s="167"/>
      <c r="M2171" s="175"/>
      <c r="N2171" s="175"/>
      <c r="O2171" s="168"/>
      <c r="P2171" s="180"/>
      <c r="Q2171" s="180"/>
      <c r="R2171" s="180"/>
      <c r="S2171" s="177"/>
      <c r="T2171" s="177"/>
      <c r="U2171" s="171"/>
      <c r="V2171" s="171"/>
      <c r="W2171" s="171"/>
      <c r="X2171" s="170"/>
      <c r="Y2171" s="170"/>
      <c r="Z2171" s="170"/>
      <c r="AX2171" s="291"/>
    </row>
    <row r="2172" spans="1:55" s="12" customFormat="1" ht="15.75">
      <c r="I2172" s="33"/>
      <c r="J2172" s="167"/>
      <c r="K2172" s="167"/>
      <c r="M2172" s="175"/>
      <c r="N2172" s="175"/>
      <c r="O2172" s="168"/>
      <c r="P2172" s="180"/>
      <c r="Q2172" s="180"/>
      <c r="R2172" s="180"/>
      <c r="S2172" s="177"/>
      <c r="T2172" s="177"/>
      <c r="U2172" s="171"/>
      <c r="V2172" s="171"/>
      <c r="W2172" s="171"/>
      <c r="X2172" s="170"/>
      <c r="Y2172" s="170"/>
      <c r="Z2172" s="170"/>
      <c r="AX2172" s="291"/>
    </row>
    <row r="2173" spans="1:55" s="12" customFormat="1" ht="15.75">
      <c r="I2173" s="33"/>
      <c r="J2173" s="167"/>
      <c r="K2173" s="167"/>
      <c r="M2173" s="175"/>
      <c r="N2173" s="175"/>
      <c r="O2173" s="168"/>
      <c r="P2173" s="180"/>
      <c r="Q2173" s="180"/>
      <c r="R2173" s="180"/>
      <c r="S2173" s="177"/>
      <c r="T2173" s="177"/>
      <c r="U2173" s="171"/>
      <c r="V2173" s="171"/>
      <c r="W2173" s="171"/>
      <c r="X2173" s="170"/>
      <c r="Y2173" s="170"/>
      <c r="Z2173" s="170"/>
      <c r="AX2173" s="291"/>
    </row>
    <row r="2174" spans="1:55" s="12" customFormat="1" ht="15.75">
      <c r="I2174" s="33"/>
      <c r="J2174" s="167"/>
      <c r="K2174" s="167"/>
      <c r="M2174" s="175"/>
      <c r="N2174" s="175"/>
      <c r="O2174" s="168"/>
      <c r="P2174" s="180"/>
      <c r="Q2174" s="180"/>
      <c r="R2174" s="180"/>
      <c r="S2174" s="177"/>
      <c r="T2174" s="177"/>
      <c r="U2174" s="171"/>
      <c r="V2174" s="171"/>
      <c r="W2174" s="171"/>
      <c r="X2174" s="170"/>
      <c r="Y2174" s="170"/>
      <c r="Z2174" s="170"/>
      <c r="AX2174" s="291"/>
    </row>
    <row r="2175" spans="1:55" s="12" customFormat="1">
      <c r="B2175"/>
      <c r="C2175"/>
      <c r="G2175"/>
      <c r="H2175"/>
      <c r="I2175" s="33"/>
      <c r="J2175"/>
      <c r="K2175"/>
      <c r="L2175"/>
      <c r="M2175" s="13"/>
      <c r="N2175" s="13"/>
      <c r="O2175"/>
      <c r="P2175" s="180"/>
      <c r="Q2175" s="180"/>
      <c r="R2175" s="180"/>
      <c r="S2175" s="143"/>
      <c r="T2175" s="40"/>
      <c r="U2175" s="140"/>
      <c r="V2175" s="99"/>
      <c r="W2175" s="99"/>
      <c r="X2175" s="8"/>
      <c r="Y2175" s="8"/>
      <c r="Z2175" s="8"/>
      <c r="AA2175"/>
      <c r="AB2175"/>
      <c r="AC2175"/>
      <c r="AD2175"/>
      <c r="AE2175"/>
      <c r="AF2175"/>
      <c r="AG2175"/>
      <c r="AH2175"/>
      <c r="AI2175"/>
      <c r="AJ2175"/>
      <c r="AK2175"/>
      <c r="AL2175"/>
      <c r="AM2175"/>
      <c r="AN2175"/>
      <c r="AO2175"/>
      <c r="AP2175"/>
      <c r="AQ2175"/>
      <c r="AR2175"/>
      <c r="AS2175"/>
      <c r="AT2175"/>
      <c r="AU2175"/>
      <c r="AV2175"/>
      <c r="AW2175"/>
      <c r="AX2175" s="290"/>
      <c r="AY2175"/>
      <c r="AZ2175"/>
      <c r="BA2175"/>
      <c r="BB2175"/>
      <c r="BC2175"/>
    </row>
    <row r="2176" spans="1:55">
      <c r="A2176" s="12"/>
      <c r="D2176" s="12"/>
      <c r="E2176" s="12"/>
      <c r="F2176" s="12"/>
      <c r="P2176" s="180"/>
      <c r="Q2176" s="180"/>
    </row>
    <row r="2177" spans="1:55">
      <c r="A2177" s="12"/>
      <c r="B2177" s="12"/>
      <c r="C2177" s="12"/>
      <c r="D2177" s="12"/>
      <c r="E2177" s="12"/>
      <c r="F2177" s="12"/>
      <c r="G2177" s="12"/>
      <c r="H2177" s="12"/>
      <c r="I2177" s="198"/>
      <c r="J2177" s="194"/>
      <c r="K2177" s="12"/>
      <c r="L2177" s="12"/>
      <c r="M2177" s="175"/>
      <c r="N2177" s="12"/>
      <c r="O2177" s="12"/>
      <c r="P2177" s="180"/>
      <c r="Q2177" s="180"/>
      <c r="S2177" s="177"/>
      <c r="T2177" s="12"/>
      <c r="U2177" s="12"/>
      <c r="V2177" s="12"/>
      <c r="W2177" s="12"/>
      <c r="X2177" s="12"/>
      <c r="Y2177" s="12"/>
      <c r="Z2177" s="12"/>
      <c r="AA2177" s="12"/>
      <c r="AB2177" s="12"/>
      <c r="AC2177" s="12"/>
      <c r="AD2177" s="12"/>
      <c r="AE2177" s="12"/>
      <c r="AF2177" s="12"/>
      <c r="AG2177" s="12"/>
      <c r="AH2177" s="12"/>
      <c r="AI2177" s="12"/>
      <c r="AJ2177" s="12"/>
      <c r="AK2177" s="12"/>
      <c r="AL2177" s="12"/>
      <c r="AM2177" s="12"/>
      <c r="AN2177" s="12"/>
      <c r="AO2177" s="12"/>
      <c r="AP2177" s="12"/>
      <c r="AQ2177" s="12"/>
      <c r="AR2177" s="12"/>
      <c r="AS2177" s="12"/>
      <c r="AT2177" s="12"/>
      <c r="AU2177" s="12"/>
      <c r="AV2177" s="12"/>
      <c r="AW2177" s="12"/>
      <c r="AX2177" s="291"/>
      <c r="AY2177" s="12"/>
      <c r="AZ2177" s="12"/>
      <c r="BA2177" s="12"/>
      <c r="BB2177" s="12"/>
      <c r="BC2177" s="12"/>
    </row>
    <row r="2178" spans="1:55">
      <c r="A2178" s="12"/>
      <c r="B2178" s="12"/>
      <c r="C2178" s="12"/>
      <c r="D2178" s="12"/>
      <c r="E2178" s="12"/>
      <c r="F2178" s="174"/>
      <c r="G2178" s="174"/>
      <c r="H2178" s="12"/>
      <c r="I2178" s="198"/>
      <c r="J2178" s="194"/>
      <c r="K2178" s="12"/>
      <c r="L2178" s="12"/>
      <c r="M2178" s="175"/>
      <c r="N2178" s="12"/>
      <c r="O2178" s="12"/>
      <c r="S2178" s="177"/>
      <c r="T2178" s="12"/>
      <c r="U2178" s="12"/>
      <c r="V2178" s="12"/>
      <c r="W2178" s="12"/>
      <c r="X2178" s="12"/>
      <c r="Y2178" s="12"/>
      <c r="Z2178" s="12"/>
      <c r="AA2178" s="12"/>
      <c r="AB2178" s="12"/>
      <c r="AC2178" s="12"/>
      <c r="AD2178" s="12"/>
      <c r="AE2178" s="12"/>
      <c r="AF2178" s="12"/>
      <c r="AG2178" s="12"/>
      <c r="AH2178" s="12"/>
      <c r="AI2178" s="12"/>
      <c r="AJ2178" s="12"/>
      <c r="AK2178" s="12"/>
      <c r="AL2178" s="12"/>
      <c r="AM2178" s="12"/>
      <c r="AN2178" s="12"/>
      <c r="AO2178" s="12"/>
      <c r="AP2178" s="12"/>
      <c r="AQ2178" s="12"/>
      <c r="AR2178" s="12"/>
      <c r="AS2178" s="12"/>
      <c r="AT2178" s="12"/>
      <c r="AU2178" s="12"/>
      <c r="AV2178" s="12"/>
      <c r="AW2178" s="12"/>
      <c r="AX2178" s="291"/>
      <c r="AY2178" s="12"/>
      <c r="AZ2178" s="12"/>
      <c r="BA2178" s="12"/>
      <c r="BB2178" s="12"/>
      <c r="BC2178" s="12"/>
    </row>
    <row r="2179" spans="1:55">
      <c r="A2179" s="12"/>
      <c r="B2179" s="12"/>
      <c r="C2179" s="12"/>
      <c r="D2179" s="12"/>
      <c r="E2179" s="12"/>
      <c r="F2179" s="174"/>
      <c r="G2179" s="174"/>
      <c r="H2179" s="12"/>
      <c r="I2179" s="198"/>
      <c r="J2179" s="194"/>
      <c r="K2179" s="12"/>
      <c r="L2179" s="12"/>
      <c r="M2179" s="175"/>
      <c r="N2179" s="12"/>
      <c r="O2179" s="12"/>
      <c r="S2179" s="177"/>
      <c r="T2179" s="12"/>
      <c r="U2179" s="12"/>
      <c r="V2179" s="12"/>
      <c r="W2179" s="12"/>
      <c r="X2179" s="12"/>
      <c r="Y2179" s="12"/>
      <c r="Z2179" s="12"/>
      <c r="AA2179" s="12"/>
      <c r="AB2179" s="12"/>
      <c r="AC2179" s="12"/>
      <c r="AD2179" s="12"/>
      <c r="AE2179" s="12"/>
      <c r="AF2179" s="12"/>
      <c r="AG2179" s="12"/>
      <c r="AH2179" s="12"/>
      <c r="AI2179" s="12"/>
      <c r="AJ2179" s="12"/>
      <c r="AK2179" s="12"/>
      <c r="AL2179" s="12"/>
      <c r="AM2179" s="12"/>
      <c r="AN2179" s="12"/>
      <c r="AO2179" s="12"/>
      <c r="AP2179" s="12"/>
      <c r="AQ2179" s="12"/>
      <c r="AR2179" s="12"/>
      <c r="AS2179" s="12"/>
      <c r="AT2179" s="12"/>
      <c r="AU2179" s="12"/>
      <c r="AV2179" s="12"/>
      <c r="AW2179" s="12"/>
      <c r="AX2179" s="291"/>
      <c r="AY2179" s="12"/>
      <c r="AZ2179" s="12"/>
      <c r="BA2179" s="12"/>
      <c r="BB2179" s="12"/>
      <c r="BC2179" s="12"/>
    </row>
    <row r="2180" spans="1:55">
      <c r="A2180" s="12"/>
      <c r="B2180" s="12"/>
      <c r="C2180" s="12"/>
      <c r="D2180" s="12"/>
      <c r="E2180" s="12"/>
      <c r="F2180" s="174"/>
      <c r="G2180" s="174"/>
      <c r="H2180" s="12"/>
      <c r="I2180" s="198"/>
      <c r="J2180" s="194"/>
      <c r="K2180" s="12"/>
      <c r="L2180" s="12"/>
      <c r="M2180" s="175"/>
      <c r="N2180" s="12"/>
      <c r="O2180" s="12"/>
      <c r="S2180" s="177"/>
      <c r="T2180" s="12"/>
      <c r="U2180" s="12"/>
      <c r="V2180" s="12"/>
      <c r="W2180" s="12"/>
      <c r="X2180" s="12"/>
      <c r="Y2180" s="12"/>
      <c r="Z2180" s="12"/>
      <c r="AA2180" s="12"/>
      <c r="AB2180" s="12"/>
      <c r="AC2180" s="12"/>
      <c r="AD2180" s="12"/>
      <c r="AE2180" s="12"/>
      <c r="AF2180" s="12"/>
      <c r="AG2180" s="12"/>
      <c r="AH2180" s="12"/>
      <c r="AI2180" s="12"/>
      <c r="AJ2180" s="12"/>
      <c r="AK2180" s="12"/>
      <c r="AL2180" s="12"/>
      <c r="AM2180" s="12"/>
      <c r="AN2180" s="12"/>
      <c r="AO2180" s="12"/>
      <c r="AP2180" s="12"/>
      <c r="AQ2180" s="12"/>
      <c r="AR2180" s="12"/>
      <c r="AS2180" s="12"/>
      <c r="AT2180" s="12"/>
      <c r="AU2180" s="12"/>
      <c r="AV2180" s="12"/>
      <c r="AW2180" s="12"/>
      <c r="AX2180" s="291"/>
      <c r="AY2180" s="12"/>
      <c r="AZ2180" s="12"/>
      <c r="BA2180" s="12"/>
      <c r="BB2180" s="12"/>
      <c r="BC2180" s="12"/>
    </row>
    <row r="2181" spans="1:55">
      <c r="A2181" s="12"/>
      <c r="B2181" s="12"/>
      <c r="C2181" s="12"/>
      <c r="D2181" s="12"/>
      <c r="E2181" s="12"/>
      <c r="F2181" s="174"/>
      <c r="G2181" s="174"/>
      <c r="H2181" s="12"/>
      <c r="I2181" s="198"/>
      <c r="J2181" s="194"/>
      <c r="K2181" s="12"/>
      <c r="L2181" s="12"/>
      <c r="M2181" s="175"/>
      <c r="N2181" s="12"/>
      <c r="O2181" s="12"/>
      <c r="S2181" s="177"/>
      <c r="T2181" s="12"/>
      <c r="U2181" s="12"/>
      <c r="V2181" s="12"/>
      <c r="W2181" s="12"/>
      <c r="X2181" s="12"/>
      <c r="Y2181" s="12"/>
      <c r="Z2181" s="12"/>
      <c r="AA2181" s="12"/>
      <c r="AB2181" s="12"/>
      <c r="AC2181" s="12"/>
      <c r="AD2181" s="12"/>
      <c r="AE2181" s="12"/>
      <c r="AF2181" s="12"/>
      <c r="AG2181" s="12"/>
      <c r="AH2181" s="12"/>
      <c r="AI2181" s="12"/>
      <c r="AJ2181" s="12"/>
      <c r="AK2181" s="12"/>
      <c r="AL2181" s="12"/>
      <c r="AM2181" s="12"/>
      <c r="AN2181" s="12"/>
      <c r="AO2181" s="12"/>
      <c r="AP2181" s="12"/>
      <c r="AQ2181" s="12"/>
      <c r="AR2181" s="12"/>
      <c r="AS2181" s="12"/>
      <c r="AT2181" s="12"/>
      <c r="AU2181" s="12"/>
      <c r="AV2181" s="12"/>
      <c r="AW2181" s="12"/>
      <c r="AX2181" s="291"/>
      <c r="AY2181" s="12"/>
      <c r="AZ2181" s="12"/>
      <c r="BA2181" s="12"/>
      <c r="BB2181" s="12"/>
      <c r="BC2181" s="12"/>
    </row>
    <row r="2182" spans="1:55">
      <c r="A2182" s="12"/>
      <c r="B2182" s="12"/>
      <c r="C2182" s="12"/>
      <c r="D2182" s="12"/>
      <c r="E2182" s="12"/>
      <c r="F2182" s="174"/>
      <c r="G2182" s="174"/>
      <c r="H2182" s="12"/>
      <c r="I2182" s="198"/>
      <c r="J2182" s="194"/>
      <c r="K2182" s="12"/>
      <c r="L2182" s="12"/>
      <c r="M2182" s="175"/>
      <c r="N2182" s="12"/>
      <c r="O2182" s="12"/>
      <c r="S2182" s="177"/>
      <c r="T2182" s="12"/>
      <c r="U2182" s="12"/>
      <c r="V2182" s="12"/>
      <c r="W2182" s="12"/>
      <c r="X2182" s="12"/>
      <c r="Y2182" s="12"/>
      <c r="Z2182" s="12"/>
      <c r="AA2182" s="12"/>
      <c r="AB2182" s="12"/>
      <c r="AC2182" s="12"/>
      <c r="AD2182" s="12"/>
      <c r="AE2182" s="12"/>
      <c r="AF2182" s="12"/>
      <c r="AG2182" s="12"/>
      <c r="AH2182" s="12"/>
      <c r="AI2182" s="12"/>
      <c r="AJ2182" s="12"/>
      <c r="AK2182" s="12"/>
      <c r="AL2182" s="12"/>
      <c r="AM2182" s="12"/>
      <c r="AN2182" s="12"/>
      <c r="AO2182" s="12"/>
      <c r="AP2182" s="12"/>
      <c r="AQ2182" s="12"/>
      <c r="AR2182" s="12"/>
      <c r="AS2182" s="12"/>
      <c r="AT2182" s="12"/>
      <c r="AU2182" s="12"/>
      <c r="AV2182" s="12"/>
      <c r="AW2182" s="12"/>
      <c r="AX2182" s="291"/>
      <c r="AY2182" s="12"/>
      <c r="AZ2182" s="12"/>
      <c r="BA2182" s="12"/>
      <c r="BB2182" s="12"/>
      <c r="BC2182" s="12"/>
    </row>
    <row r="2183" spans="1:55">
      <c r="A2183" s="12"/>
      <c r="B2183" s="12"/>
      <c r="C2183" s="12"/>
      <c r="D2183" s="12"/>
      <c r="E2183" s="12"/>
      <c r="F2183" s="174"/>
      <c r="G2183" s="174"/>
      <c r="H2183" s="12"/>
      <c r="I2183" s="198"/>
      <c r="J2183" s="194"/>
      <c r="K2183" s="12"/>
      <c r="L2183" s="12"/>
      <c r="M2183" s="175"/>
      <c r="N2183" s="12"/>
      <c r="O2183" s="12"/>
      <c r="S2183" s="177"/>
      <c r="T2183" s="12"/>
      <c r="U2183" s="12"/>
      <c r="V2183" s="12"/>
      <c r="W2183" s="12"/>
      <c r="X2183" s="12"/>
      <c r="Y2183" s="12"/>
      <c r="Z2183" s="12"/>
      <c r="AA2183" s="12"/>
      <c r="AB2183" s="12"/>
      <c r="AC2183" s="12"/>
      <c r="AD2183" s="12"/>
      <c r="AE2183" s="12"/>
      <c r="AF2183" s="12"/>
      <c r="AG2183" s="12"/>
      <c r="AH2183" s="12"/>
      <c r="AI2183" s="12"/>
      <c r="AJ2183" s="12"/>
      <c r="AK2183" s="12"/>
      <c r="AL2183" s="12"/>
      <c r="AM2183" s="12"/>
      <c r="AN2183" s="12"/>
      <c r="AO2183" s="12"/>
      <c r="AP2183" s="12"/>
      <c r="AQ2183" s="12"/>
      <c r="AR2183" s="12"/>
      <c r="AS2183" s="12"/>
      <c r="AT2183" s="12"/>
      <c r="AU2183" s="12"/>
      <c r="AV2183" s="12"/>
      <c r="AW2183" s="12"/>
      <c r="AX2183" s="291"/>
      <c r="AY2183" s="12"/>
      <c r="AZ2183" s="12"/>
      <c r="BA2183" s="12"/>
      <c r="BB2183" s="12"/>
      <c r="BC2183" s="12"/>
    </row>
    <row r="2184" spans="1:55">
      <c r="A2184" s="12"/>
      <c r="B2184" s="12"/>
      <c r="C2184" s="12"/>
      <c r="D2184" s="12"/>
      <c r="E2184" s="12"/>
      <c r="F2184" s="174"/>
      <c r="G2184" s="174"/>
      <c r="H2184" s="12"/>
      <c r="I2184" s="198"/>
      <c r="J2184" s="194"/>
      <c r="K2184" s="12"/>
      <c r="L2184" s="12"/>
      <c r="M2184" s="175"/>
      <c r="N2184" s="12"/>
      <c r="O2184" s="12"/>
      <c r="S2184" s="177"/>
      <c r="T2184" s="12"/>
      <c r="U2184" s="12"/>
      <c r="V2184" s="12"/>
      <c r="W2184" s="12"/>
      <c r="X2184" s="12"/>
      <c r="Y2184" s="12"/>
      <c r="Z2184" s="12"/>
      <c r="AA2184" s="12"/>
      <c r="AB2184" s="12"/>
      <c r="AC2184" s="12"/>
      <c r="AD2184" s="12"/>
      <c r="AE2184" s="12"/>
      <c r="AF2184" s="12"/>
      <c r="AG2184" s="12"/>
      <c r="AH2184" s="12"/>
      <c r="AI2184" s="12"/>
      <c r="AJ2184" s="12"/>
      <c r="AK2184" s="12"/>
      <c r="AL2184" s="12"/>
      <c r="AM2184" s="12"/>
      <c r="AN2184" s="12"/>
      <c r="AO2184" s="12"/>
      <c r="AP2184" s="12"/>
      <c r="AQ2184" s="12"/>
      <c r="AR2184" s="12"/>
      <c r="AS2184" s="12"/>
      <c r="AT2184" s="12"/>
      <c r="AU2184" s="12"/>
      <c r="AV2184" s="12"/>
      <c r="AW2184" s="12"/>
      <c r="AX2184" s="291"/>
      <c r="AY2184" s="12"/>
      <c r="AZ2184" s="12"/>
      <c r="BA2184" s="12"/>
      <c r="BB2184" s="12"/>
      <c r="BC2184" s="12"/>
    </row>
    <row r="2185" spans="1:55">
      <c r="A2185" s="12"/>
      <c r="B2185" s="12"/>
      <c r="C2185" s="12"/>
      <c r="D2185" s="12"/>
      <c r="E2185" s="12"/>
      <c r="F2185" s="174"/>
      <c r="G2185" s="174"/>
      <c r="H2185" s="12"/>
      <c r="I2185" s="198"/>
      <c r="J2185" s="194"/>
      <c r="K2185" s="12"/>
      <c r="L2185" s="12"/>
      <c r="M2185" s="175"/>
      <c r="N2185" s="12"/>
      <c r="O2185" s="12"/>
      <c r="S2185" s="177"/>
      <c r="T2185" s="12"/>
      <c r="U2185" s="12"/>
      <c r="V2185" s="12"/>
      <c r="W2185" s="12"/>
      <c r="X2185" s="12"/>
      <c r="Y2185" s="12"/>
      <c r="Z2185" s="12"/>
      <c r="AA2185" s="12"/>
      <c r="AB2185" s="12"/>
      <c r="AC2185" s="12"/>
      <c r="AD2185" s="12"/>
      <c r="AE2185" s="12"/>
      <c r="AF2185" s="12"/>
      <c r="AG2185" s="12"/>
      <c r="AH2185" s="12"/>
      <c r="AI2185" s="12"/>
      <c r="AJ2185" s="12"/>
      <c r="AK2185" s="12"/>
      <c r="AL2185" s="12"/>
      <c r="AM2185" s="12"/>
      <c r="AN2185" s="12"/>
      <c r="AO2185" s="12"/>
      <c r="AP2185" s="12"/>
      <c r="AQ2185" s="12"/>
      <c r="AR2185" s="12"/>
      <c r="AS2185" s="12"/>
      <c r="AT2185" s="12"/>
      <c r="AU2185" s="12"/>
      <c r="AV2185" s="12"/>
      <c r="AW2185" s="12"/>
      <c r="AX2185" s="291"/>
      <c r="AY2185" s="12"/>
      <c r="AZ2185" s="12"/>
      <c r="BA2185" s="12"/>
      <c r="BB2185" s="12"/>
      <c r="BC2185" s="12"/>
    </row>
    <row r="2186" spans="1:55">
      <c r="A2186" s="12"/>
      <c r="D2186" s="12"/>
      <c r="E2186" s="12"/>
      <c r="F2186" s="174"/>
      <c r="G2186" s="174"/>
      <c r="H2186" s="12"/>
    </row>
    <row r="2187" spans="1:55" s="12" customFormat="1">
      <c r="B2187"/>
      <c r="C2187"/>
      <c r="F2187" s="174"/>
      <c r="G2187" s="174"/>
      <c r="I2187" s="33"/>
      <c r="J2187"/>
      <c r="K2187"/>
      <c r="L2187"/>
      <c r="M2187" s="13"/>
      <c r="N2187" s="13"/>
      <c r="O2187"/>
      <c r="P2187" s="37"/>
      <c r="Q2187" s="37"/>
      <c r="R2187" s="180"/>
      <c r="S2187" s="143"/>
      <c r="T2187" s="40"/>
      <c r="U2187" s="140"/>
      <c r="V2187" s="99"/>
      <c r="W2187" s="99"/>
      <c r="X2187" s="8"/>
      <c r="Y2187" s="8"/>
      <c r="Z2187" s="8"/>
      <c r="AA2187"/>
      <c r="AB2187"/>
      <c r="AC2187"/>
      <c r="AD2187"/>
      <c r="AE2187"/>
      <c r="AF2187"/>
      <c r="AG2187"/>
      <c r="AH2187"/>
      <c r="AI2187"/>
      <c r="AJ2187"/>
      <c r="AK2187"/>
      <c r="AL2187"/>
      <c r="AM2187"/>
      <c r="AN2187"/>
      <c r="AO2187"/>
      <c r="AP2187"/>
      <c r="AQ2187"/>
      <c r="AR2187"/>
      <c r="AS2187"/>
      <c r="AT2187"/>
      <c r="AU2187"/>
      <c r="AV2187"/>
      <c r="AW2187"/>
      <c r="AX2187" s="290"/>
      <c r="AY2187"/>
      <c r="AZ2187"/>
      <c r="BA2187"/>
      <c r="BB2187"/>
      <c r="BC2187"/>
    </row>
    <row r="2188" spans="1:55" s="12" customFormat="1">
      <c r="B2188"/>
      <c r="C2188"/>
      <c r="F2188" s="174"/>
      <c r="G2188" s="174"/>
      <c r="I2188" s="33"/>
      <c r="J2188"/>
      <c r="K2188"/>
      <c r="L2188"/>
      <c r="M2188" s="13"/>
      <c r="N2188" s="13"/>
      <c r="O2188"/>
      <c r="P2188" s="37"/>
      <c r="Q2188" s="37"/>
      <c r="R2188" s="180"/>
      <c r="S2188" s="143"/>
      <c r="T2188" s="40"/>
      <c r="U2188" s="140"/>
      <c r="V2188" s="99"/>
      <c r="W2188" s="99"/>
      <c r="X2188" s="8"/>
      <c r="Y2188" s="8"/>
      <c r="Z2188" s="8"/>
      <c r="AA2188"/>
      <c r="AB2188"/>
      <c r="AC2188"/>
      <c r="AD2188"/>
      <c r="AE2188"/>
      <c r="AF2188"/>
      <c r="AG2188"/>
      <c r="AH2188"/>
      <c r="AI2188"/>
      <c r="AJ2188"/>
      <c r="AK2188"/>
      <c r="AL2188"/>
      <c r="AM2188"/>
      <c r="AN2188"/>
      <c r="AO2188"/>
      <c r="AP2188"/>
      <c r="AQ2188"/>
      <c r="AR2188"/>
      <c r="AS2188"/>
      <c r="AT2188"/>
      <c r="AU2188"/>
      <c r="AV2188"/>
      <c r="AW2188"/>
      <c r="AX2188" s="290"/>
      <c r="AY2188"/>
      <c r="AZ2188"/>
      <c r="BA2188"/>
      <c r="BB2188"/>
      <c r="BC2188"/>
    </row>
    <row r="2189" spans="1:55">
      <c r="A2189" s="12"/>
      <c r="D2189" s="12"/>
      <c r="E2189" s="12"/>
      <c r="F2189" s="174"/>
      <c r="G2189" s="174"/>
      <c r="H2189" s="12"/>
      <c r="P2189" s="180"/>
      <c r="Q2189" s="180"/>
    </row>
    <row r="2190" spans="1:55">
      <c r="A2190" s="12"/>
      <c r="D2190" s="12"/>
      <c r="E2190" s="12"/>
      <c r="F2190" s="174"/>
      <c r="G2190" s="174"/>
      <c r="H2190" s="12"/>
      <c r="P2190" s="180"/>
      <c r="Q2190" s="180"/>
    </row>
    <row r="2191" spans="1:55">
      <c r="A2191" s="12"/>
      <c r="D2191" s="12"/>
      <c r="E2191" s="12"/>
      <c r="F2191" s="174"/>
      <c r="G2191" s="174"/>
      <c r="H2191" s="12"/>
    </row>
    <row r="2192" spans="1:55">
      <c r="A2192" s="12"/>
      <c r="D2192" s="12"/>
      <c r="E2192" s="12"/>
      <c r="F2192" s="174"/>
      <c r="G2192" s="174"/>
      <c r="H2192" s="12"/>
    </row>
    <row r="2193" spans="1:55">
      <c r="A2193" s="12"/>
      <c r="D2193" s="12"/>
      <c r="E2193" s="12"/>
      <c r="F2193" s="174"/>
      <c r="G2193" s="174"/>
      <c r="H2193" s="12"/>
    </row>
    <row r="2194" spans="1:55" s="12" customFormat="1">
      <c r="B2194"/>
      <c r="C2194"/>
      <c r="F2194" s="174"/>
      <c r="G2194" s="174"/>
      <c r="I2194" s="33"/>
      <c r="J2194"/>
      <c r="K2194"/>
      <c r="L2194"/>
      <c r="M2194" s="13"/>
      <c r="N2194" s="13"/>
      <c r="O2194"/>
      <c r="P2194" s="37"/>
      <c r="Q2194" s="37"/>
      <c r="R2194" s="180"/>
      <c r="S2194" s="143"/>
      <c r="T2194" s="40"/>
      <c r="U2194" s="140"/>
      <c r="V2194" s="99"/>
      <c r="W2194" s="99"/>
      <c r="X2194" s="8"/>
      <c r="Y2194" s="8"/>
      <c r="Z2194" s="8"/>
      <c r="AA2194"/>
      <c r="AB2194"/>
      <c r="AC2194"/>
      <c r="AD2194"/>
      <c r="AE2194"/>
      <c r="AF2194"/>
      <c r="AG2194"/>
      <c r="AH2194"/>
      <c r="AI2194"/>
      <c r="AJ2194"/>
      <c r="AK2194"/>
      <c r="AL2194"/>
      <c r="AM2194"/>
      <c r="AN2194"/>
      <c r="AO2194"/>
      <c r="AP2194"/>
      <c r="AQ2194"/>
      <c r="AR2194"/>
      <c r="AS2194"/>
      <c r="AT2194"/>
      <c r="AU2194"/>
      <c r="AV2194"/>
      <c r="AW2194"/>
      <c r="AX2194" s="290"/>
      <c r="AY2194"/>
      <c r="AZ2194"/>
      <c r="BA2194"/>
      <c r="BB2194"/>
      <c r="BC2194"/>
    </row>
    <row r="2195" spans="1:55" s="12" customFormat="1">
      <c r="B2195"/>
      <c r="C2195"/>
      <c r="F2195" s="174"/>
      <c r="G2195" s="174"/>
      <c r="I2195" s="33"/>
      <c r="J2195"/>
      <c r="K2195"/>
      <c r="L2195"/>
      <c r="M2195" s="13"/>
      <c r="N2195" s="13"/>
      <c r="O2195"/>
      <c r="P2195" s="37"/>
      <c r="Q2195" s="37"/>
      <c r="R2195" s="180"/>
      <c r="S2195" s="143"/>
      <c r="T2195" s="40"/>
      <c r="U2195" s="140"/>
      <c r="V2195" s="99"/>
      <c r="W2195" s="99"/>
      <c r="X2195" s="8"/>
      <c r="Y2195" s="8"/>
      <c r="Z2195" s="8"/>
      <c r="AA2195"/>
      <c r="AB2195"/>
      <c r="AC2195"/>
      <c r="AD2195"/>
      <c r="AE2195"/>
      <c r="AF2195"/>
      <c r="AG2195"/>
      <c r="AH2195"/>
      <c r="AI2195"/>
      <c r="AJ2195"/>
      <c r="AK2195"/>
      <c r="AL2195"/>
      <c r="AM2195"/>
      <c r="AN2195"/>
      <c r="AO2195"/>
      <c r="AP2195"/>
      <c r="AQ2195"/>
      <c r="AR2195"/>
      <c r="AS2195"/>
      <c r="AT2195"/>
      <c r="AU2195"/>
      <c r="AV2195"/>
      <c r="AW2195"/>
      <c r="AX2195" s="290"/>
      <c r="AY2195"/>
      <c r="AZ2195"/>
      <c r="BA2195"/>
      <c r="BB2195"/>
      <c r="BC2195"/>
    </row>
    <row r="2196" spans="1:55">
      <c r="A2196" s="12"/>
      <c r="D2196" s="12"/>
      <c r="E2196" s="12"/>
      <c r="F2196" s="174"/>
      <c r="G2196" s="174"/>
      <c r="H2196" s="12"/>
      <c r="P2196" s="168"/>
      <c r="Q2196" s="180"/>
    </row>
    <row r="2197" spans="1:55">
      <c r="A2197" s="176"/>
      <c r="B2197" s="174"/>
      <c r="C2197" s="174"/>
      <c r="D2197" s="12"/>
      <c r="E2197" s="12"/>
      <c r="F2197" s="174"/>
      <c r="G2197" s="174"/>
      <c r="H2197" s="12"/>
      <c r="J2197" s="12"/>
      <c r="K2197" s="12"/>
      <c r="L2197" s="12"/>
      <c r="M2197" s="175"/>
      <c r="N2197" s="175"/>
      <c r="O2197" s="12"/>
      <c r="P2197" s="168"/>
      <c r="Q2197" s="180"/>
      <c r="S2197" s="177"/>
      <c r="T2197" s="195"/>
      <c r="U2197" s="196"/>
      <c r="V2197" s="171"/>
      <c r="W2197" s="171"/>
      <c r="X2197" s="170"/>
      <c r="Y2197" s="170"/>
      <c r="Z2197" s="170"/>
      <c r="AA2197" s="12"/>
      <c r="AB2197" s="12"/>
      <c r="AC2197" s="12"/>
      <c r="AD2197" s="12"/>
      <c r="AE2197" s="12"/>
      <c r="AF2197" s="12"/>
      <c r="AG2197" s="12"/>
      <c r="AH2197" s="12"/>
      <c r="AI2197" s="12"/>
      <c r="AJ2197" s="12"/>
      <c r="AK2197" s="12"/>
      <c r="AL2197" s="12"/>
      <c r="AM2197" s="12"/>
      <c r="AN2197" s="12"/>
      <c r="AO2197" s="12"/>
      <c r="AP2197" s="12"/>
      <c r="AQ2197" s="12"/>
      <c r="AR2197" s="12"/>
      <c r="AS2197" s="12"/>
      <c r="AT2197" s="12"/>
      <c r="AU2197" s="12"/>
      <c r="AV2197" s="12"/>
      <c r="AW2197" s="12"/>
      <c r="AX2197" s="291"/>
      <c r="AY2197" s="12"/>
      <c r="AZ2197" s="12"/>
      <c r="BA2197" s="12"/>
      <c r="BB2197" s="12"/>
      <c r="BC2197" s="12"/>
    </row>
    <row r="2198" spans="1:55">
      <c r="A2198" s="176"/>
      <c r="B2198" s="174"/>
      <c r="C2198" s="12"/>
      <c r="D2198" s="12"/>
      <c r="E2198" s="12"/>
      <c r="F2198" s="174"/>
      <c r="G2198" s="174"/>
      <c r="H2198" s="12"/>
      <c r="J2198" s="12"/>
      <c r="K2198" s="12"/>
      <c r="L2198" s="12"/>
      <c r="M2198" s="175"/>
      <c r="N2198" s="175"/>
      <c r="O2198" s="12"/>
      <c r="S2198" s="177"/>
      <c r="T2198" s="195"/>
      <c r="U2198" s="196"/>
      <c r="V2198" s="171"/>
      <c r="W2198" s="171"/>
      <c r="X2198" s="170"/>
      <c r="Y2198" s="170"/>
      <c r="Z2198" s="170"/>
      <c r="AA2198" s="12"/>
      <c r="AB2198" s="12"/>
      <c r="AC2198" s="12"/>
      <c r="AD2198" s="12"/>
      <c r="AE2198" s="12"/>
      <c r="AF2198" s="12"/>
      <c r="AG2198" s="12"/>
      <c r="AH2198" s="12"/>
      <c r="AI2198" s="12"/>
      <c r="AJ2198" s="12"/>
      <c r="AK2198" s="12"/>
      <c r="AL2198" s="12"/>
      <c r="AM2198" s="12"/>
      <c r="AN2198" s="12"/>
      <c r="AO2198" s="12"/>
      <c r="AP2198" s="12"/>
      <c r="AQ2198" s="12"/>
      <c r="AR2198" s="12"/>
      <c r="AS2198" s="12"/>
      <c r="AT2198" s="12"/>
      <c r="AU2198" s="12"/>
      <c r="AV2198" s="12"/>
      <c r="AW2198" s="12"/>
      <c r="AX2198" s="291"/>
      <c r="AY2198" s="12"/>
      <c r="AZ2198" s="12"/>
      <c r="BA2198" s="12"/>
      <c r="BB2198" s="12"/>
      <c r="BC2198" s="12"/>
    </row>
    <row r="2199" spans="1:55">
      <c r="A2199" s="176"/>
      <c r="D2199" s="12"/>
      <c r="E2199" s="12"/>
      <c r="F2199" s="174"/>
      <c r="G2199" s="174"/>
    </row>
    <row r="2200" spans="1:55">
      <c r="A2200" s="176"/>
      <c r="D2200" s="12"/>
      <c r="E2200" s="12"/>
      <c r="F2200" s="174"/>
      <c r="G2200" s="174"/>
    </row>
    <row r="2201" spans="1:55">
      <c r="A2201" s="176"/>
      <c r="D2201" s="12"/>
      <c r="E2201" s="12"/>
      <c r="F2201" s="174"/>
      <c r="G2201" s="174"/>
    </row>
    <row r="2202" spans="1:55">
      <c r="A2202" s="176"/>
      <c r="D2202" s="12"/>
      <c r="E2202" s="12"/>
      <c r="F2202" s="174"/>
      <c r="G2202" s="174"/>
    </row>
    <row r="2203" spans="1:55">
      <c r="A2203" s="176"/>
      <c r="D2203" s="12"/>
      <c r="E2203" s="12"/>
      <c r="F2203" s="174"/>
      <c r="G2203" s="174"/>
    </row>
    <row r="2204" spans="1:55" ht="15.75">
      <c r="A2204" s="12"/>
      <c r="B2204" s="12"/>
      <c r="C2204" s="12"/>
      <c r="D2204" s="12"/>
      <c r="E2204" s="12"/>
      <c r="F2204" s="12"/>
      <c r="G2204" s="12"/>
      <c r="H2204" s="12"/>
      <c r="J2204" s="167"/>
      <c r="K2204" s="167"/>
      <c r="L2204" s="12"/>
      <c r="M2204" s="175"/>
      <c r="N2204" s="175"/>
      <c r="O2204" s="168"/>
      <c r="S2204" s="177"/>
      <c r="T2204" s="177"/>
      <c r="U2204" s="171"/>
      <c r="V2204" s="171"/>
      <c r="W2204" s="171"/>
      <c r="X2204" s="170"/>
      <c r="Y2204" s="170"/>
      <c r="Z2204" s="170"/>
      <c r="AA2204" s="12"/>
      <c r="AB2204" s="12"/>
      <c r="AC2204" s="12"/>
      <c r="AD2204" s="12"/>
      <c r="AE2204" s="12"/>
      <c r="AF2204" s="12"/>
      <c r="AG2204" s="12"/>
      <c r="AH2204" s="12"/>
      <c r="AI2204" s="12"/>
      <c r="AJ2204" s="12"/>
      <c r="AK2204" s="12"/>
      <c r="AL2204" s="12"/>
      <c r="AM2204" s="12"/>
      <c r="AN2204" s="12"/>
      <c r="AO2204" s="12"/>
      <c r="AP2204" s="12"/>
      <c r="AQ2204" s="12"/>
      <c r="AR2204" s="12"/>
      <c r="AS2204" s="12"/>
      <c r="AT2204" s="12"/>
      <c r="AU2204" s="12"/>
      <c r="AV2204" s="12"/>
      <c r="AW2204" s="12"/>
      <c r="AX2204" s="291"/>
      <c r="AY2204" s="12"/>
      <c r="AZ2204" s="12"/>
      <c r="BA2204" s="12"/>
      <c r="BB2204" s="12"/>
      <c r="BC2204" s="12"/>
    </row>
    <row r="2205" spans="1:55" ht="15.75">
      <c r="A2205" s="12"/>
      <c r="B2205" s="12"/>
      <c r="C2205" s="12"/>
      <c r="D2205" s="12"/>
      <c r="E2205" s="12"/>
      <c r="F2205" s="12"/>
      <c r="G2205" s="12"/>
      <c r="H2205" s="12"/>
      <c r="J2205" s="167"/>
      <c r="K2205" s="167"/>
      <c r="L2205" s="12"/>
      <c r="M2205" s="175"/>
      <c r="N2205" s="175"/>
      <c r="O2205" s="168"/>
      <c r="S2205" s="177"/>
      <c r="T2205" s="177"/>
      <c r="U2205" s="171"/>
      <c r="V2205" s="171"/>
      <c r="W2205" s="171"/>
      <c r="X2205" s="170"/>
      <c r="Y2205" s="170"/>
      <c r="Z2205" s="170"/>
      <c r="AA2205" s="12"/>
      <c r="AB2205" s="12"/>
      <c r="AC2205" s="12"/>
      <c r="AD2205" s="12"/>
      <c r="AE2205" s="12"/>
      <c r="AF2205" s="12"/>
      <c r="AG2205" s="12"/>
      <c r="AH2205" s="12"/>
      <c r="AI2205" s="12"/>
      <c r="AJ2205" s="12"/>
      <c r="AK2205" s="12"/>
      <c r="AL2205" s="12"/>
      <c r="AM2205" s="12"/>
      <c r="AN2205" s="12"/>
      <c r="AO2205" s="12"/>
      <c r="AP2205" s="12"/>
      <c r="AQ2205" s="12"/>
      <c r="AR2205" s="12"/>
      <c r="AS2205" s="12"/>
      <c r="AT2205" s="12"/>
      <c r="AU2205" s="12"/>
      <c r="AV2205" s="12"/>
      <c r="AW2205" s="12"/>
      <c r="AX2205" s="291"/>
      <c r="AY2205" s="12"/>
      <c r="AZ2205" s="12"/>
      <c r="BA2205" s="12"/>
      <c r="BB2205" s="12"/>
      <c r="BC2205" s="12"/>
    </row>
    <row r="2206" spans="1:55">
      <c r="A2206" s="12"/>
      <c r="B2206" s="12"/>
      <c r="C2206" s="12"/>
      <c r="D2206" s="12"/>
      <c r="E2206" s="12"/>
      <c r="F2206" s="12"/>
      <c r="H2206" s="12"/>
    </row>
    <row r="2207" spans="1:55">
      <c r="A2207" s="12"/>
      <c r="B2207" s="12"/>
      <c r="C2207" s="12"/>
      <c r="D2207" s="12"/>
      <c r="E2207" s="12"/>
      <c r="F2207" s="12"/>
    </row>
  </sheetData>
  <autoFilter ref="A9:BB1842" xr:uid="{00000000-0001-0000-0200-000000000000}"/>
  <phoneticPr fontId="35" type="noConversion"/>
  <conditionalFormatting sqref="E9:E1842">
    <cfRule type="duplicateValues" dxfId="23" priority="555"/>
  </conditionalFormatting>
  <conditionalFormatting sqref="E1742:E1746">
    <cfRule type="duplicateValues" dxfId="22" priority="13"/>
  </conditionalFormatting>
  <conditionalFormatting sqref="E1818:E1836 E2004:E1048576 E1870:E1971 E578:E618 E1472:E1474 D1471 D1475:E1475 E1476:E1481 E1486:E1519 E984:E1021 E1283:E1346 E1350:E1470 E810:E979 E621:E791 E1024:E1281 E1528:E1741 E1:E569">
    <cfRule type="duplicateValues" dxfId="21" priority="260"/>
  </conditionalFormatting>
  <conditionalFormatting sqref="S9:S1842">
    <cfRule type="duplicateValues" dxfId="20" priority="557"/>
  </conditionalFormatting>
  <conditionalFormatting sqref="S566:S570">
    <cfRule type="duplicateValues" dxfId="19" priority="10"/>
  </conditionalFormatting>
  <conditionalFormatting sqref="S566:S573">
    <cfRule type="duplicateValues" dxfId="18" priority="9"/>
  </conditionalFormatting>
  <conditionalFormatting sqref="S792:S801">
    <cfRule type="duplicateValues" dxfId="17" priority="8"/>
  </conditionalFormatting>
  <conditionalFormatting sqref="S1046:S1053">
    <cfRule type="duplicateValues" dxfId="16" priority="7"/>
  </conditionalFormatting>
  <conditionalFormatting sqref="S1054:S1057">
    <cfRule type="duplicateValues" dxfId="15" priority="6"/>
  </conditionalFormatting>
  <conditionalFormatting sqref="S1778">
    <cfRule type="duplicateValues" dxfId="14" priority="11"/>
  </conditionalFormatting>
  <conditionalFormatting sqref="S2004:S1048576 S1808:S1836 S1870:S1971 S1652:S1741 S1:S1632">
    <cfRule type="duplicateValues" dxfId="13" priority="264"/>
  </conditionalFormatting>
  <conditionalFormatting sqref="S1778:T1778">
    <cfRule type="duplicateValues" dxfId="12" priority="12"/>
  </conditionalFormatting>
  <conditionalFormatting sqref="S2004:T1048576 S1808:T1836 S1730:T1730 S1704:T1704 S1538:T1566 T193 S1:T23 S590:T648 S1478:T1492 S1706:T1707 S1711:T1711 S1713:T1714 S1718:T1718 S1720:T1721 S1732:T1733 S1628:T1632 S1870:T1971 S1652:T1697 S1568:T1571 S1581:T1583 S1585:T1588 S1590:T1602 S1573:T1579 S499:T565 S957:T1045 S1114:T1124 S1126:T1130 S830:T838 S1279:T1293 S1502:T1515 S931:T938 S452:T486 T566:T577 S802:T819 T792:T801 S1058:T1108 T1046:T1057 S144:T192 S194:T238 S389:T448 S677:T791 S1300:T1476 S1132:T1264 S311:T383 S54:T139">
    <cfRule type="duplicateValues" dxfId="11" priority="269"/>
  </conditionalFormatting>
  <conditionalFormatting sqref="T414:T428">
    <cfRule type="duplicateValues" dxfId="10" priority="5"/>
  </conditionalFormatting>
  <conditionalFormatting sqref="T429:T433">
    <cfRule type="duplicateValues" dxfId="9" priority="4"/>
  </conditionalFormatting>
  <conditionalFormatting sqref="T439:T443">
    <cfRule type="duplicateValues" dxfId="8" priority="332"/>
  </conditionalFormatting>
  <hyperlinks>
    <hyperlink ref="BB9" r:id="rId1" xr:uid="{8B2A8368-9823-4FE3-911A-46C7413157BD}"/>
    <hyperlink ref="BB10" r:id="rId2" xr:uid="{AA1C0702-7C74-4D38-A5B6-F96B4D154FF0}"/>
    <hyperlink ref="BB11" r:id="rId3" xr:uid="{B7B3F67D-E75C-4EDF-8B11-C4E7529774E3}"/>
    <hyperlink ref="BB12" r:id="rId4" xr:uid="{1A9AACC8-488F-4BD1-BE41-617B73A7DE56}"/>
    <hyperlink ref="BB13" r:id="rId5" xr:uid="{646657B2-D116-43E8-AE4E-C2FF99D75401}"/>
    <hyperlink ref="BB14" r:id="rId6" xr:uid="{1E0A662D-52B8-4F26-8CEF-FA8454443505}"/>
    <hyperlink ref="BB15" r:id="rId7" xr:uid="{77D79C3A-B8ED-401D-8E77-43FA2396C0F9}"/>
    <hyperlink ref="BB16" r:id="rId8" xr:uid="{47910D56-9997-4B6E-B4B6-A09D6D3DA12E}"/>
    <hyperlink ref="BB17" r:id="rId9" xr:uid="{8334476A-C4A2-47D4-8B81-742132725BC5}"/>
    <hyperlink ref="BB18" r:id="rId10" xr:uid="{D9915BD4-584A-40B8-A620-E5593B75E5FB}"/>
    <hyperlink ref="BB19" r:id="rId11" xr:uid="{008E9134-4905-404B-A1CD-004A003DDA4A}"/>
    <hyperlink ref="BB20" r:id="rId12" xr:uid="{4438B1D9-5750-498D-8842-7CE7AEBC15C9}"/>
    <hyperlink ref="BB21" r:id="rId13" xr:uid="{873E8C84-6BFE-4528-A321-EBFDDADD28E3}"/>
    <hyperlink ref="BB22" r:id="rId14" xr:uid="{BC8B479F-5612-4D45-B7F7-759F7BE1141D}"/>
    <hyperlink ref="BB23" r:id="rId15" xr:uid="{03F65C16-4719-452B-9107-60BF8EC4BE0A}"/>
    <hyperlink ref="BB54" r:id="rId16" xr:uid="{FE02C132-B2F6-429A-981E-E491AB140595}"/>
    <hyperlink ref="BB55" r:id="rId17" xr:uid="{4E3AB71A-7894-492B-A029-4C52543EFB1E}"/>
    <hyperlink ref="BB56" r:id="rId18" xr:uid="{94B16B9C-7664-4CDA-958C-776200F27EEA}"/>
    <hyperlink ref="BB57" r:id="rId19" xr:uid="{2EBB452B-7587-41E5-9106-573030852E51}"/>
    <hyperlink ref="BB58" r:id="rId20" xr:uid="{1DC37976-71B1-46FF-B4CB-CE6B5F11D8F2}"/>
    <hyperlink ref="BB64" r:id="rId21" xr:uid="{56237780-4179-4881-B6E5-BA0E2ED66806}"/>
    <hyperlink ref="BB65" r:id="rId22" xr:uid="{1278216D-83C8-4304-83EF-58869D3C9BF1}"/>
    <hyperlink ref="BB66" r:id="rId23" xr:uid="{253DF4E0-1BB5-4AC8-9D33-7CA4F694C186}"/>
    <hyperlink ref="BB67" r:id="rId24" xr:uid="{7F5430F8-1F6E-447D-ADD6-D1EB28D69DF7}"/>
    <hyperlink ref="BB68" r:id="rId25" xr:uid="{886A270D-9BAA-4696-BD19-EE872623AA5F}"/>
    <hyperlink ref="BB69" r:id="rId26" xr:uid="{F75179B4-D9D5-47C1-A352-3C8B646AC109}"/>
    <hyperlink ref="BB70" r:id="rId27" xr:uid="{9913EE9E-E43D-45D9-ADF8-ABB08B28C3AB}"/>
    <hyperlink ref="BB71" r:id="rId28" xr:uid="{DA264BEF-6EE4-47FD-AB24-8B77CBFCA502}"/>
    <hyperlink ref="BB72" r:id="rId29" xr:uid="{307F8DA1-E21E-42E0-89A5-BAEA68F37C04}"/>
    <hyperlink ref="BB73" r:id="rId30" xr:uid="{78A6ED58-5133-4875-95F8-AFCAE150112C}"/>
    <hyperlink ref="BB80" r:id="rId31" xr:uid="{E8AA0054-5A00-4C86-9258-BE0976036070}"/>
    <hyperlink ref="BB81" r:id="rId32" xr:uid="{1EFFF137-CB87-45C5-A798-96D807B42916}"/>
    <hyperlink ref="BB83" r:id="rId33" xr:uid="{F623EE31-8646-4D4D-B814-96C1BC5D1BAA}"/>
    <hyperlink ref="BB84" r:id="rId34" xr:uid="{A30E7263-93E6-430D-B4F7-5C6C38382325}"/>
    <hyperlink ref="BB86" r:id="rId35" xr:uid="{CC06CB9D-E1F7-4E5E-B827-A754724A9377}"/>
    <hyperlink ref="BB87" r:id="rId36" xr:uid="{DABD29A2-1A0D-4306-AB5E-0B5287EA7373}"/>
    <hyperlink ref="BB89" r:id="rId37" xr:uid="{894BFDF9-DF95-4187-AA8D-E4B304BB0E46}"/>
    <hyperlink ref="BB90" r:id="rId38" xr:uid="{37008189-AA5C-4778-85EB-0CD97CB1AB35}"/>
    <hyperlink ref="BB91" r:id="rId39" xr:uid="{F6A01D36-1A39-425D-9B4F-536C3C42CD47}"/>
    <hyperlink ref="BB92" r:id="rId40" xr:uid="{C476EA92-B57B-4DFB-9184-FAAE5B55E209}"/>
    <hyperlink ref="BB93" r:id="rId41" xr:uid="{7DAD320E-3E89-4DC0-9986-E755CE1A05A5}"/>
    <hyperlink ref="BB94" r:id="rId42" xr:uid="{E5D59035-0208-4321-85A5-97173F217306}"/>
    <hyperlink ref="BB95" r:id="rId43" xr:uid="{37972234-8CB3-487B-A752-749E2C7F4FE2}"/>
    <hyperlink ref="BB96" r:id="rId44" xr:uid="{6B6E3A7B-4018-4560-B10D-1243B41DE785}"/>
    <hyperlink ref="BB97" r:id="rId45" xr:uid="{44AEBFF6-9EF6-4D1D-8A1C-3D80E7A1A9C3}"/>
    <hyperlink ref="BB98" r:id="rId46" xr:uid="{B4EFCCF4-6F2C-47A0-902A-3178E8B3A83A}"/>
    <hyperlink ref="BB99" r:id="rId47" xr:uid="{971CB103-08DF-44BD-BB40-BB26E8AFFA82}"/>
    <hyperlink ref="BB100" r:id="rId48" xr:uid="{D5355973-FC5C-41E5-A8A5-B375ACF2352C}"/>
    <hyperlink ref="BB101" r:id="rId49" xr:uid="{FC19CF0A-1C44-4E78-B39F-C13D127138EF}"/>
    <hyperlink ref="BB102" r:id="rId50" xr:uid="{2B410AB4-3B99-4D02-A5DF-2939218A05E3}"/>
    <hyperlink ref="BB103" r:id="rId51" xr:uid="{DCF66454-FBED-4904-886C-29A3A29D45C6}"/>
    <hyperlink ref="BB104" r:id="rId52" xr:uid="{FEDE717B-745B-4406-B9F6-9560E6E8D3B2}"/>
    <hyperlink ref="BB105" r:id="rId53" xr:uid="{84C859B8-B784-4438-B4E7-72EBA06D811E}"/>
    <hyperlink ref="BB106" r:id="rId54" xr:uid="{6D7377CA-BE67-49BE-AC75-B9D6A1334F14}"/>
    <hyperlink ref="BB109" r:id="rId55" xr:uid="{C205814B-77E6-41D6-A64E-7497473A13F7}"/>
    <hyperlink ref="BB110" r:id="rId56" xr:uid="{E904E5E9-B66A-4EE2-8ECD-A6C13E110016}"/>
    <hyperlink ref="BB113" r:id="rId57" xr:uid="{7820995D-AD91-42C7-9991-251FA65B9964}"/>
    <hyperlink ref="BB114" r:id="rId58" xr:uid="{FAB1F90D-A461-4DF0-A8FF-94952AEC0DBD}"/>
    <hyperlink ref="BB115" r:id="rId59" xr:uid="{21892167-B2C5-4C57-92F7-3A5A6B8B0444}"/>
    <hyperlink ref="BB116" r:id="rId60" xr:uid="{3C985632-680A-4A9B-AF58-3636665E9C1F}"/>
    <hyperlink ref="BB117" r:id="rId61" xr:uid="{06BB4FA8-650F-4EC8-ACFD-29EAF33A3869}"/>
    <hyperlink ref="BB118" r:id="rId62" xr:uid="{56D5AC12-553A-462B-B1FF-34A0F4818E48}"/>
    <hyperlink ref="BB123" r:id="rId63" xr:uid="{E4FDFE09-3BC0-46FD-BFF5-2DD5738F077F}"/>
    <hyperlink ref="BB124" r:id="rId64" xr:uid="{3C538FDD-093E-4587-9B2C-CD879A4DB500}"/>
    <hyperlink ref="BB125" r:id="rId65" xr:uid="{812A16F5-72AE-44AB-95FA-F3D38490EAA2}"/>
    <hyperlink ref="BB126" r:id="rId66" xr:uid="{7C10CE48-6F7D-464B-8D19-403C6DB8EBBD}"/>
    <hyperlink ref="BB139" r:id="rId67" xr:uid="{F7897771-6E5A-43EE-B9F4-151EE8E992D0}"/>
    <hyperlink ref="BB142" r:id="rId68" xr:uid="{93B492CB-AB96-45A8-B94C-2B8B25F7E572}"/>
    <hyperlink ref="BB144" r:id="rId69" xr:uid="{838D442D-7396-4440-A701-ABC1D3EAF071}"/>
    <hyperlink ref="BB145" r:id="rId70" xr:uid="{B4F76983-B23D-417E-BE06-5EEF812A7339}"/>
    <hyperlink ref="BB146" r:id="rId71" xr:uid="{DC16816E-E211-4DC9-8494-5DCF20609C41}"/>
    <hyperlink ref="BB147" r:id="rId72" xr:uid="{1CCC85D4-B9AA-43BB-A285-90F6774D4F4E}"/>
    <hyperlink ref="BB148" r:id="rId73" xr:uid="{D182497C-FFAE-408A-A90E-3F9E048144FB}"/>
    <hyperlink ref="BB149" r:id="rId74" xr:uid="{45B48D72-722D-474D-8E0E-6D4649F98472}"/>
    <hyperlink ref="BB150" r:id="rId75" xr:uid="{17DA75F4-E9E9-4C10-9767-56ACA69B74B2}"/>
    <hyperlink ref="BB151" r:id="rId76" xr:uid="{FCFCC0DC-61B3-4C32-B87A-EA77CCFED497}"/>
    <hyperlink ref="BB152" r:id="rId77" xr:uid="{4B641404-0E16-4FB7-9FA5-19654DFEB619}"/>
    <hyperlink ref="BB153" r:id="rId78" xr:uid="{C990EAA1-28C7-48AD-BF9D-638A5C3F8C5A}"/>
    <hyperlink ref="BB154" r:id="rId79" xr:uid="{52C584B0-408F-4C79-9543-A2973C81E729}"/>
    <hyperlink ref="BB155" r:id="rId80" xr:uid="{4013B479-2D24-46E1-9470-FB73A792EC5C}"/>
    <hyperlink ref="BB156" r:id="rId81" xr:uid="{F47A6643-2A95-4726-9A4D-3724487241A3}"/>
    <hyperlink ref="BB157" r:id="rId82" xr:uid="{0E1CCC97-A5BC-40FA-BA90-107AF0D354B6}"/>
    <hyperlink ref="BB158" r:id="rId83" xr:uid="{27DEFB4E-4FF6-44B3-B6F4-DAF1C8862671}"/>
    <hyperlink ref="BB159" r:id="rId84" xr:uid="{9B0C42BB-3CCA-455A-8A72-726E848908D2}"/>
    <hyperlink ref="BB160" r:id="rId85" xr:uid="{FFB6A5C1-ECFC-49FA-BB78-F15B4F3418FD}"/>
    <hyperlink ref="BB161" r:id="rId86" xr:uid="{74C4CD61-6BE0-4E10-81B8-D9C9D0727CFA}"/>
    <hyperlink ref="BB162" r:id="rId87" xr:uid="{FF30A3CD-23C1-4246-B4E2-F791BE77DD7C}"/>
    <hyperlink ref="BB163" r:id="rId88" xr:uid="{10064AB4-2789-4694-846D-58F47ED52509}"/>
    <hyperlink ref="BB164" r:id="rId89" xr:uid="{36393204-28E8-49A6-94D5-BD1E4B88CA63}"/>
    <hyperlink ref="BB165" r:id="rId90" xr:uid="{B8C0AE14-2000-4D68-8B86-86DD71B5C959}"/>
    <hyperlink ref="BB166" r:id="rId91" xr:uid="{8B22AD11-BCF9-41BE-B87C-36987B54BBE0}"/>
    <hyperlink ref="BB167" r:id="rId92" xr:uid="{0D9E5D67-68CB-4901-9355-E1E9EC4147EF}"/>
    <hyperlink ref="BB168" r:id="rId93" xr:uid="{152F1230-4CA9-4ECF-BAFB-A361B31E39E3}"/>
    <hyperlink ref="BB169" r:id="rId94" xr:uid="{E9C77FFE-E380-4699-B78A-DDCD0DF62B73}"/>
    <hyperlink ref="BB170" r:id="rId95" xr:uid="{9896E183-5F58-4DCF-B666-D569AB98A62E}"/>
    <hyperlink ref="BB171" r:id="rId96" xr:uid="{0600A0FB-5725-4E65-946D-7997215CA5E2}"/>
    <hyperlink ref="BB172" r:id="rId97" xr:uid="{61CD7B24-6DAD-4BE7-9371-65A994E0D8EB}"/>
    <hyperlink ref="BB173" r:id="rId98" xr:uid="{37942331-8C6C-4B2F-8FCD-F7584E9AB55A}"/>
    <hyperlink ref="BB174" r:id="rId99" xr:uid="{7AE6208B-501E-4421-BF6A-53AEFFB3D1A7}"/>
    <hyperlink ref="BB175" r:id="rId100" xr:uid="{EEA32441-BCF6-46D2-8905-0D14E80DDF40}"/>
    <hyperlink ref="BB176" r:id="rId101" xr:uid="{6B9D1D56-28A9-47F6-B3B0-C249E5200418}"/>
    <hyperlink ref="BB177" r:id="rId102" xr:uid="{51170319-080D-43AE-90D0-245B3A46CA90}"/>
    <hyperlink ref="BB178" r:id="rId103" xr:uid="{08AC61AF-48ED-45A1-855A-0F3F1E9FC125}"/>
    <hyperlink ref="BB179" r:id="rId104" xr:uid="{CDB53031-1DFB-4B91-B8CE-2C0584C37CC1}"/>
    <hyperlink ref="BB180" r:id="rId105" xr:uid="{43711739-22F9-4062-A89A-23C96AA919A3}"/>
    <hyperlink ref="BB181" r:id="rId106" xr:uid="{447AB1D9-0D05-4FC9-9925-1CD198B7EBFC}"/>
    <hyperlink ref="BB190" r:id="rId107" xr:uid="{1D28EAEB-77DB-4FB8-8CF7-90C5289E1F0A}"/>
    <hyperlink ref="BB191" r:id="rId108" xr:uid="{B8091F12-7F9F-49A7-B36B-FAA56812025E}"/>
    <hyperlink ref="BB192" r:id="rId109" xr:uid="{9727B878-8E73-4831-93A9-E0183B93EAF7}"/>
    <hyperlink ref="BB193" r:id="rId110" xr:uid="{3C4EC5E5-ECC5-4E93-9A3B-01398C8F826C}"/>
    <hyperlink ref="BB194" r:id="rId111" xr:uid="{F2012157-9818-47BB-AA58-72B29A47D194}"/>
    <hyperlink ref="BB195" r:id="rId112" xr:uid="{397994D4-3223-4F46-8929-82172A624A89}"/>
    <hyperlink ref="BB196" r:id="rId113" xr:uid="{5F23E5C1-C3F5-40C5-B7CE-69E3C2C193A4}"/>
    <hyperlink ref="BB197" r:id="rId114" xr:uid="{821C92E6-8A95-4184-99CC-986E08E536C1}"/>
    <hyperlink ref="BB198" r:id="rId115" xr:uid="{3E6E56CA-0C2B-495D-87E5-52C7E8A0A562}"/>
    <hyperlink ref="BB199" r:id="rId116" xr:uid="{4AA310AB-0F26-425D-9DEF-07A8E3A57A01}"/>
    <hyperlink ref="BB200" r:id="rId117" xr:uid="{4C10B813-9D03-4D4E-8966-12C89F4FF8A7}"/>
    <hyperlink ref="BB201" r:id="rId118" xr:uid="{FF0FBDF1-1FFF-4062-9A5A-C2FC62D69338}"/>
    <hyperlink ref="BB202" r:id="rId119" xr:uid="{AACF67C3-B815-4347-917B-4C2EEAAA78AF}"/>
    <hyperlink ref="BB203" r:id="rId120" xr:uid="{B9B7A850-3AC9-4A69-B936-5FE26A4BC076}"/>
    <hyperlink ref="BB204" r:id="rId121" xr:uid="{E2523F5B-FC2C-4585-8542-21F8BA638C8E}"/>
    <hyperlink ref="BB205" r:id="rId122" xr:uid="{927074DB-4341-4EE3-80EA-B38EA1DBCF1B}"/>
    <hyperlink ref="BB206" r:id="rId123" xr:uid="{D170625D-8A3A-4077-B453-283A9CC406CC}"/>
    <hyperlink ref="BB207" r:id="rId124" xr:uid="{56B52E56-0E9C-41FF-BCFB-9FAD39292A1F}"/>
    <hyperlink ref="BB208" r:id="rId125" xr:uid="{0370CFBA-15A0-4A33-A597-6B5F066FDAD8}"/>
    <hyperlink ref="BB209" r:id="rId126" xr:uid="{4C9C15EF-A255-4842-ABDB-6718489365DC}"/>
    <hyperlink ref="BB210" r:id="rId127" xr:uid="{4B471FA4-CDBF-4BE4-9B88-EB9890B297D6}"/>
    <hyperlink ref="BB211" r:id="rId128" xr:uid="{C2690D87-1F44-4293-AFC7-07624C8A7E7A}"/>
    <hyperlink ref="BB212" r:id="rId129" xr:uid="{1C652E15-E744-4419-A1B0-C32502F7B4C2}"/>
    <hyperlink ref="BB213" r:id="rId130" xr:uid="{C9E75923-CD5D-410A-8DF7-BF9B08696543}"/>
    <hyperlink ref="BB214" r:id="rId131" xr:uid="{AC5F1862-9946-49BE-9BC3-C7A2E66B2E68}"/>
    <hyperlink ref="BB215" r:id="rId132" xr:uid="{8610A8FB-994A-431C-987D-752765C5273B}"/>
    <hyperlink ref="BB216" r:id="rId133" xr:uid="{32CBE571-8479-475F-92EA-837379F62CED}"/>
    <hyperlink ref="BB217" r:id="rId134" xr:uid="{0783D161-776A-4801-A31B-54773335A64B}"/>
    <hyperlink ref="BB218" r:id="rId135" xr:uid="{F5A408E1-D60E-4352-9740-3E9EC96EEB84}"/>
    <hyperlink ref="BB219" r:id="rId136" xr:uid="{FBEB65AD-7359-4A65-99AB-3D7D871CC4C5}"/>
    <hyperlink ref="BB220" r:id="rId137" xr:uid="{322221D2-59FD-408C-A391-99D1CED96D18}"/>
    <hyperlink ref="BB221" r:id="rId138" xr:uid="{C0CE5DAF-EBBC-4F44-A9B4-352BF5072541}"/>
    <hyperlink ref="BB222" r:id="rId139" xr:uid="{36A73AAF-70A8-4975-BC7E-21B0A40F73A5}"/>
    <hyperlink ref="BB223" r:id="rId140" xr:uid="{EE36DCCB-2FE4-4528-85A9-C349A959CFFE}"/>
    <hyperlink ref="BB224" r:id="rId141" xr:uid="{4DCF0FA0-596B-49FB-B099-03F181D24E3D}"/>
    <hyperlink ref="BB225" r:id="rId142" xr:uid="{53BC7010-3077-416A-891B-9552A8AD29FD}"/>
    <hyperlink ref="BB226" r:id="rId143" xr:uid="{8AAF3162-E601-4ED0-B251-033A6A605A4C}"/>
    <hyperlink ref="BB227" r:id="rId144" xr:uid="{191EFDE6-11A3-49B1-845E-E0F8B675A6F5}"/>
    <hyperlink ref="BB228" r:id="rId145" xr:uid="{2D1AEF54-193A-48E3-932B-9A7B40C2DB85}"/>
    <hyperlink ref="BB229" r:id="rId146" xr:uid="{E3E05CFD-F80C-41C9-9765-DA098E693869}"/>
    <hyperlink ref="BB230" r:id="rId147" xr:uid="{DE46C9BD-8CC6-4967-8DCF-8642ACC89417}"/>
    <hyperlink ref="BB239" r:id="rId148" xr:uid="{B42D6837-01BC-4EDC-8B60-EAFF953D82E6}"/>
    <hyperlink ref="BB240" r:id="rId149" xr:uid="{C3D20C5B-446B-42D9-9D8C-1C8797BCA314}"/>
    <hyperlink ref="BB241" r:id="rId150" xr:uid="{5F827D03-3659-4476-B1A1-CEA8AE51092E}"/>
    <hyperlink ref="BB242" r:id="rId151" xr:uid="{7EF4D576-36B9-4BE8-902B-68944564168F}"/>
    <hyperlink ref="BB243" r:id="rId152" xr:uid="{F9273636-46A4-45D5-945F-27F4262DE332}"/>
    <hyperlink ref="BB244" r:id="rId153" xr:uid="{89AF844F-989C-4FAF-9526-41AB64998618}"/>
    <hyperlink ref="BB245" r:id="rId154" xr:uid="{B1A06B21-2CFC-42C4-9C10-B9BD97DFAEEB}"/>
    <hyperlink ref="BB246" r:id="rId155" xr:uid="{01111A34-1ADB-4A74-9CB4-CACB6B479ECC}"/>
    <hyperlink ref="BB251" r:id="rId156" xr:uid="{83071B3F-CE5F-4BA0-8744-D4FCE1998361}"/>
    <hyperlink ref="BB252" r:id="rId157" xr:uid="{C019C26B-DE61-4CA8-A9A0-379F93F57E15}"/>
    <hyperlink ref="BB253" r:id="rId158" xr:uid="{A1EAC886-601F-43FB-8882-514FFB94ABBE}"/>
    <hyperlink ref="BB254" r:id="rId159" xr:uid="{215C87E8-1C5A-4002-AB1E-2C85E1142215}"/>
    <hyperlink ref="BB255" r:id="rId160" xr:uid="{D3F2E2BD-552A-472D-8F08-772EA618E481}"/>
    <hyperlink ref="BB256" r:id="rId161" xr:uid="{F81AC4A6-4F02-417F-B02B-E5EA44F93150}"/>
    <hyperlink ref="BB257" r:id="rId162" xr:uid="{339AB654-1BA9-4386-916D-B18BE4DD4EBB}"/>
    <hyperlink ref="BB258" r:id="rId163" xr:uid="{49EEB0EE-CA53-4D37-A9C2-5C05E638385A}"/>
    <hyperlink ref="BB259" r:id="rId164" xr:uid="{F11E5411-0098-4343-9BAD-0C7A4FA8CC71}"/>
    <hyperlink ref="BB260" r:id="rId165" xr:uid="{DB7BFCB1-0C9B-4D32-8266-FAB419B75809}"/>
    <hyperlink ref="BB261" r:id="rId166" xr:uid="{33733230-5000-4BD7-B246-47E9BFB2703D}"/>
    <hyperlink ref="BB262" r:id="rId167" xr:uid="{C2E7BC01-A011-4F5B-8859-2DDB9A563A65}"/>
    <hyperlink ref="BB263" r:id="rId168" xr:uid="{0E737483-7D28-481E-A7CD-503C4D98E79D}"/>
    <hyperlink ref="BB264" r:id="rId169" xr:uid="{5BD4C3D0-FFEA-4BA7-B358-C45C326FC0B6}"/>
    <hyperlink ref="BB265" r:id="rId170" xr:uid="{D2B10B79-FAE7-4A8D-880A-E79123CBFCCB}"/>
    <hyperlink ref="BB266" r:id="rId171" xr:uid="{96FF454C-ADB0-4E51-A0A9-63184F46D38A}"/>
    <hyperlink ref="BB267" r:id="rId172" xr:uid="{8E5336ED-1DBD-4C1C-8D17-AC073BB49EA2}"/>
    <hyperlink ref="BB268" r:id="rId173" xr:uid="{C2557CC4-60DA-48F3-B9D4-F8E444C7DEEC}"/>
    <hyperlink ref="BB269" r:id="rId174" xr:uid="{F65D5F0E-76F4-46C4-B82D-F51ECE6120A3}"/>
    <hyperlink ref="BB270" r:id="rId175" xr:uid="{58673FA9-FE1E-4252-9F54-81B620C2221E}"/>
    <hyperlink ref="BB271" r:id="rId176" xr:uid="{03C13C03-D62F-42E5-8098-BA71741042B6}"/>
    <hyperlink ref="BB272" r:id="rId177" xr:uid="{7083F1E5-4AF5-4AE7-B62F-23B44CBF873F}"/>
    <hyperlink ref="BB273" r:id="rId178" xr:uid="{C43D1545-B33A-41D5-8AD9-4AB594CA8A07}"/>
    <hyperlink ref="BB274" r:id="rId179" xr:uid="{1F8121E1-3A02-4299-87AF-55E8A8A042C8}"/>
    <hyperlink ref="BB311" r:id="rId180" xr:uid="{0321BB46-94FD-4377-9040-22DA49B10F26}"/>
    <hyperlink ref="BB312" r:id="rId181" xr:uid="{8DFC2B26-9AE0-40FC-AB05-E555D8B5A313}"/>
    <hyperlink ref="BB313" r:id="rId182" xr:uid="{B12AAB1C-1F2A-4228-95BD-AB117E16978E}"/>
    <hyperlink ref="BB314" r:id="rId183" xr:uid="{74DEF226-8129-4BCD-B77B-AE1A3BB01FB0}"/>
    <hyperlink ref="BB315" r:id="rId184" xr:uid="{E055AE82-ED90-40CD-8D21-D1BE8096C33A}"/>
    <hyperlink ref="BB316" r:id="rId185" xr:uid="{E07375A5-6CE4-490C-BC39-43EAC3F47A82}"/>
    <hyperlink ref="BB317" r:id="rId186" xr:uid="{B0F1A8C2-7825-4F95-8665-BC4CB7EF445B}"/>
    <hyperlink ref="BB318" r:id="rId187" xr:uid="{A4EBA823-6D44-44BD-817F-A7DE419049A2}"/>
    <hyperlink ref="BB319" r:id="rId188" xr:uid="{BB5AAAC6-133C-4231-9C04-360B55458E05}"/>
    <hyperlink ref="BB320" r:id="rId189" xr:uid="{3095CEAC-8BC2-4AA1-9BC0-5CBBF3D771AC}"/>
    <hyperlink ref="BB321" r:id="rId190" xr:uid="{499014E0-3D8C-4BEC-8DBB-998509F14A11}"/>
    <hyperlink ref="BB322" r:id="rId191" xr:uid="{8BE2E1D4-53D0-4DFB-BF1D-4C8B9BF6E73B}"/>
    <hyperlink ref="BB323" r:id="rId192" xr:uid="{80F02089-A70F-4A45-B07D-4EE6F5877668}"/>
    <hyperlink ref="BB324" r:id="rId193" xr:uid="{172A6DC5-47B1-4EB5-8542-40F53DC5DC9F}"/>
    <hyperlink ref="BB325" r:id="rId194" xr:uid="{8F0DE227-2951-4700-80AE-415F84110CE8}"/>
    <hyperlink ref="BB326" r:id="rId195" xr:uid="{D47BEC63-6AAC-4EA1-AF84-C79E6A612C2C}"/>
    <hyperlink ref="BB327" r:id="rId196" xr:uid="{E0ED3197-6D00-4E9D-B970-0F717C2B3E50}"/>
    <hyperlink ref="BB328" r:id="rId197" xr:uid="{70D0B86C-6F5C-49EE-8149-87AAB5EF6285}"/>
    <hyperlink ref="BB329" r:id="rId198" xr:uid="{690DEC53-7CEF-4531-BEBE-298D381A3A60}"/>
    <hyperlink ref="BB330" r:id="rId199" xr:uid="{78509DA2-D29C-45E7-8723-493B1A403EFF}"/>
    <hyperlink ref="BB331" r:id="rId200" xr:uid="{9181A1DF-F85A-4441-A7DE-CA710D02F670}"/>
    <hyperlink ref="BB332" r:id="rId201" xr:uid="{7D1825F0-62A7-4B31-AF91-91C9B0A90015}"/>
    <hyperlink ref="BB333" r:id="rId202" xr:uid="{85AE0F65-050B-40B2-B18C-F5E0C1EDB867}"/>
    <hyperlink ref="BB334" r:id="rId203" xr:uid="{FBABC41A-954F-49EA-9149-AE193185B48B}"/>
    <hyperlink ref="BB335" r:id="rId204" xr:uid="{8C938FC6-0875-4F43-80BC-42CD24AE185D}"/>
    <hyperlink ref="BB336" r:id="rId205" xr:uid="{3BB0FCAB-61EC-4C0E-8C4A-024FE18779A6}"/>
    <hyperlink ref="BB337" r:id="rId206" xr:uid="{C88200B2-0998-4A96-A7A4-9062C0DEB6C2}"/>
    <hyperlink ref="BB341" r:id="rId207" xr:uid="{99EBA7E7-B399-4A3F-A084-A67213EF09C1}"/>
    <hyperlink ref="BB342" r:id="rId208" xr:uid="{596E7CE2-CB3D-4D45-8551-A6A9DA5E3DEA}"/>
    <hyperlink ref="BB343" r:id="rId209" xr:uid="{5DC0909C-BD80-406A-A36B-117E4C87FC7E}"/>
    <hyperlink ref="BB344" r:id="rId210" xr:uid="{A9C54DCD-34A8-486C-90F0-5F6D6E89A21E}"/>
    <hyperlink ref="BB345" r:id="rId211" xr:uid="{623462DB-2974-4D22-9ECE-0343BC45BCC0}"/>
    <hyperlink ref="BB346" r:id="rId212" xr:uid="{765B13A3-73BC-4E42-8076-C734AAE9DB34}"/>
    <hyperlink ref="BB347" r:id="rId213" xr:uid="{07B1D8DA-5EC3-422C-A186-314A9A08CA87}"/>
    <hyperlink ref="BB348" r:id="rId214" xr:uid="{A449EA78-1DFF-44ED-BACE-C0F57DE81DA7}"/>
    <hyperlink ref="BB349" r:id="rId215" xr:uid="{C61BFBA6-91A7-4166-908E-C0B4362A91A5}"/>
    <hyperlink ref="BB350" r:id="rId216" xr:uid="{B7066093-D49B-4E4B-B845-5C584B0A9EAA}"/>
    <hyperlink ref="BB351" r:id="rId217" xr:uid="{9D37B712-E2AC-417B-90B0-5E207B5DAA78}"/>
    <hyperlink ref="BB352" r:id="rId218" xr:uid="{B81F162E-C6E7-46C0-8E41-3D77E335440F}"/>
    <hyperlink ref="BB389" r:id="rId219" xr:uid="{8820B192-1130-406D-86C7-8564FEDDD3FF}"/>
    <hyperlink ref="BB390" r:id="rId220" xr:uid="{23001B2E-18F4-46EA-9167-9B48C767C66A}"/>
    <hyperlink ref="BB391" r:id="rId221" xr:uid="{09F26E99-1371-4A20-8D01-98DBAA7DF668}"/>
    <hyperlink ref="BB392" r:id="rId222" xr:uid="{5A41A015-23A8-45FE-883D-9C03FA528744}"/>
    <hyperlink ref="BB414" r:id="rId223" xr:uid="{61D26B41-F8B0-4988-BAB8-641971C2DBCE}"/>
    <hyperlink ref="BB415" r:id="rId224" xr:uid="{5630DB4A-3DC1-4D6E-A9EA-7D56230DC384}"/>
    <hyperlink ref="BB416" r:id="rId225" xr:uid="{0FEC6658-7627-446C-B714-886DAA6E3991}"/>
    <hyperlink ref="BB417" r:id="rId226" xr:uid="{FEBD6F27-754C-4F9C-9C32-B4C59077DA6B}"/>
    <hyperlink ref="BB418" r:id="rId227" xr:uid="{DBABD1A4-767C-44D4-94BD-06ACEC46A9E8}"/>
    <hyperlink ref="BB419" r:id="rId228" xr:uid="{F5DD6B2C-A9C1-4642-8E60-945E3B25E324}"/>
    <hyperlink ref="BB420" r:id="rId229" xr:uid="{ED04B730-1200-48A1-BE57-144DF6C594FC}"/>
    <hyperlink ref="BB421" r:id="rId230" xr:uid="{40C5576C-14E2-4441-BA95-9C5758D7D923}"/>
    <hyperlink ref="BB422" r:id="rId231" xr:uid="{8D01B5C3-395A-4EAA-B36A-BAC473681687}"/>
    <hyperlink ref="BB423" r:id="rId232" xr:uid="{E219DEAF-9B1D-4C79-8A82-9C96010B6F42}"/>
    <hyperlink ref="BB429" r:id="rId233" xr:uid="{7727CE59-16EF-468A-BF0E-11116A682681}"/>
    <hyperlink ref="BB430" r:id="rId234" xr:uid="{B928CD4D-4A75-470D-9CC4-A03E4BF9346F}"/>
    <hyperlink ref="BB433" r:id="rId235" xr:uid="{4B425315-40B0-4871-ABA0-C2063B9C7EF4}"/>
    <hyperlink ref="BB439" r:id="rId236" xr:uid="{7D6C2BF2-FC33-40F0-B84C-DF5D79303F47}"/>
    <hyperlink ref="BB440" r:id="rId237" xr:uid="{1F46FBA5-2BFF-4BC0-9B9A-0A3D89CD8EE7}"/>
    <hyperlink ref="BB443" r:id="rId238" xr:uid="{70F777F5-F1A1-4647-89F2-E386EBF295C4}"/>
    <hyperlink ref="BB444" r:id="rId239" xr:uid="{FE50D3DC-E6F6-4F0A-A313-123733FFC4E4}"/>
    <hyperlink ref="BB445" r:id="rId240" xr:uid="{02DD4544-9F82-4527-A3E8-243911D49F65}"/>
    <hyperlink ref="BB448" r:id="rId241" xr:uid="{2754D50D-B8F4-464F-A238-17A10B3AA7A8}"/>
    <hyperlink ref="BB449" r:id="rId242" xr:uid="{4E48A20B-8D88-48C7-8D7D-29E2F0696595}"/>
    <hyperlink ref="BB450" r:id="rId243" xr:uid="{CBAA927E-AF64-4B2C-8009-B9EB79D46821}"/>
    <hyperlink ref="BB451" r:id="rId244" xr:uid="{C1D2FE79-4E1B-4884-9644-D288BFA65068}"/>
    <hyperlink ref="BB457" r:id="rId245" xr:uid="{C23AF654-38A3-4C6D-9569-63A37E8C9873}"/>
    <hyperlink ref="BB458" r:id="rId246" xr:uid="{DA51EEB2-B8A9-4E6B-A72A-9AA786675826}"/>
    <hyperlink ref="BB459" r:id="rId247" xr:uid="{53F7A25F-AF4C-498D-BDA4-9722D87E0AC4}"/>
    <hyperlink ref="BB460" r:id="rId248" xr:uid="{F24DF10C-CA5F-4F83-BF0A-9907BB188080}"/>
    <hyperlink ref="BB461" r:id="rId249" xr:uid="{12289C6C-DA4B-49E3-93E9-1BADFD15AE5D}"/>
    <hyperlink ref="BB462" r:id="rId250" xr:uid="{B8AAE2D4-5EE0-4D64-B42A-BAF75F4DE963}"/>
    <hyperlink ref="BB463" r:id="rId251" xr:uid="{E826F086-B6B8-494A-8349-7F8E51F8C3D6}"/>
    <hyperlink ref="BB464" r:id="rId252" xr:uid="{E8D564C2-C124-4570-876B-A85950B36BAD}"/>
    <hyperlink ref="BB465" r:id="rId253" xr:uid="{BE7B9AA3-5786-4EFE-BE9D-523AE051E14A}"/>
    <hyperlink ref="BB466" r:id="rId254" xr:uid="{B164FA50-0600-4CE7-9876-58D7877883C4}"/>
    <hyperlink ref="BB467" r:id="rId255" xr:uid="{7F7C8E89-7501-4C0C-8669-75CABD897F8D}"/>
    <hyperlink ref="BB468" r:id="rId256" xr:uid="{08B6ABEB-2149-40BD-82B9-BC9B120695AB}"/>
    <hyperlink ref="BB469" r:id="rId257" xr:uid="{612BFE83-4708-4414-AA8B-84B68F3EE334}"/>
    <hyperlink ref="BB470" r:id="rId258" xr:uid="{B8AA0CDA-5561-41D9-A7E6-9633E829B99D}"/>
    <hyperlink ref="BB471" r:id="rId259" xr:uid="{DBAC7109-B90C-4B55-B27A-C3D4B1E34A8A}"/>
    <hyperlink ref="BB472" r:id="rId260" xr:uid="{05BAA0CE-9AE2-4102-9771-3D21CAAC678C}"/>
    <hyperlink ref="BB473" r:id="rId261" xr:uid="{C7984410-AA5D-4892-B32A-A4A5C7B3F167}"/>
    <hyperlink ref="BB474" r:id="rId262" xr:uid="{B0DBAA0F-61C4-4E27-99FE-03AB3B483412}"/>
    <hyperlink ref="BB475" r:id="rId263" xr:uid="{C39826FD-58FE-44E4-AE85-45611C30F468}"/>
    <hyperlink ref="BB476" r:id="rId264" xr:uid="{88BDB0C0-D7AD-4007-8105-42B64497B735}"/>
    <hyperlink ref="BB477" r:id="rId265" xr:uid="{5E7DF71B-B8A7-4C35-91CF-2F55F6E11386}"/>
    <hyperlink ref="BB478" r:id="rId266" xr:uid="{EDC56C02-B4FC-463F-8AA6-AF3A24380241}"/>
    <hyperlink ref="BB479" r:id="rId267" xr:uid="{9250A909-DACD-4511-BB68-AF51B9D05B95}"/>
    <hyperlink ref="BB480" r:id="rId268" xr:uid="{DA5DFAA3-C109-4799-A9DD-266BF9FC37C2}"/>
    <hyperlink ref="BB488" r:id="rId269" xr:uid="{6E4C68BB-DDB2-4BCF-8E2F-9BCFE3B75B1A}"/>
    <hyperlink ref="BB489" r:id="rId270" xr:uid="{659FE364-F7B2-49B0-AE38-42D0D84F0232}"/>
    <hyperlink ref="BB490" r:id="rId271" xr:uid="{C8B2B0FA-CD6A-48BB-85D2-06E5C280CE7F}"/>
    <hyperlink ref="BB491" r:id="rId272" xr:uid="{77387EEC-C265-4D5E-A09B-841A963BCE28}"/>
    <hyperlink ref="BB492" r:id="rId273" xr:uid="{5A16E47F-ED96-46B5-8526-4BD0D644E2CE}"/>
    <hyperlink ref="BB493" r:id="rId274" xr:uid="{B30C4990-4985-4401-9885-314264B3D904}"/>
    <hyperlink ref="BB494" r:id="rId275" xr:uid="{BB996F9D-C06F-4926-8339-BB41C603CDA0}"/>
    <hyperlink ref="BB495" r:id="rId276" xr:uid="{1739B930-5878-436B-B639-09D383FBBA63}"/>
    <hyperlink ref="BB496" r:id="rId277" xr:uid="{BEE96143-E89B-40EA-92E2-A987C9C6BE3C}"/>
    <hyperlink ref="BB497" r:id="rId278" xr:uid="{1461E6BF-0075-4B77-AB55-3A24B8DFF993}"/>
    <hyperlink ref="BB498" r:id="rId279" xr:uid="{F2C88A8B-070C-46F4-BFDD-850523F2D416}"/>
    <hyperlink ref="BB499" r:id="rId280" xr:uid="{C84E02DB-7DD8-473E-ABE9-4A0EED058623}"/>
    <hyperlink ref="BB500" r:id="rId281" xr:uid="{F1A2E580-4B0F-4F9C-99AE-B11E313BA0AF}"/>
    <hyperlink ref="BB501" r:id="rId282" xr:uid="{A6F9BAB4-A0A1-4F20-9906-12275CEE7E0A}"/>
    <hyperlink ref="BB502" r:id="rId283" xr:uid="{9334D84F-6F00-4688-ACF8-C985E3A471DD}"/>
    <hyperlink ref="BB503" r:id="rId284" xr:uid="{34DBD36B-D11C-4409-A6DC-4DE7F32419F0}"/>
    <hyperlink ref="BB504" r:id="rId285" xr:uid="{7B75ED34-A52A-40B7-B9B3-D7BA777A0F19}"/>
    <hyperlink ref="BB510" r:id="rId286" xr:uid="{0E76C74A-FB85-40DE-8339-D184BD426AE4}"/>
    <hyperlink ref="BB516" r:id="rId287" xr:uid="{007289A8-0FA9-4D21-BA67-527DDA9374DC}"/>
    <hyperlink ref="BB517" r:id="rId288" xr:uid="{7C1D5845-DA73-4412-A963-5D67684D380F}"/>
    <hyperlink ref="BB518" r:id="rId289" xr:uid="{2AB6E521-2165-45BE-A334-2E94ABBAB9DA}"/>
    <hyperlink ref="BB519" r:id="rId290" xr:uid="{65D0B66D-6161-4413-9EA6-BAF56B44DA0D}"/>
    <hyperlink ref="BB520" r:id="rId291" xr:uid="{8B95C83C-DCBE-4F3E-8A96-16D7DCB23CE5}"/>
    <hyperlink ref="BB521" r:id="rId292" xr:uid="{3889AE94-9700-44B7-B8BC-CB83EF9FA901}"/>
    <hyperlink ref="BB522" r:id="rId293" xr:uid="{50012AC9-48B8-4530-89E4-907320AD421D}"/>
    <hyperlink ref="BB523" r:id="rId294" xr:uid="{26D82BED-4460-42C6-B8CC-33497B0AE3DC}"/>
    <hyperlink ref="BB525" r:id="rId295" xr:uid="{83327D8C-C3AF-4E9A-967E-D4489E3FBEBC}"/>
    <hyperlink ref="BB526" r:id="rId296" xr:uid="{EC7F3B2F-A6FA-4955-A85F-AB13001D8B1A}"/>
    <hyperlink ref="BB527" r:id="rId297" xr:uid="{2B305C7D-B8A7-490D-93E3-C9F744C5EC7E}"/>
    <hyperlink ref="BB528" r:id="rId298" xr:uid="{F4390CAA-6164-4F8A-BEBF-2AAC7B667777}"/>
    <hyperlink ref="BB529" r:id="rId299" xr:uid="{8C5D211B-3888-450C-AD59-11EA76CC4377}"/>
    <hyperlink ref="BB531" r:id="rId300" xr:uid="{31C25097-F449-45CA-94D8-1826937DEBB4}"/>
    <hyperlink ref="BB532" r:id="rId301" xr:uid="{35F3D379-9F0E-4F08-93AD-47882A36378B}"/>
    <hyperlink ref="BB533" r:id="rId302" xr:uid="{3D607C8D-2FF2-4804-AEEF-AE8D3B24D49D}"/>
    <hyperlink ref="BB534" r:id="rId303" xr:uid="{29175226-2107-40E0-AF57-16C7B5538948}"/>
    <hyperlink ref="BB535" r:id="rId304" xr:uid="{96D8B5B6-7F5B-448F-8144-DAF75DDC2912}"/>
    <hyperlink ref="BB536" r:id="rId305" xr:uid="{2FC4FCF3-DE23-4F47-829A-CF41A68243EC}"/>
    <hyperlink ref="BB537" r:id="rId306" xr:uid="{345D10AE-0411-4B6D-A2C0-E6BEAD611A92}"/>
    <hyperlink ref="BB538" r:id="rId307" xr:uid="{BA1CA842-9808-4C19-BF07-B78F6B009CC1}"/>
    <hyperlink ref="BB539" r:id="rId308" xr:uid="{37A59816-206D-4CA0-AADC-D6EA19398EE9}"/>
    <hyperlink ref="BB540" r:id="rId309" xr:uid="{87C58449-A25D-4F4F-BD62-E0BA964F4121}"/>
    <hyperlink ref="BB541" r:id="rId310" xr:uid="{EE277614-6DAE-4602-9B3A-0E2B88AA7C00}"/>
    <hyperlink ref="BB542" r:id="rId311" xr:uid="{B31628D5-6E46-4836-9484-0FF42B62EA00}"/>
    <hyperlink ref="BB543" r:id="rId312" xr:uid="{E33E2E73-A110-4D1F-9D78-8F54E2A2D5ED}"/>
    <hyperlink ref="BB544" r:id="rId313" xr:uid="{FE59F583-2294-4D41-A8C1-6C4F7AFFE21C}"/>
    <hyperlink ref="BB545" r:id="rId314" xr:uid="{114371B3-16A1-4F04-83DE-C0840A205A7E}"/>
    <hyperlink ref="BB546" r:id="rId315" xr:uid="{987B6CCE-CCCD-4937-9C4C-951FB1DFFF08}"/>
    <hyperlink ref="BB547" r:id="rId316" xr:uid="{3CB494AA-474C-4452-9F38-3796B0AB72AC}"/>
    <hyperlink ref="BB548" r:id="rId317" xr:uid="{4976CE20-0BB6-4255-843E-874724ACE60C}"/>
    <hyperlink ref="BB549" r:id="rId318" xr:uid="{A5E70C08-4990-49B3-961A-2679CDE9085E}"/>
    <hyperlink ref="BB550" r:id="rId319" xr:uid="{77C84CF1-B074-42B5-8B38-0E1EF31D710A}"/>
    <hyperlink ref="BB551" r:id="rId320" xr:uid="{BEFEEEC7-E043-4839-BC24-8C11EA37E90A}"/>
    <hyperlink ref="BB552" r:id="rId321" xr:uid="{80CDA46C-B62B-4D23-9349-73E929D4317A}"/>
    <hyperlink ref="BB553" r:id="rId322" xr:uid="{8999DE49-E666-4362-8F87-0BAA0DA5608B}"/>
    <hyperlink ref="BB554" r:id="rId323" xr:uid="{B479BE56-791F-4222-B8A9-22C202AEB5BE}"/>
    <hyperlink ref="BB555" r:id="rId324" xr:uid="{B45156BD-861F-4274-B00C-1E3413AC4D79}"/>
    <hyperlink ref="BB556" r:id="rId325" xr:uid="{B8716BE0-0940-46FD-8C2E-BD64A95412ED}"/>
    <hyperlink ref="BB557" r:id="rId326" xr:uid="{C3F96E4B-C077-46FA-8C4B-C9A40C5799D7}"/>
    <hyperlink ref="BB558" r:id="rId327" xr:uid="{5A1D6D16-5721-4EFE-9CBF-5E14BC2AE1D1}"/>
    <hyperlink ref="BB559" r:id="rId328" xr:uid="{85E427D2-47D8-4740-A328-547502174B65}"/>
    <hyperlink ref="BB560" r:id="rId329" xr:uid="{C65BD03B-8BA5-4607-9C1B-E20D3FF720A8}"/>
    <hyperlink ref="BB561" r:id="rId330" xr:uid="{F9E9432A-E43E-486B-A459-B462B3904D2C}"/>
    <hyperlink ref="BB562" r:id="rId331" xr:uid="{AF922740-7981-44AB-9890-C868C79D8C53}"/>
    <hyperlink ref="BB563" r:id="rId332" xr:uid="{B939B056-B3B7-44E5-845C-501DC0857DCB}"/>
    <hyperlink ref="BB564" r:id="rId333" xr:uid="{8234E020-EC7C-4353-8B0F-FC61EC584511}"/>
    <hyperlink ref="BB565" r:id="rId334" xr:uid="{7D27556D-8ACF-447E-BFDC-340D10C994A2}"/>
    <hyperlink ref="BB578" r:id="rId335" xr:uid="{FCE0885A-F3CA-4CAE-8823-99D7D4940D95}"/>
    <hyperlink ref="BB579" r:id="rId336" xr:uid="{A7B8383D-AEF8-4135-914D-B2B45069482F}"/>
    <hyperlink ref="BB580" r:id="rId337" xr:uid="{58BC9DCA-FD9D-47B9-879E-117FB1E33DDF}"/>
    <hyperlink ref="BB581" r:id="rId338" xr:uid="{8AFE7314-0E1A-41C6-ABF4-80C09E839989}"/>
    <hyperlink ref="BB582" r:id="rId339" xr:uid="{7ACAFF23-CD6B-476B-898A-1B2579DCA536}"/>
    <hyperlink ref="BB583" r:id="rId340" xr:uid="{40D75D41-79E1-4D90-A0B5-C26A14936FEC}"/>
    <hyperlink ref="BB590" r:id="rId341" xr:uid="{6BB4F3D7-CD57-4F53-AD03-2F7A981C4088}"/>
    <hyperlink ref="BB591" r:id="rId342" xr:uid="{D6D8E3BE-632A-4D6E-A3AD-97F97315CD8F}"/>
    <hyperlink ref="BB592" r:id="rId343" xr:uid="{26407B94-D1C4-4283-A5CD-8AF428AAEAC8}"/>
    <hyperlink ref="BB593" r:id="rId344" xr:uid="{D095343C-4934-48A0-9176-4DEB2AA7A779}"/>
    <hyperlink ref="BB594" r:id="rId345" xr:uid="{B3144118-9A75-4F98-AE29-0098219775B6}"/>
    <hyperlink ref="BB595" r:id="rId346" xr:uid="{F7622C3A-BD49-4CE8-8BC9-024A4328DF81}"/>
    <hyperlink ref="BB596" r:id="rId347" xr:uid="{6E3DBE26-D23C-411C-B315-868761DFEAE4}"/>
    <hyperlink ref="BB597" r:id="rId348" xr:uid="{6811892C-0EAC-447D-8FC8-7C0577E4904C}"/>
    <hyperlink ref="BB598" r:id="rId349" xr:uid="{CDBFA5E7-7438-4DF1-9ECF-28DEA54097AD}"/>
    <hyperlink ref="BB599" r:id="rId350" xr:uid="{D3E57553-3343-4DA6-BB85-9E9D56A1A024}"/>
    <hyperlink ref="BB600" r:id="rId351" xr:uid="{99D2E464-6E36-4CFD-9150-10487A6E84B4}"/>
    <hyperlink ref="BB601" r:id="rId352" xr:uid="{C045CF01-79C7-4F9E-859C-2914C7FD0E70}"/>
    <hyperlink ref="BB602" r:id="rId353" xr:uid="{2592532A-19E6-4A23-BA08-90AE62546B14}"/>
    <hyperlink ref="BB603" r:id="rId354" xr:uid="{673AB1AB-6973-4A70-BC34-57B85F54A002}"/>
    <hyperlink ref="BB604" r:id="rId355" xr:uid="{470117A8-922F-4536-A1AB-59627F3B5FCB}"/>
    <hyperlink ref="BB605" r:id="rId356" xr:uid="{BE1C0BB8-48D7-42B6-9C55-F9B499DDFF55}"/>
    <hyperlink ref="BB606" r:id="rId357" xr:uid="{B3310F8D-7DC3-49DD-B8AC-594D300977AB}"/>
    <hyperlink ref="BB607" r:id="rId358" xr:uid="{08389F16-7B21-4B1C-919A-0CA710997A31}"/>
    <hyperlink ref="BB608" r:id="rId359" xr:uid="{F76F1B16-70E8-4782-9228-381C8CFEA823}"/>
    <hyperlink ref="BB609" r:id="rId360" xr:uid="{C61BBC3F-C6F7-46F8-B4B2-51EDBB86C49B}"/>
    <hyperlink ref="BB610" r:id="rId361" xr:uid="{A6B19693-C7B1-4842-915E-45D4FDF58B9F}"/>
    <hyperlink ref="BB611" r:id="rId362" xr:uid="{7EC1573B-094B-4139-9E08-76936CCDE568}"/>
    <hyperlink ref="BB612" r:id="rId363" xr:uid="{3F2FB58C-C4AD-4953-8531-D4396FE9F566}"/>
    <hyperlink ref="BB613" r:id="rId364" xr:uid="{7EFD5DFD-0A56-42E3-8C51-14F49B6E6EAE}"/>
    <hyperlink ref="BB614" r:id="rId365" xr:uid="{E56EA50E-B17B-4191-BD9D-A4140A496289}"/>
    <hyperlink ref="BB615" r:id="rId366" xr:uid="{EC191D62-F65E-478F-AF9D-70A97C534202}"/>
    <hyperlink ref="BB616" r:id="rId367" xr:uid="{6780DF8D-06F3-4405-88B2-C64BF89ED5FF}"/>
    <hyperlink ref="BB617" r:id="rId368" xr:uid="{6350A108-0B16-4F68-A72C-134BE184F519}"/>
    <hyperlink ref="BB618" r:id="rId369" xr:uid="{87830558-6C30-4326-B798-399C85963CE2}"/>
    <hyperlink ref="BB621" r:id="rId370" xr:uid="{D0C0BC3D-5B5B-4022-A5D8-4FC5D7EA2996}"/>
    <hyperlink ref="BB622" r:id="rId371" xr:uid="{20204AE1-9ECC-4023-AA1C-BA7934B847A7}"/>
    <hyperlink ref="BB623" r:id="rId372" xr:uid="{B70F03F9-E991-47FE-900C-1075DB2507E5}"/>
    <hyperlink ref="BB624" r:id="rId373" xr:uid="{605A03BC-7310-4915-A822-9DEA4447F1EC}"/>
    <hyperlink ref="BB625" r:id="rId374" xr:uid="{222C27C2-459D-4F94-A94B-50FC527776F0}"/>
    <hyperlink ref="BB626" r:id="rId375" xr:uid="{A1F35B14-AAEA-4A98-A6BC-2185B8946FF2}"/>
    <hyperlink ref="BB627" r:id="rId376" xr:uid="{11ECF2E5-08C5-45CD-A57A-A1BD2300E987}"/>
    <hyperlink ref="BB628" r:id="rId377" xr:uid="{1914BC02-D833-43CE-9C68-9138571270A1}"/>
    <hyperlink ref="BB629" r:id="rId378" xr:uid="{CD2FE243-427C-430F-9E24-D4888EEB3A89}"/>
    <hyperlink ref="BB630" r:id="rId379" xr:uid="{E03EE2B3-42C4-45AA-9102-497A7584A21A}"/>
    <hyperlink ref="BB631" r:id="rId380" xr:uid="{96596C77-0F2D-4A5E-811C-BD1FF3E176C9}"/>
    <hyperlink ref="BB632" r:id="rId381" xr:uid="{305C84D7-2329-442B-B71B-BF9F5752987D}"/>
    <hyperlink ref="BB633" r:id="rId382" xr:uid="{36F660A9-6A74-433B-9555-4C0AA6FD975A}"/>
    <hyperlink ref="BB634" r:id="rId383" xr:uid="{FFD20247-143C-4CE3-BF4B-078441B93308}"/>
    <hyperlink ref="BB635" r:id="rId384" xr:uid="{C2C5E839-4911-4599-843E-A8856E62ECD8}"/>
    <hyperlink ref="BB636" r:id="rId385" xr:uid="{5D12FE5E-5580-4347-9EA9-DD5DAC31C024}"/>
    <hyperlink ref="BB637" r:id="rId386" xr:uid="{65021940-4BBD-4B2B-8559-E10FE21F6A66}"/>
    <hyperlink ref="BB638" r:id="rId387" xr:uid="{A6ECD9F4-27F6-432F-BD1D-4E378E0A8FBD}"/>
    <hyperlink ref="BB639" r:id="rId388" xr:uid="{EF3F46BF-AA18-4886-A8C8-E61B88CD7BAF}"/>
    <hyperlink ref="BB640" r:id="rId389" xr:uid="{65A58259-4064-4369-A8B6-22336B5D157D}"/>
    <hyperlink ref="BB641" r:id="rId390" xr:uid="{629D609F-23CF-471D-954E-071AA90FB164}"/>
    <hyperlink ref="BB642" r:id="rId391" xr:uid="{FFA2E0F1-B644-477C-8A65-75BDE28DE92D}"/>
    <hyperlink ref="BB643" r:id="rId392" xr:uid="{190A16F7-099D-4294-A641-064EB7AA4881}"/>
    <hyperlink ref="BB644" r:id="rId393" xr:uid="{967A1996-8318-45F2-BC16-7AC0262AE19F}"/>
    <hyperlink ref="BB645" r:id="rId394" xr:uid="{76463770-25E7-4B2A-986A-3CBA5329532C}"/>
    <hyperlink ref="BB649" r:id="rId395" xr:uid="{6B404C6B-CEC7-4DAC-92FF-EACEC3032B68}"/>
    <hyperlink ref="BB650" r:id="rId396" xr:uid="{A091E7C9-F370-4B45-9991-E6D98B8ACFE4}"/>
    <hyperlink ref="BB651" r:id="rId397" xr:uid="{C1E891B5-ECDA-4A8B-AC92-956F8178D587}"/>
    <hyperlink ref="BB652" r:id="rId398" xr:uid="{35F793CE-5B2E-459A-A733-F1883257D560}"/>
    <hyperlink ref="BB653" r:id="rId399" xr:uid="{8C5C4540-7C1A-4275-8528-56E5D25E5263}"/>
    <hyperlink ref="BB654" r:id="rId400" xr:uid="{873965CA-66E8-4E3A-BADB-118CB00248EF}"/>
    <hyperlink ref="BB655" r:id="rId401" xr:uid="{BA6A48ED-0083-4FD2-81A2-1E86099637BF}"/>
    <hyperlink ref="BB656" r:id="rId402" xr:uid="{6D4F84DE-04F3-43CD-8126-A0EBCF5133F4}"/>
    <hyperlink ref="BB657" r:id="rId403" xr:uid="{589C5113-5651-4CD8-8583-7EE60BADA87A}"/>
    <hyperlink ref="BB658" r:id="rId404" xr:uid="{6EBE1E3F-F9F8-42CC-8FC9-2D74D1047B34}"/>
    <hyperlink ref="BB659" r:id="rId405" xr:uid="{78EE2C71-FBA1-4401-86D4-966B5C94AAC5}"/>
    <hyperlink ref="BB660" r:id="rId406" xr:uid="{572AD91A-FF92-4760-87B3-7EE9BD54FE15}"/>
    <hyperlink ref="BB661" r:id="rId407" xr:uid="{F35F6A15-DB54-4819-81F1-73EFBB32840C}"/>
    <hyperlink ref="BB662" r:id="rId408" xr:uid="{B7B171C5-90FE-455D-8250-084AA28DA122}"/>
    <hyperlink ref="BB663" r:id="rId409" xr:uid="{D05A37C6-E9F7-4BAB-AA01-255F566D0536}"/>
    <hyperlink ref="BB664" r:id="rId410" xr:uid="{B1C6F4A5-380E-4D8D-AF30-4E803A8D163E}"/>
    <hyperlink ref="BB665" r:id="rId411" xr:uid="{7C185E23-5142-4DDA-B12E-5D6D65FA1FAF}"/>
    <hyperlink ref="BB666" r:id="rId412" xr:uid="{087FD56E-685D-4A86-80F7-B3841DC3F549}"/>
    <hyperlink ref="BB667" r:id="rId413" xr:uid="{CD3A1467-5120-4024-A28F-15C26073EA80}"/>
    <hyperlink ref="BB668" r:id="rId414" xr:uid="{E204685F-7B05-4D20-B496-091856F878A9}"/>
    <hyperlink ref="BB669" r:id="rId415" xr:uid="{EE00AD41-B6EE-44CB-86C9-11441E4B26D4}"/>
    <hyperlink ref="BB670" r:id="rId416" xr:uid="{543C7685-732F-4591-8128-3BCC02FBBF14}"/>
    <hyperlink ref="BB671" r:id="rId417" xr:uid="{0800FAD9-3A49-494D-8741-A2C917F609F6}"/>
    <hyperlink ref="BB672" r:id="rId418" xr:uid="{6716876C-7ACC-4CE3-94CD-47DA5A0D52CE}"/>
    <hyperlink ref="BB673" r:id="rId419" xr:uid="{D8850921-717C-4C27-90FC-1E1E38C91B5B}"/>
    <hyperlink ref="BB674" r:id="rId420" xr:uid="{79AB25E3-9E43-4FE5-B983-F04EF1712F52}"/>
    <hyperlink ref="BB675" r:id="rId421" xr:uid="{1D716037-8E3C-4662-B190-5DD0CC003C7E}"/>
    <hyperlink ref="BB676" r:id="rId422" xr:uid="{23ADF0ED-C34E-4359-84CA-41BB29903FB3}"/>
    <hyperlink ref="BB677" r:id="rId423" xr:uid="{7B68C303-F82A-448B-9F9D-6587E60D9906}"/>
    <hyperlink ref="BB678" r:id="rId424" xr:uid="{1E8B3F75-308F-4975-B02F-64D689700385}"/>
    <hyperlink ref="BB679" r:id="rId425" xr:uid="{7D72A8B0-6291-496D-BF5D-702EC8A7808F}"/>
    <hyperlink ref="BB680" r:id="rId426" xr:uid="{0D5C9F1F-DCAC-49F3-AF8B-4BF369E1529F}"/>
    <hyperlink ref="BB681" r:id="rId427" xr:uid="{4DEC2AF2-930A-4DFF-B395-2C81CDC99232}"/>
    <hyperlink ref="BB682" r:id="rId428" xr:uid="{51E493E2-83FE-42F7-9E70-E491C87B7294}"/>
    <hyperlink ref="BB683" r:id="rId429" xr:uid="{C56E7C64-4695-4EF2-911A-4CD260E0C607}"/>
    <hyperlink ref="BB684" r:id="rId430" xr:uid="{F9ECBB37-7658-4A6E-BAFF-FDCDCBF71AB7}"/>
    <hyperlink ref="BB685" r:id="rId431" xr:uid="{6E672A30-458D-405D-B0A5-2DBCA0CC13D4}"/>
    <hyperlink ref="BB686" r:id="rId432" xr:uid="{43F90637-38ED-4FE0-A02D-5A410B3F1853}"/>
    <hyperlink ref="BB687" r:id="rId433" xr:uid="{B276CFB9-2D05-485A-8A6E-E9928ADD5F64}"/>
    <hyperlink ref="BB688" r:id="rId434" xr:uid="{CA2D4F03-DF97-4980-9055-AB9D32A1F9BF}"/>
    <hyperlink ref="BB689" r:id="rId435" xr:uid="{1FE4F496-5BCB-434E-937D-2061666AE376}"/>
    <hyperlink ref="BB690" r:id="rId436" xr:uid="{93044397-66A1-48A9-9169-4D90D1CF194E}"/>
    <hyperlink ref="BB691" r:id="rId437" xr:uid="{DA68C784-C9AC-44E9-9E77-DE546A0C3D8E}"/>
    <hyperlink ref="BB692" r:id="rId438" xr:uid="{FB49E435-CE26-4918-90C7-323503D0CE45}"/>
    <hyperlink ref="BB693" r:id="rId439" xr:uid="{462F46F2-8E7F-4AFA-A2D2-A980563440E6}"/>
    <hyperlink ref="BB694" r:id="rId440" xr:uid="{C85C8E67-656B-450C-81C8-3F54E9AD372B}"/>
    <hyperlink ref="BB695" r:id="rId441" xr:uid="{9C6F4EC6-B3D0-4EBE-9521-00750F977A38}"/>
    <hyperlink ref="BB696" r:id="rId442" xr:uid="{EBC8771B-061A-42BB-9E0C-A2AB3A0541CD}"/>
    <hyperlink ref="BB697" r:id="rId443" xr:uid="{630B8578-C80D-436A-931F-8696998F17BE}"/>
    <hyperlink ref="BB698" r:id="rId444" xr:uid="{A7709731-6C03-4FDD-9D71-5C81E0C0D659}"/>
    <hyperlink ref="BB699" r:id="rId445" xr:uid="{8A54AE07-D729-4AE1-84C7-D36F2C1538E6}"/>
    <hyperlink ref="BB700" r:id="rId446" xr:uid="{26A46AC5-CCCF-4453-9B66-A2896DC743B5}"/>
    <hyperlink ref="BB701" r:id="rId447" xr:uid="{527538D9-9AB2-4EEC-88DA-27426C78EE44}"/>
    <hyperlink ref="BB702" r:id="rId448" xr:uid="{501DE384-C462-4481-9599-8B72FEF2FA48}"/>
    <hyperlink ref="BB703" r:id="rId449" xr:uid="{78638E47-052B-4C88-AE71-0A4ECE250849}"/>
    <hyperlink ref="BB787" r:id="rId450" xr:uid="{69C6C4C3-D34A-497D-8FA1-31B82C1A03A7}"/>
    <hyperlink ref="BB788" r:id="rId451" xr:uid="{4B56125D-C947-4429-B175-8C95F50C21BF}"/>
    <hyperlink ref="BB789" r:id="rId452" xr:uid="{2CA0E04C-D167-4B0F-BEB4-4B94450AABB5}"/>
    <hyperlink ref="BB790" r:id="rId453" xr:uid="{BE4A5D39-1D15-458E-8F91-381C52E58BAB}"/>
    <hyperlink ref="BB791" r:id="rId454" xr:uid="{F2398617-2848-4807-A423-1EA178472F2D}"/>
    <hyperlink ref="BB810" r:id="rId455" xr:uid="{3414992C-295B-4273-A939-49024A7597F6}"/>
    <hyperlink ref="BB811" r:id="rId456" xr:uid="{52C41F7A-7A6D-4A24-BB64-DA31109A7B81}"/>
    <hyperlink ref="BB812" r:id="rId457" xr:uid="{8AB2CBB0-87BB-441A-8E80-2D8B88ED5289}"/>
    <hyperlink ref="BB813" r:id="rId458" xr:uid="{CCA63C72-C00A-4F18-BB5E-4F6D86579CCF}"/>
    <hyperlink ref="BB814" r:id="rId459" xr:uid="{50E7678B-B931-4D9D-B3D6-1D0D2844794F}"/>
    <hyperlink ref="BB815" r:id="rId460" xr:uid="{80F896F3-2672-4883-B0CD-8C348F8FED6D}"/>
    <hyperlink ref="BB816" r:id="rId461" xr:uid="{1211FD62-FEF9-4718-BE02-7BA0DAADBAB6}"/>
    <hyperlink ref="BB817" r:id="rId462" xr:uid="{5231AB6F-1294-44A4-BB1D-67096DB7A5BC}"/>
    <hyperlink ref="BB818" r:id="rId463" xr:uid="{22237F59-C45A-452C-BD32-97342E06D110}"/>
    <hyperlink ref="BB819" r:id="rId464" xr:uid="{2ACC9BA2-B1C7-4819-915F-EED82B0EA837}"/>
    <hyperlink ref="BB820" r:id="rId465" xr:uid="{6FBA8813-70D0-498A-BC8C-EB25B9B5D7B4}"/>
    <hyperlink ref="BB821" r:id="rId466" xr:uid="{391D7134-6607-46F0-842F-9AFB5AFE4495}"/>
    <hyperlink ref="BB822" r:id="rId467" xr:uid="{DB54F4A0-906E-47EA-AD42-E577E31D8D4F}"/>
    <hyperlink ref="BB823" r:id="rId468" xr:uid="{09386EA4-9DE5-4DEF-A4EE-FD67DB54A967}"/>
    <hyperlink ref="BB824" r:id="rId469" xr:uid="{BE074DC2-B898-469B-8660-57B205595282}"/>
    <hyperlink ref="BB830" r:id="rId470" xr:uid="{EA3E0214-629A-42A0-BA59-47D47A96B860}"/>
    <hyperlink ref="BB831" r:id="rId471" xr:uid="{850E6EA8-B563-43D4-99CF-CA50D5BA0C17}"/>
    <hyperlink ref="BB832" r:id="rId472" xr:uid="{7A99843B-919E-45C0-99F7-422690253CEB}"/>
    <hyperlink ref="BB833" r:id="rId473" xr:uid="{205A0AC6-4997-4F0B-A7CF-3D0A6B86865F}"/>
    <hyperlink ref="BB834" r:id="rId474" xr:uid="{0EEDA871-99EC-417C-9ECD-6843FACDFBB8}"/>
    <hyperlink ref="BB835" r:id="rId475" xr:uid="{70C0E1D6-5F75-477B-B490-0A8D54379936}"/>
    <hyperlink ref="BB836" r:id="rId476" xr:uid="{9DC2B267-D863-42DB-8216-0E525EF5C820}"/>
    <hyperlink ref="BB837" r:id="rId477" xr:uid="{958178D5-C36F-4531-A184-A3DF69B27D44}"/>
    <hyperlink ref="BB838" r:id="rId478" xr:uid="{C0593C8B-90C2-4CD9-8C5A-735F21A441FC}"/>
    <hyperlink ref="BB839" r:id="rId479" xr:uid="{D6A36B93-6213-4FCE-96A6-1A2A0C84C0ED}"/>
    <hyperlink ref="BB840" r:id="rId480" xr:uid="{42501767-74F5-459A-9739-C0DAAD7CBFB0}"/>
    <hyperlink ref="BB841" r:id="rId481" xr:uid="{8A884393-71EF-470F-86D2-796D35559D7E}"/>
    <hyperlink ref="BB842" r:id="rId482" xr:uid="{58FC76CA-75F3-4489-87B4-7166C0CEC0A7}"/>
    <hyperlink ref="BB843" r:id="rId483" xr:uid="{63C0FA5D-BC15-458B-98F3-57F08557A8CF}"/>
    <hyperlink ref="BB844" r:id="rId484" xr:uid="{87E3DA1C-60D3-4ABF-AEE2-D35ED045AB59}"/>
    <hyperlink ref="BB923" r:id="rId485" xr:uid="{777A87EA-BAA4-4145-BD04-370CA58A0F71}"/>
    <hyperlink ref="BB924" r:id="rId486" xr:uid="{B701A0B8-AD37-47F5-915F-BF5DE97B5217}"/>
    <hyperlink ref="BB925" r:id="rId487" xr:uid="{2E46C81F-4F89-43FE-B0B6-15B38BA1B9CA}"/>
    <hyperlink ref="BB926" r:id="rId488" xr:uid="{AA2024E7-A90A-4638-B0A1-C402578025C0}"/>
    <hyperlink ref="BB927" r:id="rId489" xr:uid="{E78E0E33-20AF-48CA-A968-3BF9BC9A02B8}"/>
    <hyperlink ref="BB928" r:id="rId490" xr:uid="{54BF8902-DAD2-4109-8ED7-83E8BCDB0956}"/>
    <hyperlink ref="BB929" r:id="rId491" xr:uid="{2F2CCD99-BE61-46EE-8879-12A63F6BF08F}"/>
    <hyperlink ref="BB930" r:id="rId492" xr:uid="{D257C199-08CC-4F4D-AF76-B11FBA311884}"/>
    <hyperlink ref="BB931" r:id="rId493" xr:uid="{3FD75266-7F81-426C-9FE8-FD0F08F3C853}"/>
    <hyperlink ref="BB932" r:id="rId494" xr:uid="{05DA8C92-6991-4EFE-B1E2-21DA04359733}"/>
    <hyperlink ref="BB933" r:id="rId495" xr:uid="{79320379-828D-4CD1-B833-66EF6C6B0D79}"/>
    <hyperlink ref="BB934" r:id="rId496" xr:uid="{67A0D400-512E-46B0-981B-E0216A2C73BE}"/>
    <hyperlink ref="BB935" r:id="rId497" xr:uid="{C30B0D12-3000-4400-8717-34C506D6D7F4}"/>
    <hyperlink ref="BB936" r:id="rId498" xr:uid="{DE6A369D-D6D2-414C-B903-C50630244B3C}"/>
    <hyperlink ref="BB937" r:id="rId499" xr:uid="{492F64F9-B7DF-4479-8B62-1DD0DD1F96C6}"/>
    <hyperlink ref="BB938" r:id="rId500" xr:uid="{89CD5C29-782E-4F58-8205-16FEA846908D}"/>
    <hyperlink ref="BB939" r:id="rId501" xr:uid="{22712266-3406-4310-8669-7E47A9825580}"/>
    <hyperlink ref="BB940" r:id="rId502" xr:uid="{F920F51D-6E95-43AC-940A-F631FC84957A}"/>
    <hyperlink ref="BB941" r:id="rId503" xr:uid="{0E052036-D155-4BA6-AAE7-1DC62ABD46A0}"/>
    <hyperlink ref="BB942" r:id="rId504" xr:uid="{BBD0CE33-4164-4560-9E36-A43D85631EA6}"/>
    <hyperlink ref="BB943" r:id="rId505" xr:uid="{D20ABA5C-CACC-4A8E-B77D-A35A00E8F7D8}"/>
    <hyperlink ref="BB944" r:id="rId506" xr:uid="{56130FC7-C971-410F-9F9F-591375D51745}"/>
    <hyperlink ref="BB945" r:id="rId507" xr:uid="{049174F1-BEFB-40AB-AFD8-361ACE3F8735}"/>
    <hyperlink ref="BB946" r:id="rId508" xr:uid="{2152A967-2E56-4DC1-808A-718A47F005AE}"/>
    <hyperlink ref="BB947" r:id="rId509" xr:uid="{AC848E0C-A690-4463-BEC8-D1BB8E614446}"/>
    <hyperlink ref="BB948" r:id="rId510" xr:uid="{0D24DD61-485E-43E2-82DD-1B809841CF5E}"/>
    <hyperlink ref="BB949" r:id="rId511" xr:uid="{78CBFD1A-6C62-42B3-A676-2545163A341A}"/>
    <hyperlink ref="BB950" r:id="rId512" xr:uid="{34336C76-CCF4-46F7-BBD2-DF031109A0CE}"/>
    <hyperlink ref="BB951" r:id="rId513" xr:uid="{485BF89A-5C99-4502-A2C2-90708F1EB435}"/>
    <hyperlink ref="BB952" r:id="rId514" xr:uid="{2F4E296C-31B0-4917-9622-61D83E517537}"/>
    <hyperlink ref="BB953" r:id="rId515" xr:uid="{FA4ABB25-F8F9-43E1-854B-6B6B9ABE76DD}"/>
    <hyperlink ref="BB954" r:id="rId516" xr:uid="{A5EFD844-99B3-4D22-BEB7-BE8CD6E79A8F}"/>
    <hyperlink ref="BB955" r:id="rId517" xr:uid="{CCAE967A-838D-4309-963D-437EA3774D37}"/>
    <hyperlink ref="BB956" r:id="rId518" xr:uid="{2FA4B29F-8872-4F2F-BF9A-79F827A6CAD8}"/>
    <hyperlink ref="BB957" r:id="rId519" xr:uid="{663A7FB4-BD5A-4A3B-B54E-FC0CC25ED531}"/>
    <hyperlink ref="BB958" r:id="rId520" xr:uid="{A908C75F-060A-4A52-8F27-9F6D9C77783E}"/>
    <hyperlink ref="BB959" r:id="rId521" xr:uid="{0A0B22F3-7D12-4AD1-A6AC-6789DF8F96D1}"/>
    <hyperlink ref="BB960" r:id="rId522" xr:uid="{A62347D8-E081-4321-82ED-4D3DFD1B2BBC}"/>
    <hyperlink ref="BB961" r:id="rId523" xr:uid="{AB930E46-CC86-4A38-9AEF-6D9FFF02121B}"/>
    <hyperlink ref="BB962" r:id="rId524" xr:uid="{72EECC57-B310-4E4B-920A-8E63AB9CF53C}"/>
    <hyperlink ref="BB963" r:id="rId525" xr:uid="{B5174C67-0872-4FC0-B397-1054F944D480}"/>
    <hyperlink ref="BB964" r:id="rId526" xr:uid="{AA609C69-9BB7-4753-8334-D51941CD9FB3}"/>
    <hyperlink ref="BB965" r:id="rId527" xr:uid="{25F28506-6D15-42BE-B4D4-47E06ECFF06B}"/>
    <hyperlink ref="BB966" r:id="rId528" xr:uid="{BF48C757-0F40-48EF-AC8A-B42B1DFE4E80}"/>
    <hyperlink ref="BB967" r:id="rId529" xr:uid="{4A9694CF-D799-4B12-9449-94FE30CA1CC8}"/>
    <hyperlink ref="BB968" r:id="rId530" xr:uid="{9096BEEE-9825-4862-89C7-F17276D3849D}"/>
    <hyperlink ref="BB969" r:id="rId531" xr:uid="{8F26EB96-F2DA-4C4A-A536-1D9F38941083}"/>
    <hyperlink ref="BB970" r:id="rId532" xr:uid="{AAAB6D4B-CECC-431F-A8E5-A5E248BC951E}"/>
    <hyperlink ref="BB971" r:id="rId533" xr:uid="{D4C7EE2F-759D-4EE4-A7EB-152795DE69C1}"/>
    <hyperlink ref="BB972" r:id="rId534" xr:uid="{E6C2DF00-94CF-46C4-BB31-25DFBC8F321F}"/>
    <hyperlink ref="BB973" r:id="rId535" xr:uid="{EE6C5787-A44C-42D8-8286-260E459CF0ED}"/>
    <hyperlink ref="BB974" r:id="rId536" xr:uid="{C326F602-880A-40B2-94CE-78A4D94378FD}"/>
    <hyperlink ref="BB975" r:id="rId537" xr:uid="{534B00E2-D4A3-4FFE-98C8-533CADD21063}"/>
    <hyperlink ref="BB976" r:id="rId538" xr:uid="{DB309296-9DAD-4713-9C01-34A61CF52A61}"/>
    <hyperlink ref="BB977" r:id="rId539" xr:uid="{18B6DD67-A204-41EB-9456-D6620D0810E5}"/>
    <hyperlink ref="BB978" r:id="rId540" xr:uid="{D1292966-CFF3-4C0A-B925-F33769779CAA}"/>
    <hyperlink ref="BB979" r:id="rId541" xr:uid="{B1FBC08F-F39E-47FB-9977-4F394325C5EC}"/>
    <hyperlink ref="BB984" r:id="rId542" xr:uid="{20CAE118-6C93-4D2F-8D0C-4A0EA3F94484}"/>
    <hyperlink ref="BB985" r:id="rId543" xr:uid="{0B00DE44-F0EA-4459-B00A-C8818B56E17D}"/>
    <hyperlink ref="BB986" r:id="rId544" xr:uid="{CC00D20A-91DC-4D12-BA9A-46D6A3B27FAD}"/>
    <hyperlink ref="BB987" r:id="rId545" xr:uid="{83275013-24F9-4B84-9934-F82364223E23}"/>
    <hyperlink ref="BB988" r:id="rId546" xr:uid="{E92A7685-7D4D-49BB-95A5-83FA4F4C407E}"/>
    <hyperlink ref="BB989" r:id="rId547" xr:uid="{1F2270B6-5BB4-4A5B-A384-092F901E8D00}"/>
    <hyperlink ref="BB990" r:id="rId548" xr:uid="{1FF699FD-1051-4E4C-9307-95CFBF09E4FC}"/>
    <hyperlink ref="BB991" r:id="rId549" xr:uid="{E4141907-AA7F-4A7B-B11D-B5E5C56738D3}"/>
    <hyperlink ref="BB992" r:id="rId550" xr:uid="{112E6CC4-41BD-4EF2-8D64-A7470655A530}"/>
    <hyperlink ref="BB993" r:id="rId551" xr:uid="{87F8EF35-9F48-4DFD-B1CA-A72DC8591196}"/>
    <hyperlink ref="BB994" r:id="rId552" xr:uid="{833EE696-5B39-4501-B519-29BE77E1B96C}"/>
    <hyperlink ref="BB995" r:id="rId553" xr:uid="{A5680B0E-29D8-41BA-BEBB-AC6C8FE19765}"/>
    <hyperlink ref="BB996" r:id="rId554" xr:uid="{423962C7-00B5-444C-8B1F-68C4B2749DBF}"/>
    <hyperlink ref="BB997" r:id="rId555" xr:uid="{D8E67E8E-70FE-48CE-9A2A-1152D2AF8DB9}"/>
    <hyperlink ref="BB998" r:id="rId556" xr:uid="{C0271034-0C8C-459F-9EEB-FD46D2483097}"/>
    <hyperlink ref="BB999" r:id="rId557" xr:uid="{AF4ECBD6-0658-4A0C-BD9D-7DA349856492}"/>
    <hyperlink ref="BB1000" r:id="rId558" xr:uid="{4CF30791-B928-4C9F-A4C5-B8D2BAF7B1F4}"/>
    <hyperlink ref="BB1001" r:id="rId559" xr:uid="{284319C1-D6E9-4409-8BE1-F236DD651A0B}"/>
    <hyperlink ref="BB1002" r:id="rId560" xr:uid="{3A36E5E9-C2FC-4DB5-8FB9-44405CA85402}"/>
    <hyperlink ref="BB1003" r:id="rId561" xr:uid="{1FB5A555-0F99-4518-97AA-2C26320B1DA6}"/>
    <hyperlink ref="BB1004" r:id="rId562" xr:uid="{C2E90909-EECC-492F-ACED-5BA783D47145}"/>
    <hyperlink ref="BB1005" r:id="rId563" xr:uid="{96FDA114-B982-485C-AAC7-E2F0A20C5C59}"/>
    <hyperlink ref="BB1006" r:id="rId564" xr:uid="{745D86DA-7DC2-410C-84AC-5A70EAB65ACD}"/>
    <hyperlink ref="BB1007" r:id="rId565" xr:uid="{83980477-A806-4BAC-A1B6-AC8067B9E6C3}"/>
    <hyperlink ref="BB1008" r:id="rId566" xr:uid="{E0D8F048-4666-4A13-9CB9-BF4EE56F1E67}"/>
    <hyperlink ref="BB1009" r:id="rId567" xr:uid="{1FAAE1DC-C6DF-4A97-A5DE-4502646E9E99}"/>
    <hyperlink ref="BB1010" r:id="rId568" xr:uid="{58A651D3-D6E2-4EF0-AED9-F3991225F5C1}"/>
    <hyperlink ref="BB1011" r:id="rId569" xr:uid="{0B6C6EBB-3119-42CB-AC33-C19A1433559F}"/>
    <hyperlink ref="BB1012" r:id="rId570" xr:uid="{154D652F-8DE6-4955-9896-41B59504E615}"/>
    <hyperlink ref="BB1013" r:id="rId571" xr:uid="{CD92E9A4-5A05-4453-A394-DAC7CB07BDA1}"/>
    <hyperlink ref="BB1014" r:id="rId572" xr:uid="{0CB1AAAB-7854-4139-8D3F-56D3F5B5FFC9}"/>
    <hyperlink ref="BB1015" r:id="rId573" xr:uid="{C16E3B44-7CAD-4138-9444-C6E405E4E9DD}"/>
    <hyperlink ref="BB1016" r:id="rId574" xr:uid="{B11AFB18-1331-4B9A-80CD-F5C1E422CBF3}"/>
    <hyperlink ref="BB1017" r:id="rId575" xr:uid="{9905D7A8-8E89-4265-ACEB-30241BB6E6D5}"/>
    <hyperlink ref="BB1018" r:id="rId576" xr:uid="{E758B9AB-0CCF-430E-A996-C021F1368AE8}"/>
    <hyperlink ref="BB1019" r:id="rId577" xr:uid="{2B588C99-99D8-4C59-93DC-342980978BAC}"/>
    <hyperlink ref="BB1020" r:id="rId578" xr:uid="{7310BB99-3187-4DCA-918E-CC769E65E807}"/>
    <hyperlink ref="BB1021" r:id="rId579" xr:uid="{C3CBC07A-705E-4BF6-8A59-B08CA3F602E3}"/>
    <hyperlink ref="BB1024" r:id="rId580" xr:uid="{A7BF5240-B6EE-4680-B563-7EBEEEF23321}"/>
    <hyperlink ref="BB1025" r:id="rId581" xr:uid="{EA51A357-DA38-4FEC-88D0-29773FFAEAE9}"/>
    <hyperlink ref="BB1026" r:id="rId582" xr:uid="{5244C8AC-9FF8-4328-B6FF-7B2D01F05217}"/>
    <hyperlink ref="BB1027" r:id="rId583" xr:uid="{3F6B47AC-6A01-4B8A-8ECB-B70AE1597902}"/>
    <hyperlink ref="BB1028" r:id="rId584" xr:uid="{A8EA2311-5D12-47B5-8F1D-963D12610F3F}"/>
    <hyperlink ref="BB1029" r:id="rId585" xr:uid="{BDA1F896-37FF-4261-83AF-DB07495A8EA3}"/>
    <hyperlink ref="BB1030" r:id="rId586" xr:uid="{25B52F0F-E39C-4987-B67D-ECC68BD24B72}"/>
    <hyperlink ref="BB1031" r:id="rId587" xr:uid="{26975CE7-A96C-4B2F-800B-915F5B5F150E}"/>
    <hyperlink ref="BB1032" r:id="rId588" xr:uid="{8C419AED-08B8-48E0-A636-F5EA1581762D}"/>
    <hyperlink ref="BB1033" r:id="rId589" xr:uid="{34408ED9-E48F-4635-89FE-F32552E2019F}"/>
    <hyperlink ref="BB1034" r:id="rId590" xr:uid="{E37C211A-9A32-4ECC-A787-988DFAEAC164}"/>
    <hyperlink ref="BB1035" r:id="rId591" xr:uid="{62CD7AA1-FEE2-426E-9299-28D9BDF0AA50}"/>
    <hyperlink ref="BB1036" r:id="rId592" xr:uid="{693E78ED-18DA-4A2E-BE70-4019F54ECEE8}"/>
    <hyperlink ref="BB1037" r:id="rId593" xr:uid="{CC6C9FFE-06FF-4E23-BE5F-6F1923797B2B}"/>
    <hyperlink ref="BB1038" r:id="rId594" xr:uid="{B00ED5F9-7116-45C4-B3B9-30BB0EED9608}"/>
    <hyperlink ref="BB1039" r:id="rId595" xr:uid="{DCF11A29-65F8-4B03-813F-18274FBF1A17}"/>
    <hyperlink ref="BB1040" r:id="rId596" xr:uid="{29AE8C09-75D8-4D96-B853-BAA2C8AE4718}"/>
    <hyperlink ref="BB1041" r:id="rId597" xr:uid="{604EB7F3-8C3B-4A0B-9FF2-41D0B15D7324}"/>
    <hyperlink ref="BB1042" r:id="rId598" xr:uid="{E652E644-7B21-49D7-9E5C-83A16CEB8C06}"/>
    <hyperlink ref="BB1043" r:id="rId599" xr:uid="{C2898CEC-CAA3-4819-940E-04E06EFE1238}"/>
    <hyperlink ref="BB1044" r:id="rId600" xr:uid="{65AB2EC1-1B09-4CDA-901D-4F0302505DCC}"/>
    <hyperlink ref="BB1045" r:id="rId601" xr:uid="{AA75105E-9353-4B50-92D2-47A265E0B2FD}"/>
    <hyperlink ref="BB1058" r:id="rId602" xr:uid="{E37CF905-55E5-40F7-9914-37C2321E9E9B}"/>
    <hyperlink ref="BB1059" r:id="rId603" xr:uid="{D631FC6B-D8AD-49C9-A106-E9A086462133}"/>
    <hyperlink ref="BB1060" r:id="rId604" xr:uid="{7F4424F3-BF29-463B-973D-7CC0F2CF7216}"/>
    <hyperlink ref="BB1061" r:id="rId605" xr:uid="{62461D94-5AF8-43E8-9348-8BB6DC2C3633}"/>
    <hyperlink ref="BB1062" r:id="rId606" xr:uid="{510306C1-5AF3-4BF6-8D0D-4EE9A8EC77C7}"/>
    <hyperlink ref="BB1063" r:id="rId607" xr:uid="{7A556FD3-E706-49D9-8C55-A05FB218A1B5}"/>
    <hyperlink ref="BB1064" r:id="rId608" xr:uid="{D1A7A7F9-BA65-4DAD-9102-DF56D759CEB0}"/>
    <hyperlink ref="BB1065" r:id="rId609" xr:uid="{F0E87AC9-F19B-486B-8E32-8DBBF496B83D}"/>
    <hyperlink ref="BB1066" r:id="rId610" xr:uid="{07D70E4A-2B33-4123-A4BE-1E98AF21A790}"/>
    <hyperlink ref="BB1067" r:id="rId611" xr:uid="{5BD2CC78-C6F4-497B-9BBC-A18F012DEAD5}"/>
    <hyperlink ref="BB1068" r:id="rId612" xr:uid="{F7C9F356-386B-4F98-8C48-DDF3CF89E2FE}"/>
    <hyperlink ref="BB1069" r:id="rId613" xr:uid="{19E41024-3057-44DF-89BF-83F909B95804}"/>
    <hyperlink ref="BB1070" r:id="rId614" xr:uid="{11F14B17-AA16-4469-B766-70DFB8CEB4D6}"/>
    <hyperlink ref="BB1071" r:id="rId615" xr:uid="{4EE03584-08F4-423E-87B3-EAD4CEB7A305}"/>
    <hyperlink ref="BB1072" r:id="rId616" xr:uid="{698721CE-8647-4537-B748-50B8A7F76EB1}"/>
    <hyperlink ref="BB1073" r:id="rId617" xr:uid="{CBB6D0D4-4111-49EC-8D34-DB33967130FE}"/>
    <hyperlink ref="BB1074" r:id="rId618" xr:uid="{4DCC7F60-4785-43FC-8B37-9D51A07501F9}"/>
    <hyperlink ref="BB1075" r:id="rId619" xr:uid="{C4081ADE-4481-408C-9641-8A42F09DC553}"/>
    <hyperlink ref="BB1076" r:id="rId620" xr:uid="{20944EAF-EF06-42E6-ABD2-8484FCEF621A}"/>
    <hyperlink ref="BB1077" r:id="rId621" xr:uid="{DD8815C4-7CCC-492C-9DDB-853948B6F160}"/>
    <hyperlink ref="BB1078" r:id="rId622" xr:uid="{1E108A08-F38B-4880-BCB3-5AC69335CB22}"/>
    <hyperlink ref="BB1079" r:id="rId623" xr:uid="{EFBB9DE4-93A6-419C-BE73-F28B01583D9D}"/>
    <hyperlink ref="BB1080" r:id="rId624" xr:uid="{B6820AFE-4734-4050-8CDB-D426C8DC2E35}"/>
    <hyperlink ref="BB1081" r:id="rId625" xr:uid="{C1A6EC94-A1B7-42AC-ABB0-FC5B870E7798}"/>
    <hyperlink ref="BB1082" r:id="rId626" xr:uid="{84DEF19B-33A2-4A1B-BB20-06B44881BC67}"/>
    <hyperlink ref="BB1083" r:id="rId627" xr:uid="{253CACED-E0F9-43FC-A72A-84A4B7B5635F}"/>
    <hyperlink ref="BB1084" r:id="rId628" xr:uid="{533683EF-13AB-4505-93C1-12B5557F41AA}"/>
    <hyperlink ref="BB1085" r:id="rId629" xr:uid="{5CE5B1F6-B8E4-4D17-91C7-4C589226CD0D}"/>
    <hyperlink ref="BB1086" r:id="rId630" xr:uid="{136836DC-D568-478F-AB27-5167AD5EF6DD}"/>
    <hyperlink ref="BB1087" r:id="rId631" xr:uid="{310C357C-C1B2-490C-B945-5244DBD9E605}"/>
    <hyperlink ref="BB1088" r:id="rId632" xr:uid="{AC9DACE1-D7E7-49F1-9327-C5EFD5A861C6}"/>
    <hyperlink ref="BB1089" r:id="rId633" xr:uid="{174F367F-AD0D-4D18-81AA-A7A33A7C1E47}"/>
    <hyperlink ref="BB1090" r:id="rId634" xr:uid="{B6ED7AFD-1555-4663-A735-BE61DD9469F3}"/>
    <hyperlink ref="BB1091" r:id="rId635" xr:uid="{7F61FC35-F00D-4A32-8BFE-CDE60398FED0}"/>
    <hyperlink ref="BB1092" r:id="rId636" xr:uid="{9B297AA5-F299-4B73-935A-093AE916DF46}"/>
    <hyperlink ref="BB1093" r:id="rId637" xr:uid="{F14C2335-6A64-4108-B447-78DE2B20B3AA}"/>
    <hyperlink ref="BB1094" r:id="rId638" xr:uid="{F484DD02-4C15-4D9A-A5D9-E36C74AEDCCD}"/>
    <hyperlink ref="BB1095" r:id="rId639" xr:uid="{96662C96-9491-4811-9C51-15285A38445E}"/>
    <hyperlink ref="BB1096" r:id="rId640" xr:uid="{2618706C-1675-4FBD-AD7E-E2B4FEC7FB87}"/>
    <hyperlink ref="BB1097" r:id="rId641" xr:uid="{394A53F4-FA0A-418C-AAC9-1C6C73151B62}"/>
    <hyperlink ref="BB1098" r:id="rId642" xr:uid="{C7E60538-158A-49C2-A445-2FCF739330F9}"/>
    <hyperlink ref="BB1099" r:id="rId643" xr:uid="{FD2FE1AD-8193-4E93-BC81-1DF379D5FC3C}"/>
    <hyperlink ref="BB1100" r:id="rId644" xr:uid="{C115D7D7-2E1E-4646-9744-2D12D0078C22}"/>
    <hyperlink ref="BB1101" r:id="rId645" xr:uid="{7D89613F-A756-433D-A709-DD7D4136BBFF}"/>
    <hyperlink ref="BB1102" r:id="rId646" xr:uid="{F321C85D-C7FF-471D-906A-DA724F5EF0BB}"/>
    <hyperlink ref="BB1103" r:id="rId647" xr:uid="{E4FF0E6D-BFA1-4FA1-A0FE-972A6211DD3D}"/>
    <hyperlink ref="BB1104" r:id="rId648" xr:uid="{1AC3E889-CF14-4671-A1F1-4B94252C978A}"/>
    <hyperlink ref="BB1105" r:id="rId649" xr:uid="{63DC17FF-D3C3-4959-8485-25DC4956C1F9}"/>
    <hyperlink ref="BB1106" r:id="rId650" xr:uid="{2CA64751-C943-4C82-87BE-83C5C3896776}"/>
    <hyperlink ref="BB1107" r:id="rId651" xr:uid="{C5C3D56A-7A81-4C50-B688-4457451D5DDC}"/>
    <hyperlink ref="BB1108" r:id="rId652" xr:uid="{C348D271-C0B2-42B0-A177-5DC473F73BAF}"/>
    <hyperlink ref="BB1109" r:id="rId653" xr:uid="{7BB2CF30-84AC-43BD-9A92-AC630BBFE329}"/>
    <hyperlink ref="BB1110" r:id="rId654" xr:uid="{9A13539D-89B7-49CE-BF04-B1BFCBE225AB}"/>
    <hyperlink ref="BB1111" r:id="rId655" xr:uid="{F07250CA-3716-40D9-B63C-8EBC874A0A3D}"/>
    <hyperlink ref="BB1112" r:id="rId656" xr:uid="{ECFDB39B-E133-4118-A3B5-C220C9D9E9DB}"/>
    <hyperlink ref="BB1113" r:id="rId657" xr:uid="{E8865D57-CFC7-4CD5-8380-870C5E500218}"/>
    <hyperlink ref="BB1114" r:id="rId658" xr:uid="{7EBF2E85-122F-433C-BB41-E14E0B6902C9}"/>
    <hyperlink ref="BB1115" r:id="rId659" xr:uid="{120270F2-51F1-4019-B6AC-CA6FA42A8C6E}"/>
    <hyperlink ref="BB1116" r:id="rId660" xr:uid="{6394F0A8-B413-4877-A69A-4C25E1D1A7C7}"/>
    <hyperlink ref="BB1117" r:id="rId661" xr:uid="{C19CF249-019F-44ED-9132-EEC6B0E9A382}"/>
    <hyperlink ref="BB1118" r:id="rId662" xr:uid="{3EA148AC-3108-4D58-B6E1-E4AAB3668738}"/>
    <hyperlink ref="BB1119" r:id="rId663" xr:uid="{FFD307F2-8771-4CB1-AD2D-66276949FDF5}"/>
    <hyperlink ref="BB1120" r:id="rId664" xr:uid="{98B5297B-3C3B-49BB-90BE-B56A315FC35A}"/>
    <hyperlink ref="BB1121" r:id="rId665" xr:uid="{FB0D9882-3BD2-48CA-BF42-B08CB27212F0}"/>
    <hyperlink ref="BB1122" r:id="rId666" xr:uid="{38FC9775-DB97-437F-B58C-C797D0BE17BA}"/>
    <hyperlink ref="BB1123" r:id="rId667" xr:uid="{1B701A66-165B-4E6E-9533-488B26B5FE7B}"/>
    <hyperlink ref="BB1124" r:id="rId668" xr:uid="{43DE9EE8-E93D-4316-B00A-F9E3B9D5ABFF}"/>
    <hyperlink ref="BB1125" r:id="rId669" xr:uid="{7DF24CC2-5535-47A4-AB89-A4D6ACA5A130}"/>
    <hyperlink ref="BB1126" r:id="rId670" xr:uid="{1CE4260C-FD13-4C76-8E83-87CA6FEF78F6}"/>
    <hyperlink ref="BB1127" r:id="rId671" xr:uid="{8A008143-9C52-4065-AD86-5F9E08B52892}"/>
    <hyperlink ref="BB1128" r:id="rId672" xr:uid="{47ED15D0-4F8C-4303-8463-7DFA8253C95C}"/>
    <hyperlink ref="BB1129" r:id="rId673" xr:uid="{2548F58C-0EC2-4A8D-A3DA-08B8A7AEBD5A}"/>
    <hyperlink ref="BB1130" r:id="rId674" xr:uid="{1FDBEED0-C971-449F-A592-7A5D718220D5}"/>
    <hyperlink ref="BB1131" r:id="rId675" xr:uid="{20D1D6BA-13D9-45E6-B43B-DD3D9D370151}"/>
    <hyperlink ref="BB1133" r:id="rId676" xr:uid="{CBFB63A6-F7AE-48D6-859F-91AA21DF6A21}"/>
    <hyperlink ref="BB1134" r:id="rId677" xr:uid="{A4ADD610-3868-4B06-ACB7-9D466B518B6A}"/>
    <hyperlink ref="BB1135" r:id="rId678" xr:uid="{D76E77DF-183B-4C86-BFED-C5F63EAA479F}"/>
    <hyperlink ref="BB1136" r:id="rId679" xr:uid="{67D47388-FD34-40C3-AC14-DAE1AB7BF526}"/>
    <hyperlink ref="BB1137" r:id="rId680" xr:uid="{B06D0F28-A291-4291-BC6E-54FE40331E1C}"/>
    <hyperlink ref="BB1138" r:id="rId681" xr:uid="{A6D455ED-98A3-4C5D-BF43-8A4F2E965885}"/>
    <hyperlink ref="BB1139" r:id="rId682" xr:uid="{E6CD6CF3-DF26-4A9F-ABB7-3C2861BA2663}"/>
    <hyperlink ref="BB1140" r:id="rId683" xr:uid="{43ECD243-E170-432B-8AE9-3C41555E7FD4}"/>
    <hyperlink ref="BB1141" r:id="rId684" xr:uid="{90804928-9E25-4A2F-83A6-A9CD56FB50F1}"/>
    <hyperlink ref="BB1142" r:id="rId685" xr:uid="{E2BEB082-8942-4743-B8A9-19622232866A}"/>
    <hyperlink ref="BB1143" r:id="rId686" xr:uid="{3A8174D2-4B95-4250-A832-1FE09AA373E8}"/>
    <hyperlink ref="BB1144" r:id="rId687" xr:uid="{7BB992AB-A816-496E-AC02-144F35F932B0}"/>
    <hyperlink ref="BB1145" r:id="rId688" xr:uid="{7AFCCF34-AAC2-450D-99DB-FF71FCF21948}"/>
    <hyperlink ref="BB1146" r:id="rId689" xr:uid="{03DF210C-FDEC-4639-A209-D991747A5421}"/>
    <hyperlink ref="BB1147" r:id="rId690" xr:uid="{2A23BE48-7876-43BC-A43F-389E91D9796C}"/>
    <hyperlink ref="BB1148" r:id="rId691" xr:uid="{CC0D14AF-25F5-4072-8C3F-9E207A5A6FF2}"/>
    <hyperlink ref="BB1149" r:id="rId692" xr:uid="{D866D192-C9EC-4739-8D0C-40615BC81016}"/>
    <hyperlink ref="BB1150" r:id="rId693" xr:uid="{3D02EF97-F15B-4361-BB0F-48638DBCF6B0}"/>
    <hyperlink ref="BB1151" r:id="rId694" xr:uid="{12BBBAE7-DB14-4FC7-8719-31F64641C5B5}"/>
    <hyperlink ref="BB1152" r:id="rId695" xr:uid="{E5D83093-A671-4BF3-AF17-F32F2F005A0E}"/>
    <hyperlink ref="BB1153" r:id="rId696" xr:uid="{94F1D302-37C5-478C-9C5E-22D17FC23447}"/>
    <hyperlink ref="BB1154" r:id="rId697" xr:uid="{4139F152-DEFD-4DA8-AEE5-58092FC95E22}"/>
    <hyperlink ref="BB1155" r:id="rId698" xr:uid="{FAA00631-D078-4A7B-A530-E925AA09B640}"/>
    <hyperlink ref="BB1156" r:id="rId699" xr:uid="{D5321C6D-95DF-49D1-9AD8-F6328C795A99}"/>
    <hyperlink ref="BB1157" r:id="rId700" xr:uid="{A70DA7F0-53CE-4D0C-A9E0-C10E8D57B5D5}"/>
    <hyperlink ref="BB1158" r:id="rId701" xr:uid="{BFCBB419-8D35-4E76-AA80-BCFBB9EDCDD8}"/>
    <hyperlink ref="BB1159" r:id="rId702" xr:uid="{CA93057B-5046-471A-877E-9B6949A42A68}"/>
    <hyperlink ref="BB1160" r:id="rId703" xr:uid="{256C2BF8-0917-47B6-8128-0368102E1BBE}"/>
    <hyperlink ref="BB1161" r:id="rId704" xr:uid="{F1855F7A-3A0E-4F63-BDC9-B4B9146A097A}"/>
    <hyperlink ref="BB1162" r:id="rId705" xr:uid="{D0B76EAF-D511-42F2-9825-15E1AAF83008}"/>
    <hyperlink ref="BB1163" r:id="rId706" xr:uid="{D7626BB6-5FB1-4139-BB7D-2096A302EADB}"/>
    <hyperlink ref="BB1164" r:id="rId707" xr:uid="{4AD69D04-4C2F-415F-8BFF-F9099AA5470F}"/>
    <hyperlink ref="BB1165" r:id="rId708" xr:uid="{2B504A94-9696-4C9A-B13E-AF556DD84DBE}"/>
    <hyperlink ref="BB1166" r:id="rId709" xr:uid="{2052B10A-A2C5-4D96-A995-532E2C7CB3C7}"/>
    <hyperlink ref="BB1167" r:id="rId710" xr:uid="{3B325AE0-579E-4C4C-81A4-75BFF24448E2}"/>
    <hyperlink ref="BB1168" r:id="rId711" xr:uid="{E351D8D9-060B-48D5-B3C9-1D20506E2103}"/>
    <hyperlink ref="BB1169" r:id="rId712" xr:uid="{393FA122-08DF-45D6-BB57-7D563018D9C5}"/>
    <hyperlink ref="BB1170" r:id="rId713" xr:uid="{564DF6E2-9B33-4020-8699-E22F05EE9766}"/>
    <hyperlink ref="BB1171" r:id="rId714" xr:uid="{43EA70D2-6719-4E3A-B8E2-FA610568F26B}"/>
    <hyperlink ref="BB1172" r:id="rId715" xr:uid="{8BC1B618-7A95-46D9-9E2E-01571EF65A4A}"/>
    <hyperlink ref="BB1173" r:id="rId716" xr:uid="{D9006ECE-2621-45B9-9D2D-2B9BC1DBA952}"/>
    <hyperlink ref="BB1174" r:id="rId717" xr:uid="{D5B88991-268E-4DFA-B2E0-DD236210635E}"/>
    <hyperlink ref="BB1175" r:id="rId718" xr:uid="{335E24F1-1D26-4BF3-AE37-8C06A1CC315C}"/>
    <hyperlink ref="BB1176" r:id="rId719" xr:uid="{111D5375-E60D-4F94-8BA0-3E213638A9F0}"/>
    <hyperlink ref="BB1177" r:id="rId720" xr:uid="{710D33E1-0A4C-48EA-A25F-F77579EB341E}"/>
    <hyperlink ref="BB1178" r:id="rId721" xr:uid="{73B8481D-7592-4FFD-B3A4-C19CD200F35C}"/>
    <hyperlink ref="BB1179" r:id="rId722" xr:uid="{26750219-3D98-48DE-97FF-6332130A4851}"/>
    <hyperlink ref="BB1180" r:id="rId723" xr:uid="{574ABE0B-17A0-43A3-A175-81A3C033A8C4}"/>
    <hyperlink ref="BB1181" r:id="rId724" xr:uid="{15AE96FA-7D86-4814-A605-39006F6748EA}"/>
    <hyperlink ref="BB1182" r:id="rId725" xr:uid="{A5406C16-11BC-48A3-B1F9-3C613EBEF376}"/>
    <hyperlink ref="BB1183" r:id="rId726" xr:uid="{07704ABB-A7A3-4FC8-8DE7-ABE0348D1404}"/>
    <hyperlink ref="BB1184" r:id="rId727" xr:uid="{EE74C13A-7DF7-4616-92A9-C4CE1C290081}"/>
    <hyperlink ref="BB1185" r:id="rId728" xr:uid="{51562B34-A4E7-4439-B107-1D219564ED5A}"/>
    <hyperlink ref="BB1186" r:id="rId729" xr:uid="{E12D26CB-7ADA-44AA-AAFF-F60186DB8FAA}"/>
    <hyperlink ref="BB1187" r:id="rId730" xr:uid="{53D77C5F-AD9A-4337-ADB6-52C297F3BFC3}"/>
    <hyperlink ref="BB1188" r:id="rId731" xr:uid="{98727972-399B-4376-8ADA-FF78D9F867FB}"/>
    <hyperlink ref="BB1189" r:id="rId732" xr:uid="{4DDF7718-60DC-491E-B6FE-DA579ED3995D}"/>
    <hyperlink ref="BB1190" r:id="rId733" xr:uid="{A89A7A3C-820C-45FD-B9CF-38B3D32D519B}"/>
    <hyperlink ref="BB1191" r:id="rId734" xr:uid="{CD12786A-5F58-46E2-94A4-28453A8F0AFA}"/>
    <hyperlink ref="BB1192" r:id="rId735" xr:uid="{DA865A24-7B55-42E9-A5D3-5BC259112BB8}"/>
    <hyperlink ref="BB1193" r:id="rId736" xr:uid="{1169C15B-C2F9-4257-9582-A4924EB71949}"/>
    <hyperlink ref="BB1194" r:id="rId737" xr:uid="{48ECDA86-1540-4FB5-9563-EA5191657786}"/>
    <hyperlink ref="BB1195" r:id="rId738" xr:uid="{EA68476C-B78D-43FD-882E-1832353E6654}"/>
    <hyperlink ref="BB1196" r:id="rId739" xr:uid="{93A4686B-912F-4753-A0DA-D6E6EF8AE47D}"/>
    <hyperlink ref="BB1197" r:id="rId740" xr:uid="{3E744737-BA2D-4EED-B102-C0F64C8C9871}"/>
    <hyperlink ref="BB1198" r:id="rId741" xr:uid="{8E16C7F6-9626-40B0-83F4-CE1307E964BF}"/>
    <hyperlink ref="BB1199" r:id="rId742" xr:uid="{86D2168F-9A6E-4A28-A008-6A8A595AD41A}"/>
    <hyperlink ref="BB1200" r:id="rId743" xr:uid="{8308DE5E-A08B-4FC5-B24D-BBDA504BC813}"/>
    <hyperlink ref="BB1201" r:id="rId744" xr:uid="{187D5869-B0BD-4FD3-A658-5012C2D9F78D}"/>
    <hyperlink ref="BB1202" r:id="rId745" xr:uid="{29592245-3129-4F6C-B45D-FC7721068CF3}"/>
    <hyperlink ref="BB1203" r:id="rId746" xr:uid="{4365D8F3-0DB6-40C5-A415-B63129496AFB}"/>
    <hyperlink ref="BB1204" r:id="rId747" xr:uid="{95B42729-83A4-43BA-9602-4D9C6895FC9C}"/>
    <hyperlink ref="BB1205" r:id="rId748" xr:uid="{3614B5A2-C556-4F08-9997-9F869634999E}"/>
    <hyperlink ref="BB1206" r:id="rId749" xr:uid="{5E68F250-5DF2-42FF-94B8-FE9846A6B28D}"/>
    <hyperlink ref="BB1207" r:id="rId750" xr:uid="{35A39944-569B-4E14-93EB-66006A6D74DD}"/>
    <hyperlink ref="BB1208" r:id="rId751" xr:uid="{498ACD96-CF0C-4FED-9A2A-CD79D251CC69}"/>
    <hyperlink ref="BB1209" r:id="rId752" xr:uid="{E6F3F6ED-500D-4E0E-8023-2ABDD142E124}"/>
    <hyperlink ref="BB1210" r:id="rId753" xr:uid="{627A3215-7625-49CE-8267-A446306801DD}"/>
    <hyperlink ref="BB1211" r:id="rId754" xr:uid="{CBF9F053-E3A4-42F5-A70A-9CA5FC6E488C}"/>
    <hyperlink ref="BB1212" r:id="rId755" xr:uid="{69F85B89-5D9F-48D5-807F-80DA995A1D27}"/>
    <hyperlink ref="BB1213" r:id="rId756" xr:uid="{51F244A9-7983-44D2-8FAB-04DCD7528C94}"/>
    <hyperlink ref="BB1214" r:id="rId757" xr:uid="{186BD638-2551-49DD-9015-0A7DD7CB7677}"/>
    <hyperlink ref="BB1215" r:id="rId758" xr:uid="{31556050-6668-4032-939B-14961CDE3F41}"/>
    <hyperlink ref="BB1216" r:id="rId759" xr:uid="{B75A5404-6396-4E8A-B577-1A090417723A}"/>
    <hyperlink ref="BB1217" r:id="rId760" xr:uid="{AE9B372F-4A57-4B27-8082-5ED041D45EF3}"/>
    <hyperlink ref="BB1218" r:id="rId761" xr:uid="{1C0038F0-CADD-48DB-BA81-8FFA61809B1D}"/>
    <hyperlink ref="BB1219" r:id="rId762" xr:uid="{8F8C5BC5-58C8-45C0-A2BC-EBD1F53E6F88}"/>
    <hyperlink ref="BB1220" r:id="rId763" xr:uid="{952DF387-9E48-4222-B99C-BA8E86014BFA}"/>
    <hyperlink ref="BB1221" r:id="rId764" xr:uid="{010AB5C5-C958-4C41-B3B6-890F447B6541}"/>
    <hyperlink ref="BB1222" r:id="rId765" xr:uid="{2BB9557B-6F3E-4339-8A8F-0F4CA8757A6B}"/>
    <hyperlink ref="BB1223" r:id="rId766" xr:uid="{3279FA71-8B5C-4768-99FB-5F83CB5D0484}"/>
    <hyperlink ref="BB1224" r:id="rId767" xr:uid="{8B9CA63C-4B3E-42A5-A276-C413EAB7EA71}"/>
    <hyperlink ref="BB1225" r:id="rId768" xr:uid="{90742D63-9784-4F32-8E41-392B44CAA735}"/>
    <hyperlink ref="BB1226" r:id="rId769" xr:uid="{C09B74E1-F4C4-42B6-970A-604470A6A276}"/>
    <hyperlink ref="BB1227" r:id="rId770" xr:uid="{C9653C1F-057D-45B1-B69B-451B0A193DE9}"/>
    <hyperlink ref="BB1228" r:id="rId771" xr:uid="{26A0F836-9C2D-4B6A-8F61-1B48DEEE5653}"/>
    <hyperlink ref="BB1229" r:id="rId772" xr:uid="{9ABB6DAC-D0B1-4EC8-B8F7-9234D6CD2773}"/>
    <hyperlink ref="BB1230" r:id="rId773" xr:uid="{CDCA7E53-7F60-470E-AE46-4F163B92B1EA}"/>
    <hyperlink ref="BB1231" r:id="rId774" xr:uid="{586EFE61-34A3-418E-8D6C-43738BD61D62}"/>
    <hyperlink ref="BB1232" r:id="rId775" xr:uid="{36602324-F940-4A79-86AA-8F412D944FDB}"/>
    <hyperlink ref="BB1235" r:id="rId776" xr:uid="{680773DD-7B0A-4CCB-8907-EACBE1873328}"/>
    <hyperlink ref="BB1236" r:id="rId777" xr:uid="{75605F92-7456-4084-8062-8D2F2373752C}"/>
    <hyperlink ref="BB1237" r:id="rId778" xr:uid="{7F508C79-BD09-4AC5-A795-C07B4175742C}"/>
    <hyperlink ref="BB1238" r:id="rId779" xr:uid="{88E52348-A4B9-4790-B1B4-0678E88075E8}"/>
    <hyperlink ref="BB1239" r:id="rId780" xr:uid="{D8C9C028-68DC-4080-85F7-4A91C95845A1}"/>
    <hyperlink ref="BB1240" r:id="rId781" xr:uid="{1A27292D-5D0F-45D2-B08D-54B48091CDB1}"/>
    <hyperlink ref="BB1241" r:id="rId782" xr:uid="{C6ED1D5A-5254-44D0-9B7B-C8575945AE5C}"/>
    <hyperlink ref="BB1242" r:id="rId783" xr:uid="{C0514073-D9EB-4083-9381-7D5914E81E47}"/>
    <hyperlink ref="BB1243" r:id="rId784" xr:uid="{E890C4F9-F44F-474F-85C3-B0A251486D1A}"/>
    <hyperlink ref="BB1244" r:id="rId785" xr:uid="{A4F1F49C-8FF5-47DB-AE11-9EEB46EE7707}"/>
    <hyperlink ref="BB1245" r:id="rId786" xr:uid="{B8220AE5-CA9A-4801-8225-524ABB7DE3C9}"/>
    <hyperlink ref="BB1246" r:id="rId787" xr:uid="{448AC8ED-40D3-437B-BFEA-ED849D0DD513}"/>
    <hyperlink ref="BB1247" r:id="rId788" xr:uid="{B1BC5597-23E9-4F27-B3CF-71C71CFED116}"/>
    <hyperlink ref="BB1248" r:id="rId789" xr:uid="{0E2A8959-2D51-48E7-B129-81E33A748C6B}"/>
    <hyperlink ref="BB1249" r:id="rId790" xr:uid="{85BE7D7E-A0D3-49B0-B5EB-5D9C192071A2}"/>
    <hyperlink ref="BB1250" r:id="rId791" xr:uid="{1F9C1379-491C-4AE1-BB83-B8BBD4EC294F}"/>
    <hyperlink ref="BB1251" r:id="rId792" xr:uid="{02A2DF4C-FF36-46FC-9BAA-4E2AA6E5B1F2}"/>
    <hyperlink ref="BB1252" r:id="rId793" xr:uid="{927042F8-F7F7-4DA3-B4BE-3E244A36CF3E}"/>
    <hyperlink ref="BB1253" r:id="rId794" xr:uid="{C54EE82D-19B9-4C14-91ED-8E3B3BA5BD5A}"/>
    <hyperlink ref="BB1254" r:id="rId795" xr:uid="{32A3905D-0567-46B8-90FF-984C969601D9}"/>
    <hyperlink ref="BB1255" r:id="rId796" xr:uid="{E06E3BE2-9BF3-4E0D-81F9-67FF5E6522BA}"/>
    <hyperlink ref="BB1256" r:id="rId797" xr:uid="{4D8BBA22-A6CC-493B-AA2F-E76EF9AD3A5B}"/>
    <hyperlink ref="BB1257" r:id="rId798" xr:uid="{A6CD51BB-C080-4E6F-9C02-2CEB7E189087}"/>
    <hyperlink ref="BB1258" r:id="rId799" xr:uid="{81F39017-1886-4CE6-ADD4-EF90AE7FA72E}"/>
    <hyperlink ref="BB1259" r:id="rId800" xr:uid="{638EEA4A-140C-4CE9-A6AE-D5A8BC40D549}"/>
    <hyperlink ref="BB1260" r:id="rId801" xr:uid="{0F5EA504-1E8C-4F36-BC30-52A9543F4C74}"/>
    <hyperlink ref="BB1261" r:id="rId802" xr:uid="{79A64E19-FEE4-449D-AC23-5D427E8AE4FC}"/>
    <hyperlink ref="BB1262" r:id="rId803" xr:uid="{6998ED7C-9C8A-4F7C-A724-B8A173C70560}"/>
    <hyperlink ref="BB1263" r:id="rId804" xr:uid="{6E611FBB-7737-496D-A66E-CC59B67A2AD4}"/>
    <hyperlink ref="BB1264" r:id="rId805" xr:uid="{080C3A8B-1848-40FC-B5CD-97BF89E8DB5A}"/>
    <hyperlink ref="BB1265" r:id="rId806" xr:uid="{8D6FF70D-D26D-463C-BB4B-A9C3573F68E6}"/>
    <hyperlink ref="BB1283" r:id="rId807" xr:uid="{064935D0-B455-46CF-98E5-5DDBD8FA1788}"/>
    <hyperlink ref="BB1284" r:id="rId808" xr:uid="{107D1B2A-F7A1-4EEE-B826-62BDCD7B521A}"/>
    <hyperlink ref="BB1285" r:id="rId809" xr:uid="{CF2548E4-3C0E-4078-B52B-EFA26E902B23}"/>
    <hyperlink ref="BB1286" r:id="rId810" xr:uid="{3EAC68FA-CCED-4C73-9533-7C8CD83AB2CE}"/>
    <hyperlink ref="BB1287" r:id="rId811" xr:uid="{8E5FC43E-0CBE-4E11-A9D7-4BC9E684B53D}"/>
    <hyperlink ref="BB1288" r:id="rId812" xr:uid="{FF53047C-69A2-4362-8B08-88EEF7822317}"/>
    <hyperlink ref="BB1289" r:id="rId813" xr:uid="{1CA852A1-032E-47F3-A05D-F4D1ACC679FB}"/>
    <hyperlink ref="BB1290" r:id="rId814" xr:uid="{D948B064-5378-4C74-8DEF-9CF561C7F3FE}"/>
    <hyperlink ref="BB1291" r:id="rId815" xr:uid="{421E087C-5952-485F-9629-F91FA7AAD8C5}"/>
    <hyperlink ref="BB1292" r:id="rId816" xr:uid="{E10E1D06-A06D-4121-BCB9-51C000BB0A5F}"/>
    <hyperlink ref="BB1293" r:id="rId817" xr:uid="{B8D040E5-B781-425E-B89A-ECF46F2BEACB}"/>
    <hyperlink ref="BB1294" r:id="rId818" xr:uid="{EBBF4E61-E19D-423F-B87B-03ECCF55B860}"/>
    <hyperlink ref="BB1295" r:id="rId819" xr:uid="{B8748388-9AD5-467B-AA44-3BC89BAD760A}"/>
    <hyperlink ref="BB1296" r:id="rId820" xr:uid="{53912646-EAD8-4A16-B5AC-A29D7BAB4EF9}"/>
    <hyperlink ref="BB1297" r:id="rId821" xr:uid="{ABA3C050-6C4F-4872-9B1F-CFBE8A90946C}"/>
    <hyperlink ref="BB1298" r:id="rId822" xr:uid="{EBE93E08-47E1-45AD-BA1F-3B41DEAE7998}"/>
    <hyperlink ref="BB1299" r:id="rId823" xr:uid="{865A1A5A-952A-465F-922A-FF580A02848D}"/>
    <hyperlink ref="BB1300" r:id="rId824" xr:uid="{5CBEF04B-4350-433A-B058-317958F42679}"/>
    <hyperlink ref="BB1301" r:id="rId825" xr:uid="{FE51D2C9-8397-41DD-8697-16855D27192B}"/>
    <hyperlink ref="BB1302" r:id="rId826" xr:uid="{D72A6B31-8FE3-43C2-8360-6F080527C1FA}"/>
    <hyperlink ref="BB1303" r:id="rId827" xr:uid="{D261AA49-335C-4AD2-8780-5FD8EA650044}"/>
    <hyperlink ref="BB1304" r:id="rId828" xr:uid="{CFB21F44-E563-4FD6-A0C6-83BC06C53575}"/>
    <hyperlink ref="BB1305" r:id="rId829" xr:uid="{096206F5-08F6-40CC-A0EC-783775E53CDD}"/>
    <hyperlink ref="BB1306" r:id="rId830" xr:uid="{41DAD46B-444F-4395-B3B7-B5F2B8654E8C}"/>
    <hyperlink ref="BB1307" r:id="rId831" xr:uid="{7BFFD59D-71F4-4C0B-A284-992590CB4286}"/>
    <hyperlink ref="BB1308" r:id="rId832" xr:uid="{1A6CFD09-BBEF-4603-A49B-5CE3A711EE21}"/>
    <hyperlink ref="BB1309" r:id="rId833" xr:uid="{89A4A465-4188-4B5B-B608-EFF9100AF7AB}"/>
    <hyperlink ref="BB1310" r:id="rId834" xr:uid="{00EDA47E-0F57-440D-8F1B-7341DC980674}"/>
    <hyperlink ref="BB1311" r:id="rId835" xr:uid="{1B42910C-D1C5-4D6D-9B9B-01CF536D7FC6}"/>
    <hyperlink ref="BB1312" r:id="rId836" xr:uid="{AA254B06-6432-4543-9D4F-18F41F064699}"/>
    <hyperlink ref="BB1313" r:id="rId837" xr:uid="{01D6F5B5-1173-4DC9-B757-8588F3BE1D7A}"/>
    <hyperlink ref="BB1314" r:id="rId838" xr:uid="{D54FFE92-E23B-4028-870F-497EA9F7053A}"/>
    <hyperlink ref="BB1315" r:id="rId839" xr:uid="{93990320-1AE8-4203-B194-CA80866E0B41}"/>
    <hyperlink ref="BB1316" r:id="rId840" xr:uid="{BF273081-A425-4CFF-A5E2-3F324FC5F2DC}"/>
    <hyperlink ref="BB1317" r:id="rId841" xr:uid="{AA6B3BA4-6A28-405C-93C7-C08F01B9EDB1}"/>
    <hyperlink ref="BB1318" r:id="rId842" xr:uid="{A6C7A4A2-7108-459E-8ECC-EB2F7B7AD9F5}"/>
    <hyperlink ref="BB1319" r:id="rId843" xr:uid="{465D0225-06DE-4BA1-9F32-468BFC90FE85}"/>
    <hyperlink ref="BB1320" r:id="rId844" xr:uid="{FC2F0E6A-C0F5-48F7-9AD1-2EDA670514A5}"/>
    <hyperlink ref="BB1321" r:id="rId845" xr:uid="{48B51F81-AC9C-498F-B28C-CF21CEBED294}"/>
    <hyperlink ref="BB1322" r:id="rId846" xr:uid="{C706202C-EE28-4A47-9FBA-1FE9D9593A21}"/>
    <hyperlink ref="BB1323" r:id="rId847" xr:uid="{E801635E-E40B-44FB-A178-38BDF540284A}"/>
    <hyperlink ref="BB1324" r:id="rId848" xr:uid="{1CFDAF35-D9A5-4313-90CC-12A6C2AB7C0B}"/>
    <hyperlink ref="BB1325" r:id="rId849" xr:uid="{7248CA4F-8FE4-4AC7-8738-4C2F414D07EA}"/>
    <hyperlink ref="BB1326" r:id="rId850" xr:uid="{C8F292E3-A184-431D-892E-2100305F536F}"/>
    <hyperlink ref="BB1327" r:id="rId851" xr:uid="{48185FB6-E603-4DB0-8466-BB9B624B621B}"/>
    <hyperlink ref="BB1328" r:id="rId852" xr:uid="{2B37DEC9-A558-4956-A871-915F55557019}"/>
    <hyperlink ref="BB1329" r:id="rId853" xr:uid="{703D69AA-A4D0-4B7D-8370-281F150778C4}"/>
    <hyperlink ref="BB1330" r:id="rId854" xr:uid="{62224B77-50F7-4FE5-AB33-F8599FC46FAD}"/>
    <hyperlink ref="BB1331" r:id="rId855" xr:uid="{CA24C856-F8AD-4FE1-BD9E-6A2D35F1B3B1}"/>
    <hyperlink ref="BB1332" r:id="rId856" xr:uid="{02C0F255-1F91-4C00-971B-736D4F00C6A9}"/>
    <hyperlink ref="BB1333" r:id="rId857" xr:uid="{D948FAC0-A681-4B22-ACA3-19F6F685BE51}"/>
    <hyperlink ref="BB1334" r:id="rId858" xr:uid="{87549512-E1DC-4CB3-B56F-129467B48A5F}"/>
    <hyperlink ref="BB1335" r:id="rId859" xr:uid="{8C86D398-AA82-4AC9-8A59-F07473AB9310}"/>
    <hyperlink ref="BB1336" r:id="rId860" xr:uid="{124A86FB-9A3E-415A-88F8-191258DE5E9E}"/>
    <hyperlink ref="BB1337" r:id="rId861" xr:uid="{2E0E04FF-1564-4CB0-8CC2-2D9055E39258}"/>
    <hyperlink ref="BB1338" r:id="rId862" xr:uid="{773B0655-48D1-4165-BC21-A3F6D0169677}"/>
    <hyperlink ref="BB1351" r:id="rId863" xr:uid="{F392EEEE-A877-4448-8BC7-7F79BF99A006}"/>
    <hyperlink ref="BB1352" r:id="rId864" xr:uid="{D084C8DD-386E-4152-B81C-7431602794FD}"/>
    <hyperlink ref="BB1353" r:id="rId865" xr:uid="{B2D9E7CF-EA58-425E-9C66-D8C7BBB47D57}"/>
    <hyperlink ref="BB1354" r:id="rId866" xr:uid="{8EDF6C7B-9710-4D36-8997-20EF805E4216}"/>
    <hyperlink ref="BB1355" r:id="rId867" xr:uid="{6BF60736-7537-476E-8E6C-77B2CFFB843A}"/>
    <hyperlink ref="BB1356" r:id="rId868" xr:uid="{53B99125-1933-466E-AB6A-560DF0066A8E}"/>
    <hyperlink ref="BB1357" r:id="rId869" xr:uid="{15556609-027E-4665-9186-82D93A9E187E}"/>
    <hyperlink ref="BB1358" r:id="rId870" xr:uid="{5222F6F8-2562-40EA-A5FF-45E7A488380E}"/>
    <hyperlink ref="BB1359" r:id="rId871" xr:uid="{8AA288E4-532D-407A-B5BF-2A8F5762CD0A}"/>
    <hyperlink ref="BB1360" r:id="rId872" xr:uid="{8CE17C17-A462-4C74-8B92-20620C451216}"/>
    <hyperlink ref="BB1361" r:id="rId873" xr:uid="{78A2D44A-5B7F-4A2B-BF5E-3EA59EA316A9}"/>
    <hyperlink ref="BB1362" r:id="rId874" xr:uid="{3FF0FFC6-869C-4705-808F-5818A7054C9B}"/>
    <hyperlink ref="BB1363" r:id="rId875" xr:uid="{F4373830-7CFA-4AAA-934E-6E65C17E1936}"/>
    <hyperlink ref="BB1364" r:id="rId876" xr:uid="{CD616617-00BF-4796-9063-C32D65402CD5}"/>
    <hyperlink ref="BB1365" r:id="rId877" xr:uid="{A5AAF6B4-5B4F-4DF7-8097-A823E278FD98}"/>
    <hyperlink ref="BB1366" r:id="rId878" xr:uid="{BCF738F3-59E6-419E-9480-1D5C4E7A0695}"/>
    <hyperlink ref="BB1367" r:id="rId879" xr:uid="{A23E713D-7004-486B-B802-78B0122078BA}"/>
    <hyperlink ref="BB1368" r:id="rId880" xr:uid="{020A1CC9-157B-4869-A30F-285E55564013}"/>
    <hyperlink ref="BB1369" r:id="rId881" xr:uid="{3DF1A3C5-41EF-400B-87A2-D07FF1AF18C4}"/>
    <hyperlink ref="BB1370" r:id="rId882" xr:uid="{B8ED75F4-E182-4494-8725-D446466FEFA8}"/>
    <hyperlink ref="BB1371" r:id="rId883" xr:uid="{50A3E3B8-1ABC-4F2C-8031-D65BD23B610A}"/>
    <hyperlink ref="BB1372" r:id="rId884" xr:uid="{2D0A4CB8-5003-4FA8-AF3F-DF698D04A90A}"/>
    <hyperlink ref="BB1373" r:id="rId885" xr:uid="{E8DBE6A2-DCEB-4B58-ABA7-C7BB740FA7A6}"/>
    <hyperlink ref="BB1374" r:id="rId886" xr:uid="{B6442E14-EFA5-45AC-B909-4358EF993C15}"/>
    <hyperlink ref="BB1375" r:id="rId887" xr:uid="{C5DD8831-C7E3-44C8-BC77-66351A0638BD}"/>
    <hyperlink ref="BB1376" r:id="rId888" xr:uid="{9AF86241-E547-496E-80B9-6A1AA553C392}"/>
    <hyperlink ref="BB1377" r:id="rId889" xr:uid="{FE5AD2D0-5E8D-4532-BFCA-D94CB2265A19}"/>
    <hyperlink ref="BB1378" r:id="rId890" xr:uid="{6B2FFB4F-C5D4-452B-BB2F-C4AC27ADC416}"/>
    <hyperlink ref="BB1379" r:id="rId891" xr:uid="{B0492189-B5F8-4DE5-A70A-604E61D3BE02}"/>
    <hyperlink ref="BB1380" r:id="rId892" xr:uid="{1FBCA2D0-4618-4118-A4AC-5B951523E8F9}"/>
    <hyperlink ref="BB1381" r:id="rId893" xr:uid="{895F6125-395D-436A-B5E7-7562EC60BF39}"/>
    <hyperlink ref="BB1382" r:id="rId894" xr:uid="{B73F0420-C434-4EF3-B1FC-275EC67219FA}"/>
    <hyperlink ref="BB1383" r:id="rId895" xr:uid="{2ED2F6E6-1CAF-431A-9C10-6C46A961C5E0}"/>
    <hyperlink ref="BB1384" r:id="rId896" xr:uid="{075013C7-8D80-4786-BB60-7DC09E683AE9}"/>
    <hyperlink ref="BB1385" r:id="rId897" xr:uid="{B0836FE5-544C-43D5-85BE-BFAD9A87EC10}"/>
    <hyperlink ref="BB1386" r:id="rId898" xr:uid="{B9ABF268-DE67-4866-A8A4-F3B824F0A04D}"/>
    <hyperlink ref="BB1387" r:id="rId899" xr:uid="{AB83F561-056B-45EF-B3DD-63EE3208DC44}"/>
    <hyperlink ref="BB1388" r:id="rId900" xr:uid="{5B219B50-5AA0-4A29-B707-0B789FD27E73}"/>
    <hyperlink ref="BB1389" r:id="rId901" xr:uid="{255F6D23-7A67-4391-A1AD-981A8ED2BB6A}"/>
    <hyperlink ref="BB1390" r:id="rId902" xr:uid="{4EF07D3A-D006-45AD-9999-AF646B3435E8}"/>
    <hyperlink ref="BB1391" r:id="rId903" xr:uid="{23F596EF-AA87-4DAD-A0CC-456D8905F049}"/>
    <hyperlink ref="BB1392" r:id="rId904" xr:uid="{BAE96EB8-6B29-4B01-9B73-92D23669D22B}"/>
    <hyperlink ref="BB1393" r:id="rId905" xr:uid="{E81788F8-17A5-412F-94AD-802594E7317B}"/>
    <hyperlink ref="BB1394" r:id="rId906" xr:uid="{AB84ED6F-6D07-4574-A65A-78D53A9A267E}"/>
    <hyperlink ref="BB1395" r:id="rId907" xr:uid="{89F0290A-2C69-4E4D-9488-C02B8823F228}"/>
    <hyperlink ref="BB1396" r:id="rId908" xr:uid="{39291B47-2CB7-490D-96C4-4EED5B20C30F}"/>
    <hyperlink ref="BB1397" r:id="rId909" xr:uid="{0280F86E-4D2A-416D-9206-6D798BB66B71}"/>
    <hyperlink ref="BB1398" r:id="rId910" xr:uid="{F1A7C276-4CC7-4717-99AD-6D017501AF66}"/>
    <hyperlink ref="BB1399" r:id="rId911" xr:uid="{E910B2E6-4100-4896-9614-406B5E3E622D}"/>
    <hyperlink ref="BB1400" r:id="rId912" xr:uid="{3693E4CB-58E3-46E5-B9B8-E610DFAEB57D}"/>
    <hyperlink ref="BB1401" r:id="rId913" xr:uid="{00850BD3-37C7-4BFD-8F3F-0DA437824973}"/>
    <hyperlink ref="BB1402" r:id="rId914" xr:uid="{87667FF8-8EEA-459A-9CE9-F8EFF7596A0A}"/>
    <hyperlink ref="BB1403" r:id="rId915" xr:uid="{39A23D35-EB50-40EE-B30E-802F571D0F05}"/>
    <hyperlink ref="BB1404" r:id="rId916" xr:uid="{68876598-2566-4901-ABFE-648569C71ECF}"/>
    <hyperlink ref="BB1405" r:id="rId917" xr:uid="{2A0A38DC-7A9A-46A4-B90E-5F9051A18480}"/>
    <hyperlink ref="BB1406" r:id="rId918" xr:uid="{839F26F1-911F-4CE3-AE6A-7F7ACBB7DAF6}"/>
    <hyperlink ref="BB1407" r:id="rId919" xr:uid="{5556A4D6-B420-4893-AF4A-3BC2741316E7}"/>
    <hyperlink ref="BB1408" r:id="rId920" xr:uid="{256DCC71-02BA-4798-BFF1-F1252ED4FE23}"/>
    <hyperlink ref="BB1409" r:id="rId921" xr:uid="{DD0154A1-3C6F-4D63-A3E9-A9A6C024AE7D}"/>
    <hyperlink ref="BB1410" r:id="rId922" xr:uid="{33E6FE80-7F39-438E-8D74-52C01DC488E2}"/>
    <hyperlink ref="BB1411" r:id="rId923" xr:uid="{C4E4D06D-5EC8-4AA8-8D0C-248D33FF7D02}"/>
    <hyperlink ref="BB1412" r:id="rId924" xr:uid="{2D0461B1-6306-4EEA-BAF6-A21D1E497E2B}"/>
    <hyperlink ref="BB1413" r:id="rId925" xr:uid="{A7E79606-4A9A-46F4-8F0A-4D7D609CEFD6}"/>
    <hyperlink ref="BB1414" r:id="rId926" xr:uid="{8A2CA5A8-C4A2-4FEA-8920-65A7BA2F87F3}"/>
    <hyperlink ref="BB1415" r:id="rId927" xr:uid="{0B1B4DA7-136B-4340-BDD6-C46B3BF67BF3}"/>
    <hyperlink ref="BB1416" r:id="rId928" xr:uid="{C8233CB9-3CB2-4FA6-978A-35C178E7C9FE}"/>
    <hyperlink ref="BB1417" r:id="rId929" xr:uid="{BBFB35B9-2D35-4975-9DE6-BEAECB564827}"/>
    <hyperlink ref="BB1418" r:id="rId930" xr:uid="{D0F0260F-013A-4E9F-9D55-E19225CB4885}"/>
    <hyperlink ref="BB1419" r:id="rId931" xr:uid="{3666EFF9-839A-4234-B08F-9F6FE506B947}"/>
    <hyperlink ref="BB1420" r:id="rId932" xr:uid="{1AC01F76-726F-4F89-8F54-9DDE4AE284A5}"/>
    <hyperlink ref="BB1421" r:id="rId933" xr:uid="{DC67D0E7-9EB3-4BDB-917D-9FBB333EB488}"/>
    <hyperlink ref="BB1422" r:id="rId934" xr:uid="{25753D2B-1884-42E1-BF03-18CD1C3ADFDD}"/>
    <hyperlink ref="BB1423" r:id="rId935" xr:uid="{79190D1D-5E24-4A02-8078-F968967FA025}"/>
    <hyperlink ref="BB1424" r:id="rId936" xr:uid="{22C3D24D-4B6A-4858-BACB-439FD7567E8C}"/>
    <hyperlink ref="BB1425" r:id="rId937" xr:uid="{2C0A2A00-84E0-4167-9DED-8B6222E7B863}"/>
    <hyperlink ref="BB1426" r:id="rId938" xr:uid="{91EBF418-1CB8-4B92-B482-0E3A063BB330}"/>
    <hyperlink ref="BB1427" r:id="rId939" xr:uid="{50DB1948-5258-4126-A2CC-6E052453D2EB}"/>
    <hyperlink ref="BB1428" r:id="rId940" xr:uid="{54C8E84A-BC60-412C-A68D-F69A6A4437D3}"/>
    <hyperlink ref="BB1429" r:id="rId941" xr:uid="{32F7C564-0416-40FC-98CD-E558DD4D6C64}"/>
    <hyperlink ref="BB1430" r:id="rId942" xr:uid="{A0B3264E-4F2B-41B1-8F76-5426EE6F91BB}"/>
    <hyperlink ref="BB1431" r:id="rId943" xr:uid="{A0A6A1D8-345F-46A5-B509-504FF178173A}"/>
    <hyperlink ref="BB1432" r:id="rId944" xr:uid="{E5399922-02A3-47E3-9336-754A09C7325A}"/>
    <hyperlink ref="BB1433" r:id="rId945" xr:uid="{684E0CC4-1B0D-447D-A1EF-E75471B589C8}"/>
    <hyperlink ref="BB1435" r:id="rId946" xr:uid="{AA49BA04-01A1-4A28-89E0-A4E957766248}"/>
    <hyperlink ref="BB1436" r:id="rId947" xr:uid="{DCD38E48-979F-41F6-9C9B-E6EF7AD994AD}"/>
    <hyperlink ref="BB1437" r:id="rId948" xr:uid="{A79B9497-BFA1-461A-A3A6-E8D2DAD362DF}"/>
    <hyperlink ref="BB1438" r:id="rId949" xr:uid="{55ED45BF-5BDE-4B98-8AC9-E8609BD303AF}"/>
    <hyperlink ref="BB1439" r:id="rId950" xr:uid="{F8C4AD98-944B-4139-A498-2DC3F28D097C}"/>
    <hyperlink ref="BB1440" r:id="rId951" xr:uid="{ABF1DB2B-53C3-4DD8-9543-880426A52C24}"/>
    <hyperlink ref="BB1441" r:id="rId952" xr:uid="{2CEEA849-D54E-42CC-9784-B04ABF45AC82}"/>
    <hyperlink ref="BB1442" r:id="rId953" xr:uid="{EF9BCD73-B646-49D6-B504-162A1E1E63E5}"/>
    <hyperlink ref="BB1443" r:id="rId954" xr:uid="{29BB053D-FC27-414A-9B22-83DA8C64C955}"/>
    <hyperlink ref="BB1444" r:id="rId955" xr:uid="{F9826B39-0A5D-4DF8-AD71-3BEC5D90C285}"/>
    <hyperlink ref="BB1445" r:id="rId956" xr:uid="{DBBE4A29-ABDB-45F0-9C3E-1984FC79ED9D}"/>
    <hyperlink ref="BB1446" r:id="rId957" xr:uid="{D42175A2-6F94-465F-954D-D40D7F8A67A7}"/>
    <hyperlink ref="BB1447" r:id="rId958" xr:uid="{F7A7E9D0-F7C6-444F-9E33-7D66346767DD}"/>
    <hyperlink ref="BB1448" r:id="rId959" xr:uid="{EFF3634B-98B0-4CA8-9FF1-3C9FC6564532}"/>
    <hyperlink ref="BB1449" r:id="rId960" xr:uid="{BB655F2A-F928-4AF2-B285-721795D309E8}"/>
    <hyperlink ref="BB1450" r:id="rId961" xr:uid="{74724760-FE90-4FC9-BC01-EA52B9B12A8D}"/>
    <hyperlink ref="BB1451" r:id="rId962" xr:uid="{0E12B54C-AE2B-4A68-9413-F62C96C0D04D}"/>
    <hyperlink ref="BB1452" r:id="rId963" xr:uid="{267F89E8-720E-45E6-A71F-5B860AE9A508}"/>
    <hyperlink ref="BB1493" r:id="rId964" xr:uid="{8ABAB833-5656-42F8-B4DE-B7007A3B8DEE}"/>
    <hyperlink ref="BB1494" r:id="rId965" xr:uid="{F13B23F7-221B-4304-ADD9-25E731DFA479}"/>
    <hyperlink ref="BB1495" r:id="rId966" xr:uid="{FD7368F2-C939-4B0C-9400-EF59AEEC576D}"/>
    <hyperlink ref="BB1496" r:id="rId967" xr:uid="{FEAC9982-DC98-4568-805C-B9E690949B3D}"/>
    <hyperlink ref="BB1497" r:id="rId968" xr:uid="{50B14FAD-C139-43F0-9114-C47D64618284}"/>
    <hyperlink ref="BB1498" r:id="rId969" xr:uid="{19250381-745A-4C39-A227-907B514C4635}"/>
    <hyperlink ref="BB1499" r:id="rId970" xr:uid="{5F2712F7-0C68-4FD8-9BCD-8692ABFA7F55}"/>
    <hyperlink ref="BB1500" r:id="rId971" xr:uid="{BB793DB0-80C2-44BC-A457-0EBBF998B25D}"/>
    <hyperlink ref="BB1501" r:id="rId972" xr:uid="{AA6FC72E-D04F-46D0-9683-9BB48C6F316B}"/>
    <hyperlink ref="BB1502" r:id="rId973" xr:uid="{80DE07B0-5552-4524-AA36-627FD0087EB1}"/>
    <hyperlink ref="BB1503" r:id="rId974" xr:uid="{942E63A4-8A3B-4AFB-8979-71F273C029B8}"/>
    <hyperlink ref="BB1504" r:id="rId975" xr:uid="{F1EF6F36-27F0-4543-BE26-3653C2F999EB}"/>
    <hyperlink ref="BB1505" r:id="rId976" xr:uid="{E5AF6D12-2CE4-4CEA-A553-6E4AF20721BD}"/>
    <hyperlink ref="BB1506" r:id="rId977" xr:uid="{F8F50A2D-1A76-4BFF-8BB4-57BB4AE279F0}"/>
    <hyperlink ref="BB1507" r:id="rId978" xr:uid="{3061C284-DE35-4CC8-B765-4637CDC93C65}"/>
    <hyperlink ref="BB1508" r:id="rId979" xr:uid="{CE3C19B3-8E3B-4409-B778-51B42E5436B2}"/>
    <hyperlink ref="BB1509" r:id="rId980" xr:uid="{BA45EFBC-46A8-4AA8-BC33-10BFD341F4D7}"/>
    <hyperlink ref="BB1510" r:id="rId981" xr:uid="{F5262925-1037-4C57-8E60-D78D063015CF}"/>
    <hyperlink ref="BB1511" r:id="rId982" xr:uid="{8C1CC803-BD60-4AE8-9447-5BB199F69D7E}"/>
    <hyperlink ref="BB1512" r:id="rId983" xr:uid="{FA211395-703F-4237-9C36-8FACA982DA21}"/>
    <hyperlink ref="BB1513" r:id="rId984" xr:uid="{DA808F77-A312-4066-98AF-3AC261A20F5C}"/>
    <hyperlink ref="BB1514" r:id="rId985" xr:uid="{F4579CD1-FAD0-4AEF-8969-65A4646CFA0A}"/>
    <hyperlink ref="BB1515" r:id="rId986" xr:uid="{9AC13B77-748B-4D8E-A24B-77B3D8481C44}"/>
    <hyperlink ref="BB1516" r:id="rId987" xr:uid="{6325B172-A191-4BA4-B05C-476427043179}"/>
    <hyperlink ref="BB1517" r:id="rId988" xr:uid="{BF089F35-9F7B-4FB9-869D-3AC4B50C7F7A}"/>
    <hyperlink ref="BB1518" r:id="rId989" xr:uid="{EC551DAC-E031-4316-859C-711A72653245}"/>
    <hyperlink ref="BB1519" r:id="rId990" xr:uid="{1F6143D9-3D1A-4E0E-BE5A-680F8A2DCB7E}"/>
    <hyperlink ref="BB1528" r:id="rId991" xr:uid="{05707A70-7DCF-434B-A264-569C7DB3384C}"/>
    <hyperlink ref="BB1529" r:id="rId992" xr:uid="{7186552E-496E-41A5-8E4D-97466B6E21AC}"/>
    <hyperlink ref="BB1530" r:id="rId993" xr:uid="{9CF30A3A-5356-4563-ABF9-2CEDEFDA747B}"/>
    <hyperlink ref="BB1531" r:id="rId994" xr:uid="{69F0F079-CA09-44BF-BB9F-994AF7734963}"/>
    <hyperlink ref="BB1532" r:id="rId995" xr:uid="{8CD7C5FE-7D52-442D-9B36-E8908818A042}"/>
    <hyperlink ref="BB1533" r:id="rId996" xr:uid="{67CA9058-A064-413C-AC49-6E653EB75FF3}"/>
    <hyperlink ref="BB1534" r:id="rId997" xr:uid="{E038492F-AB68-4F68-B4EB-264BF2BD1A0B}"/>
    <hyperlink ref="BB1535" r:id="rId998" xr:uid="{CC8FA9F4-EFC0-42A0-A4A7-1DB1C2B062F8}"/>
    <hyperlink ref="BB1536" r:id="rId999" xr:uid="{967E8D3E-46BC-4F71-B902-918DC43FEB5D}"/>
    <hyperlink ref="BB1537" r:id="rId1000" xr:uid="{EEA6978A-F85A-4620-BE80-25F93EB18EEA}"/>
    <hyperlink ref="BB1538" r:id="rId1001" xr:uid="{4957118F-52B2-4CF2-BE02-BDB86A372FCC}"/>
    <hyperlink ref="BB1539" r:id="rId1002" xr:uid="{86179D8A-1A05-469B-BD01-70C467EA0F97}"/>
    <hyperlink ref="BB1540" r:id="rId1003" xr:uid="{465C4936-2915-4727-96B8-7A6E40BF55EF}"/>
    <hyperlink ref="BB1541" r:id="rId1004" xr:uid="{C5D20280-337F-42E0-9529-411909A0A036}"/>
    <hyperlink ref="BB1542" r:id="rId1005" xr:uid="{051BFDF7-54C4-4357-A585-A17F344A2078}"/>
    <hyperlink ref="BB1543" r:id="rId1006" xr:uid="{807D68B2-5FD0-4F0F-851C-18504BC51D1B}"/>
    <hyperlink ref="BB1544" r:id="rId1007" xr:uid="{004CBFD3-B2A4-4516-BDF9-B5811F684103}"/>
    <hyperlink ref="BB1545" r:id="rId1008" xr:uid="{FED634AA-FF54-4AC6-89F7-17B52849CBCC}"/>
    <hyperlink ref="BB1546" r:id="rId1009" xr:uid="{F6467F59-67A8-4DA6-9CAB-24E98931C9CF}"/>
    <hyperlink ref="BB1547" r:id="rId1010" xr:uid="{B252DD13-FE1C-433B-AA9D-8AB5B00A614C}"/>
    <hyperlink ref="BB1548" r:id="rId1011" xr:uid="{6088682F-3A20-4586-9B32-F80570C11850}"/>
    <hyperlink ref="BB1549" r:id="rId1012" xr:uid="{E0239B1C-B398-4D49-8F75-1DB8684EB505}"/>
    <hyperlink ref="BB1550" r:id="rId1013" xr:uid="{84AB4743-B277-472C-B600-5BF3CEF979E2}"/>
    <hyperlink ref="BB1551" r:id="rId1014" xr:uid="{C90829E8-B3F8-4FE5-AC56-CB0DE41F47ED}"/>
    <hyperlink ref="BB1552" r:id="rId1015" xr:uid="{53555BDB-1372-45B0-A13A-1FAEB9C904BC}"/>
    <hyperlink ref="BB1553" r:id="rId1016" xr:uid="{EEAE3A2E-36D2-4168-BE68-729A2FA71793}"/>
    <hyperlink ref="BB1554" r:id="rId1017" xr:uid="{47980BF7-41C0-426A-914C-202E17151CFE}"/>
    <hyperlink ref="BB1555" r:id="rId1018" xr:uid="{48FFB03C-BA07-4F50-9CBE-CD9CF4C1D86A}"/>
    <hyperlink ref="BB1556" r:id="rId1019" xr:uid="{B1BCE7A2-62E5-4976-B2F1-AE301267417D}"/>
    <hyperlink ref="BB1557" r:id="rId1020" xr:uid="{3FFBB8CD-77F7-437C-9A3E-501865867F06}"/>
    <hyperlink ref="BB1558" r:id="rId1021" xr:uid="{D1F9371A-7DEB-4165-AB36-19D0B45371FB}"/>
    <hyperlink ref="BB1559" r:id="rId1022" xr:uid="{CDB590F9-309C-420A-AB83-8448580749AD}"/>
    <hyperlink ref="BB1560" r:id="rId1023" xr:uid="{1309F93C-1929-495A-AD19-8C780B2B8D63}"/>
    <hyperlink ref="BB1561" r:id="rId1024" xr:uid="{B7736843-DAB6-4937-AEAE-5AF41DBE0763}"/>
    <hyperlink ref="BB1562" r:id="rId1025" xr:uid="{E64A9F02-1155-4ACB-8912-7E534577AC68}"/>
    <hyperlink ref="BB1563" r:id="rId1026" xr:uid="{FD1F440F-10F2-44C9-B8F7-0DF8410B936E}"/>
    <hyperlink ref="BB1564" r:id="rId1027" xr:uid="{23B48AE1-9F89-42CA-8440-3621179A01F8}"/>
    <hyperlink ref="BB1565" r:id="rId1028" xr:uid="{72A22E8C-D424-45E6-9E02-75D14ED6477F}"/>
    <hyperlink ref="BB1566" r:id="rId1029" xr:uid="{64EAAE50-3675-4390-936D-7D4B5A31F5CD}"/>
    <hyperlink ref="BB1567" r:id="rId1030" xr:uid="{AE5BBABF-6AFE-426E-8D9E-D161D1CFA5A8}"/>
    <hyperlink ref="BB1568" r:id="rId1031" xr:uid="{2112785B-020F-437E-A0C8-1F01AECB615E}"/>
    <hyperlink ref="BB1569" r:id="rId1032" xr:uid="{2483380D-D124-4632-98A6-DA4740007A16}"/>
    <hyperlink ref="BB1570" r:id="rId1033" xr:uid="{4236646A-7B83-416C-BC15-18B2AFEE4C57}"/>
    <hyperlink ref="BB1571" r:id="rId1034" xr:uid="{9EEC986B-21BB-4D86-9AA3-57A1BEDCB079}"/>
    <hyperlink ref="BB1572" r:id="rId1035" xr:uid="{0881982A-D79A-4A45-8EAD-03E0076875EA}"/>
    <hyperlink ref="BB1573" r:id="rId1036" xr:uid="{C669B9FB-62B4-4E7D-8DD2-CDA1FF8AD49C}"/>
    <hyperlink ref="BB1574" r:id="rId1037" xr:uid="{F3DEF62A-F654-4916-B439-CB65319DA207}"/>
    <hyperlink ref="BB1575" r:id="rId1038" xr:uid="{583CDF51-623C-42FF-82F1-49B2BDD3BA0C}"/>
    <hyperlink ref="BB1576" r:id="rId1039" xr:uid="{79F74AE7-A519-45CA-B406-D9BFF84EBD97}"/>
    <hyperlink ref="BB1577" r:id="rId1040" xr:uid="{0C7AD0E8-6024-4EF4-B7BB-FDBD9A3AF853}"/>
    <hyperlink ref="BB1578" r:id="rId1041" xr:uid="{8559F39A-9873-444A-AF7A-5052E070AFCF}"/>
    <hyperlink ref="BB1579" r:id="rId1042" xr:uid="{5423664A-A140-4527-9419-A8DCAEB7CF54}"/>
    <hyperlink ref="BB1580" r:id="rId1043" xr:uid="{4FD7E4DB-F15C-4531-8443-6F13729214B0}"/>
    <hyperlink ref="BB1581" r:id="rId1044" xr:uid="{F6C9DDCD-D14B-4A3A-BFE7-9F7164B7BAEB}"/>
    <hyperlink ref="BB1582" r:id="rId1045" xr:uid="{BA8E7490-2433-4009-A9F1-72CBC3937EC6}"/>
    <hyperlink ref="BB1583" r:id="rId1046" xr:uid="{11C57B0E-110A-4286-81AA-AD6E0CDE320D}"/>
    <hyperlink ref="BB1584" r:id="rId1047" xr:uid="{309438DD-D5FB-4552-88C2-33CEABC998CC}"/>
    <hyperlink ref="BB1585" r:id="rId1048" xr:uid="{C24DD2E0-3B2A-4B87-A983-31DDB9C5601B}"/>
    <hyperlink ref="BB1586" r:id="rId1049" xr:uid="{02C66767-943D-41D7-9DD1-A52364450526}"/>
    <hyperlink ref="BB1587" r:id="rId1050" xr:uid="{B976568B-F6F7-46D1-B0C8-CE79C457B2A7}"/>
    <hyperlink ref="BB1588" r:id="rId1051" xr:uid="{721513B4-90DF-4095-B138-F0B6EB073C3C}"/>
    <hyperlink ref="BB1589" r:id="rId1052" xr:uid="{3DD47373-37B8-4D48-9443-688FEE523E00}"/>
    <hyperlink ref="BB1590" r:id="rId1053" xr:uid="{ABE1292A-B43A-44F1-8CFF-25EEDA6F2B63}"/>
    <hyperlink ref="BB1603" r:id="rId1054" xr:uid="{A0B84D93-AFD0-419A-9A0A-6C1B1FFB9F23}"/>
    <hyperlink ref="BB1604" r:id="rId1055" xr:uid="{2B19BB37-2F38-47B9-BE01-2ADB7ECF9650}"/>
    <hyperlink ref="BB1605" r:id="rId1056" xr:uid="{2148DAB2-6D48-4254-A77E-EFD7272F116E}"/>
    <hyperlink ref="BB1606" r:id="rId1057" xr:uid="{7D2B4F50-258A-4214-AED7-C73E1DDCCA29}"/>
    <hyperlink ref="BB1607" r:id="rId1058" xr:uid="{4C64BD79-EA38-4B57-A4E8-B3CFCDA32916}"/>
    <hyperlink ref="BB1608" r:id="rId1059" xr:uid="{4A049B64-8520-42BB-9C1F-C0DC815B001E}"/>
    <hyperlink ref="BB1609" r:id="rId1060" xr:uid="{F0850604-1AF5-42CB-8FA6-8BBAD8554111}"/>
    <hyperlink ref="BB1610" r:id="rId1061" xr:uid="{E812E421-B68C-4715-8388-4433C9B36CDD}"/>
    <hyperlink ref="BB1611" r:id="rId1062" xr:uid="{5DAB08F3-FA59-4517-A269-EF22E087E28B}"/>
    <hyperlink ref="BB1612" r:id="rId1063" xr:uid="{2569C8D3-149C-4F76-9F98-DBCDA6DFE07E}"/>
    <hyperlink ref="BB1613" r:id="rId1064" xr:uid="{16EA3E84-5D53-41DE-A107-4AE75094B638}"/>
    <hyperlink ref="BB1614" r:id="rId1065" xr:uid="{9D48D8D6-241A-4532-872E-9796A86CA413}"/>
    <hyperlink ref="BB1615" r:id="rId1066" xr:uid="{C0524042-CF21-45DD-83D6-72DA65CCFAF1}"/>
    <hyperlink ref="BB1616" r:id="rId1067" xr:uid="{92D117C2-C2B3-475F-8EB0-CF60B5511E99}"/>
    <hyperlink ref="BB1617" r:id="rId1068" xr:uid="{15DF4ED3-4064-42F2-8A17-E3AC39FD6A13}"/>
    <hyperlink ref="BB1618" r:id="rId1069" xr:uid="{19EFCBCF-562D-4242-8C7A-C87AB1292165}"/>
    <hyperlink ref="BB1619" r:id="rId1070" xr:uid="{57C70E00-E7B7-4ED5-94C8-0931D52692E9}"/>
    <hyperlink ref="BB1620" r:id="rId1071" xr:uid="{818D7176-ADA0-4070-88B4-D2419D4E0F20}"/>
    <hyperlink ref="BB1621" r:id="rId1072" xr:uid="{CE5EB244-6DC8-4229-A28F-714F2BC3231F}"/>
    <hyperlink ref="BB1628" r:id="rId1073" xr:uid="{76E431DD-B804-4BC8-9C2C-A570E69C2FFE}"/>
    <hyperlink ref="BB1629" r:id="rId1074" xr:uid="{7A872F6B-7FF3-4BE7-84D0-A090E1D0926C}"/>
    <hyperlink ref="BB1630" r:id="rId1075" xr:uid="{18D30FEE-2683-42F5-8065-308DBBA9B1C6}"/>
    <hyperlink ref="BB1631" r:id="rId1076" xr:uid="{F43C26BD-6C54-4DB9-B40D-A66DA3B8D9B0}"/>
    <hyperlink ref="BB1632" r:id="rId1077" xr:uid="{92750C95-FED8-42DE-84E4-AFA4B436874A}"/>
    <hyperlink ref="BB1633" r:id="rId1078" xr:uid="{36B385E0-258E-4088-8111-EAF947D1F1C6}"/>
    <hyperlink ref="BB1634" r:id="rId1079" xr:uid="{7B67FE3B-E609-4611-96C1-5CD2DDCDF3B0}"/>
    <hyperlink ref="BB1635" r:id="rId1080" xr:uid="{8056BD97-7149-47BB-A9C0-7C806624B8B0}"/>
    <hyperlink ref="BB1636" r:id="rId1081" xr:uid="{307CDEE6-296B-40D7-A561-9EF87B6DD80A}"/>
    <hyperlink ref="BB1637" r:id="rId1082" xr:uid="{83B2E00D-FF24-4CC7-9710-88A3597BCB5D}"/>
    <hyperlink ref="BB1638" r:id="rId1083" xr:uid="{1E22B92E-1F4B-4F4A-9D92-CCA7FD04A501}"/>
    <hyperlink ref="BB1639" r:id="rId1084" xr:uid="{72594806-6EB9-497A-84CE-54B859799A61}"/>
    <hyperlink ref="BB1640" r:id="rId1085" xr:uid="{A79C1146-4D8C-4FE9-AEA3-B08F3DE7EC85}"/>
    <hyperlink ref="BB1641" r:id="rId1086" xr:uid="{80350516-C692-4709-B0BC-64EE133FA742}"/>
    <hyperlink ref="BB1642" r:id="rId1087" xr:uid="{18F0E7C8-7F5A-4ED9-A742-3AD53A9ED59A}"/>
    <hyperlink ref="BB1643" r:id="rId1088" xr:uid="{B3A54AC1-7FEC-4942-B240-06F5202941CC}"/>
    <hyperlink ref="BB1644" r:id="rId1089" xr:uid="{03FBA5ED-193B-40A8-8869-087F40E523D8}"/>
    <hyperlink ref="BB1645" r:id="rId1090" xr:uid="{EB6BD3AB-00CE-4942-BD86-3A83F18363AC}"/>
    <hyperlink ref="BB1646" r:id="rId1091" xr:uid="{E40EB032-AA98-4C6F-92E2-2904F474E77C}"/>
    <hyperlink ref="BB1647" r:id="rId1092" xr:uid="{5B45E926-F783-463E-A41E-2D91755F31DC}"/>
    <hyperlink ref="BB1648" r:id="rId1093" xr:uid="{289BE286-E498-48AE-95FB-76113D118D01}"/>
    <hyperlink ref="BB1649" r:id="rId1094" xr:uid="{F8ED88DE-C3AC-4C9A-A326-B923C95E790C}"/>
    <hyperlink ref="BB1650" r:id="rId1095" xr:uid="{4F7CA1DE-D473-45A3-AB5F-04CD299BD480}"/>
    <hyperlink ref="BB1651" r:id="rId1096" xr:uid="{744D9715-9E43-464B-AFDE-98E43976B521}"/>
    <hyperlink ref="BB1652" r:id="rId1097" xr:uid="{9665964F-A249-4D39-87A4-47D8BD4C0442}"/>
    <hyperlink ref="BB1653" r:id="rId1098" xr:uid="{4DA9B39D-AAC8-4DE2-B440-241EF55CA36A}"/>
    <hyperlink ref="BB1654" r:id="rId1099" xr:uid="{D468C05F-DF08-4C82-8CCB-7B198F887E17}"/>
    <hyperlink ref="BB1655" r:id="rId1100" xr:uid="{7BEB6DB7-9C64-4336-98E6-6799A7AA174F}"/>
    <hyperlink ref="BB1656" r:id="rId1101" xr:uid="{2A28BA96-EFEF-4968-95B2-AB4D51A5FA47}"/>
    <hyperlink ref="BB1657" r:id="rId1102" xr:uid="{B07A03C1-EE66-4CDA-A44A-63A886C2D319}"/>
    <hyperlink ref="BB1658" r:id="rId1103" xr:uid="{82E859AF-F7DE-4C49-A06D-5AB8C8D1C525}"/>
    <hyperlink ref="BB1659" r:id="rId1104" xr:uid="{B8909C8F-5FD8-4288-809B-B8FB8B88EDF3}"/>
    <hyperlink ref="BB1698" r:id="rId1105" xr:uid="{4EA2F1AB-8D9A-45A1-9967-35479F2183DC}"/>
    <hyperlink ref="BB1699" r:id="rId1106" xr:uid="{68EE7C3E-C386-41F1-A0F5-5FB5CF60278E}"/>
    <hyperlink ref="BB1700" r:id="rId1107" xr:uid="{4F499651-360B-49E4-AE2F-4B462E90E80E}"/>
    <hyperlink ref="BB1701" r:id="rId1108" xr:uid="{E8C3DB46-ECFB-4FBF-8135-17C23E846FF7}"/>
    <hyperlink ref="BB1702" r:id="rId1109" xr:uid="{FEAAFAB7-2CCC-4A11-8D4D-83D5F550013F}"/>
    <hyperlink ref="BB1703" r:id="rId1110" xr:uid="{EA191E13-277F-4724-A426-AA56097AAED6}"/>
    <hyperlink ref="BB1704" r:id="rId1111" xr:uid="{6EC8B911-FE4B-4A8E-8EA2-81592F00EA1E}"/>
    <hyperlink ref="BB1705" r:id="rId1112" xr:uid="{EADA91B8-EB5D-48A7-B369-A7D63C10E8A1}"/>
    <hyperlink ref="BB1706" r:id="rId1113" xr:uid="{4FA9576A-1D2D-44DB-9430-7A28BA9255AB}"/>
    <hyperlink ref="BB1707" r:id="rId1114" xr:uid="{0A7EDB30-062E-4072-A367-C2711C6B688C}"/>
    <hyperlink ref="BB1708" r:id="rId1115" xr:uid="{55CD033D-AF4A-4A7C-8B2D-0D2944A7F34B}"/>
    <hyperlink ref="BB1709" r:id="rId1116" xr:uid="{3B864948-B51D-44B2-89F0-AF94C76450F8}"/>
    <hyperlink ref="BB1710" r:id="rId1117" xr:uid="{8A47554B-84F7-4DC4-9CB0-9D9FCDAE0C30}"/>
    <hyperlink ref="BB1711" r:id="rId1118" xr:uid="{843BB1C1-D6B4-4D79-8826-056455AA403E}"/>
    <hyperlink ref="BB1712" r:id="rId1119" xr:uid="{D5A3D79D-9537-4513-A598-3E92784D6F73}"/>
    <hyperlink ref="BB1713" r:id="rId1120" xr:uid="{469B6BED-90A7-4CEC-83A6-0E4E7365CBF9}"/>
    <hyperlink ref="BB1714" r:id="rId1121" xr:uid="{BAAEA9E2-FBB3-4750-8A4C-B30670AAB484}"/>
    <hyperlink ref="BB1715" r:id="rId1122" xr:uid="{B547BCBA-D4F1-4500-B493-B156961F2A92}"/>
    <hyperlink ref="BB1716" r:id="rId1123" xr:uid="{D7D73F87-1663-4792-BAF9-FC800B057C47}"/>
    <hyperlink ref="BB1717" r:id="rId1124" xr:uid="{87CC751C-9212-45C7-8D53-A66D89FDEAC0}"/>
    <hyperlink ref="BB1718" r:id="rId1125" xr:uid="{73EEC29B-07F5-451D-8FDB-514A1EB5B015}"/>
    <hyperlink ref="BB1719" r:id="rId1126" xr:uid="{228EE66F-E9F9-4A55-865B-CBC37613956C}"/>
    <hyperlink ref="BB1720" r:id="rId1127" xr:uid="{983443E7-4D29-4A81-97BB-8E58AB8AEFB8}"/>
    <hyperlink ref="BB1721" r:id="rId1128" xr:uid="{6C001B31-081E-418C-8560-C89030721782}"/>
    <hyperlink ref="BB1722" r:id="rId1129" xr:uid="{63A59C68-27DF-42BA-A311-FEAE96E2D991}"/>
    <hyperlink ref="BB1723" r:id="rId1130" xr:uid="{68BB5D4A-9947-4781-BF7F-28E3B20DC32B}"/>
    <hyperlink ref="BB1724" r:id="rId1131" xr:uid="{538B397D-3808-4063-8D46-85EEA5065D96}"/>
    <hyperlink ref="BB1725" r:id="rId1132" xr:uid="{0FBC051F-DC9B-4E01-8295-6080328A62DB}"/>
    <hyperlink ref="BB1726" r:id="rId1133" xr:uid="{774B42B3-082C-4C86-9D26-98F72393B7BC}"/>
    <hyperlink ref="BB1727" r:id="rId1134" xr:uid="{96A406C6-BD4B-4CCF-8FB5-0C3133C9E78F}"/>
    <hyperlink ref="BB1728" r:id="rId1135" xr:uid="{C551A61A-A164-4E19-BDC7-30771C95D608}"/>
    <hyperlink ref="BB1729" r:id="rId1136" xr:uid="{9C7ED2EF-8E38-4C30-9F5D-90E5B9024BB8}"/>
    <hyperlink ref="BB1730" r:id="rId1137" xr:uid="{AB32A461-5C29-4041-A068-774F249DB51E}"/>
    <hyperlink ref="BB1731" r:id="rId1138" xr:uid="{8DE79451-F6EC-4652-9D6D-715784D12B24}"/>
    <hyperlink ref="BB1732" r:id="rId1139" xr:uid="{5EA6215C-C01E-4DC8-9571-13D0B4618877}"/>
    <hyperlink ref="BB1733" r:id="rId1140" xr:uid="{F9AAA178-F0E7-496A-BBAF-FB294C80CF94}"/>
    <hyperlink ref="BB1734" r:id="rId1141" xr:uid="{7C870A60-DD42-4A4C-A4C7-2EA53DE7481B}"/>
    <hyperlink ref="BB1735" r:id="rId1142" xr:uid="{B92E74E7-5C7E-4D92-8DDC-D4482BE1619F}"/>
    <hyperlink ref="BB1736" r:id="rId1143" xr:uid="{23DD6224-DADF-419C-BF3E-93DF70A20EFD}"/>
    <hyperlink ref="BB1737" r:id="rId1144" xr:uid="{B3E6B2F9-2C79-47E7-A052-F5B70E346C1F}"/>
    <hyperlink ref="BB1738" r:id="rId1145" xr:uid="{44645564-50AD-4D72-BA29-87984C332A19}"/>
    <hyperlink ref="BB1739" r:id="rId1146" xr:uid="{737226BC-AAE8-45B8-AE22-2BFC14CDC02A}"/>
    <hyperlink ref="BB1740" r:id="rId1147" xr:uid="{802C8BED-D5DC-476B-94F9-740EDCE4427F}"/>
    <hyperlink ref="BB1741" r:id="rId1148" xr:uid="{96F39F9E-629E-4939-A3F9-638EB46DFFD5}"/>
    <hyperlink ref="BB1742" r:id="rId1149" xr:uid="{DD67CF6A-927E-4B48-9994-8580C00D681D}"/>
    <hyperlink ref="BB1743" r:id="rId1150" xr:uid="{2CA86F80-130B-4694-98C1-6DFD87FE0270}"/>
    <hyperlink ref="BB1744" r:id="rId1151" xr:uid="{7833E56E-A38B-4AF7-BBE4-576BBC45C201}"/>
    <hyperlink ref="BB1745" r:id="rId1152" xr:uid="{434B2D46-D644-4AE4-8D41-D06755740C0F}"/>
    <hyperlink ref="BB1746" r:id="rId1153" xr:uid="{E9292037-8968-49ED-82EF-6BC6D9B6728E}"/>
    <hyperlink ref="BB1747" r:id="rId1154" xr:uid="{4E0144F9-299B-41E3-937D-0B42AC9FF69B}"/>
    <hyperlink ref="BB1748" r:id="rId1155" xr:uid="{7D8F4008-D424-4643-B8BB-A029A627B273}"/>
    <hyperlink ref="BB1749" r:id="rId1156" xr:uid="{056578EE-2204-41BE-AF15-89D61A458329}"/>
    <hyperlink ref="BB1750" r:id="rId1157" xr:uid="{59C6724D-2EF5-455A-B5C5-FE8CA62C8AC8}"/>
    <hyperlink ref="BB1751" r:id="rId1158" xr:uid="{90ABE213-4E1A-4EF0-ACAB-8C0759CFF391}"/>
    <hyperlink ref="BB1752" r:id="rId1159" xr:uid="{503C79CB-AA0E-41A9-8177-26069393F0F0}"/>
    <hyperlink ref="BB1753" r:id="rId1160" xr:uid="{423639F3-E085-46A7-B239-2A013C4622A9}"/>
    <hyperlink ref="BB1754" r:id="rId1161" xr:uid="{0665CA79-5ABF-46BD-A871-BB8AA983C688}"/>
    <hyperlink ref="BB1755" r:id="rId1162" xr:uid="{ACE0FD5C-6DAC-4545-B7B0-FDF64CEBBA99}"/>
    <hyperlink ref="BB1756" r:id="rId1163" xr:uid="{3DBD994E-5594-41AD-8D04-92F62E335B77}"/>
    <hyperlink ref="BB1757" r:id="rId1164" xr:uid="{74BEAE39-4B34-4806-A2A5-62AE68F86434}"/>
    <hyperlink ref="BB1758" r:id="rId1165" xr:uid="{5C8744B7-5C6E-4335-BBF5-0E8E35260AAF}"/>
    <hyperlink ref="BB1759" r:id="rId1166" xr:uid="{302A3B93-6B0F-4236-8301-2BE5E3AB8946}"/>
    <hyperlink ref="BB1760" r:id="rId1167" xr:uid="{86813150-BFD7-4894-A4D6-06379571402A}"/>
    <hyperlink ref="BB1761" r:id="rId1168" xr:uid="{248D5813-EEA2-4F53-84B7-12DD715AE32B}"/>
    <hyperlink ref="BB1762" r:id="rId1169" xr:uid="{ABEE0FCB-3F39-4228-974E-3BC521A4C5EE}"/>
    <hyperlink ref="BB1763" r:id="rId1170" xr:uid="{EAC214EA-6298-45A6-AC46-AEF3B5DDCB05}"/>
    <hyperlink ref="BB1764" r:id="rId1171" xr:uid="{9F70D181-64E6-46A0-8F49-C2B199C43677}"/>
    <hyperlink ref="BB1765" r:id="rId1172" xr:uid="{EE8E6097-5582-4C2C-B807-3D84BC82A182}"/>
    <hyperlink ref="BB1766" r:id="rId1173" xr:uid="{0519BC58-DFBC-419A-B7FD-610B5CEA4CB6}"/>
    <hyperlink ref="BB1767" r:id="rId1174" xr:uid="{5E108731-BD96-41D9-972E-3BDCF8DEC963}"/>
    <hyperlink ref="BB1768" r:id="rId1175" xr:uid="{C60E018D-4271-4956-8893-E62AA93A2FAE}"/>
    <hyperlink ref="BB1769" r:id="rId1176" xr:uid="{F8B0A396-8877-4263-9790-FDE3B776B9DC}"/>
    <hyperlink ref="BB1770" r:id="rId1177" xr:uid="{8FD2E727-20DF-44D0-A101-0E96AB786D2D}"/>
    <hyperlink ref="BB1771" r:id="rId1178" xr:uid="{62CDFEAD-55F3-4550-8A5D-FE6CB704A3B4}"/>
    <hyperlink ref="BB1772" r:id="rId1179" xr:uid="{45B373CE-9A0C-4FAA-8CA0-92EDD7999217}"/>
    <hyperlink ref="BB1773" r:id="rId1180" xr:uid="{F74DCC62-F87C-4A9F-97CB-F7D367284F85}"/>
    <hyperlink ref="BB1774" r:id="rId1181" xr:uid="{BFD34473-252D-48CC-805B-8FF8CEA7CDAC}"/>
    <hyperlink ref="BB1775" r:id="rId1182" xr:uid="{32791171-8F7F-41B2-A1BE-07A8980CF9F2}"/>
    <hyperlink ref="BB1776" r:id="rId1183" xr:uid="{091CBB46-05DB-4F21-A0F8-CE78890F58F5}"/>
    <hyperlink ref="BB1777" r:id="rId1184" xr:uid="{45B5334F-5F7F-4459-930F-7E7005B95BF6}"/>
    <hyperlink ref="BB1778" r:id="rId1185" xr:uid="{AF33A619-7367-426D-B624-825C2A55581D}"/>
    <hyperlink ref="BB1779" r:id="rId1186" xr:uid="{E3138E9A-765D-4F92-8CC9-736B7A1AEED4}"/>
    <hyperlink ref="BB1780" r:id="rId1187" xr:uid="{ABED63D1-5686-4EFE-A53A-7CC478529435}"/>
    <hyperlink ref="BB1781" r:id="rId1188" xr:uid="{89340F46-75F1-4FE5-ABF4-2CAE4AFDB7A1}"/>
    <hyperlink ref="BB1782" r:id="rId1189" xr:uid="{60D68994-075C-48F0-BF41-1DBA3883DDB1}"/>
    <hyperlink ref="BB1783" r:id="rId1190" xr:uid="{C701FE5D-2505-4365-B3CF-7147F6F676CE}"/>
    <hyperlink ref="BB1784" r:id="rId1191" xr:uid="{212E9008-B92C-4C49-BCB3-D9871095D33B}"/>
    <hyperlink ref="BB1785" r:id="rId1192" xr:uid="{08D7D821-7785-4BA4-9D84-D3433CB8693C}"/>
    <hyperlink ref="BB1786" r:id="rId1193" xr:uid="{A30B62DF-165D-4413-8B70-32A0FC63CB81}"/>
    <hyperlink ref="BB1797" r:id="rId1194" xr:uid="{CDF2C83C-5325-4451-93AB-1720F24EA2EA}"/>
    <hyperlink ref="BB1798" r:id="rId1195" xr:uid="{29599EAC-D9DF-443B-82B9-756B5FCF7341}"/>
    <hyperlink ref="BB1799" r:id="rId1196" xr:uid="{DEF3329E-8A29-45CD-8F78-DA0CC45DE817}"/>
    <hyperlink ref="BB1800" r:id="rId1197" xr:uid="{A5AA439E-5F0F-4CD2-A11C-B44121BE6FB8}"/>
    <hyperlink ref="BB1801" r:id="rId1198" xr:uid="{4E505753-2A5E-4349-BA7B-22478451C632}"/>
    <hyperlink ref="BB1802" r:id="rId1199" xr:uid="{C7D28EE8-1825-4E6E-A75A-3BE3E7B44400}"/>
    <hyperlink ref="BB1803" r:id="rId1200" xr:uid="{7A8BFFFA-1771-40A4-8545-BBCD134DA364}"/>
    <hyperlink ref="BB1804" r:id="rId1201" xr:uid="{C5FB79F2-9448-44EB-9B04-C1E39B7313A3}"/>
    <hyperlink ref="BB1805" r:id="rId1202" xr:uid="{0FE47CD6-BA47-4858-A29B-3E910DCCDC28}"/>
    <hyperlink ref="BB1806" r:id="rId1203" xr:uid="{C1BA94D6-6B21-4F55-B68D-CFDEC3D756C8}"/>
    <hyperlink ref="BB1807" r:id="rId1204" xr:uid="{F2636FD7-E3D6-40D8-8DDC-945C5667A1D2}"/>
    <hyperlink ref="BB1808" r:id="rId1205" xr:uid="{C3F4D69A-DFD2-439F-AD04-D31D26086888}"/>
    <hyperlink ref="BB1809" r:id="rId1206" xr:uid="{25533B4B-9765-40B3-9575-32EB05A9C410}"/>
    <hyperlink ref="BB1810" r:id="rId1207" xr:uid="{B6E277A7-AD8C-4BF1-AB16-A48F334C4A50}"/>
    <hyperlink ref="BB1811" r:id="rId1208" xr:uid="{2A750345-00E6-4B38-8966-D55BFABB31F6}"/>
    <hyperlink ref="BB1812" r:id="rId1209" xr:uid="{A95CC617-6195-4F29-B04A-89B26A63F1EA}"/>
    <hyperlink ref="BB1813" r:id="rId1210" xr:uid="{F9933F7F-B187-455A-8F87-3C6854BE6CC7}"/>
    <hyperlink ref="BB1814" r:id="rId1211" xr:uid="{9F2B3AFC-F6E1-4632-AC65-B60B4ADC3859}"/>
    <hyperlink ref="BB1815" r:id="rId1212" xr:uid="{69A386A1-EDAF-4183-8929-F8FC086E1E55}"/>
    <hyperlink ref="BB1818" r:id="rId1213" xr:uid="{45535DE6-C774-4B3C-897B-B184DE0C77D1}"/>
    <hyperlink ref="BB1819" r:id="rId1214" xr:uid="{4BA47322-97F3-4144-A5EB-DEACC157B1A2}"/>
    <hyperlink ref="BB1820" r:id="rId1215" xr:uid="{5408118A-4B43-44A0-8D55-02E43AE2A038}"/>
    <hyperlink ref="BB1821" r:id="rId1216" xr:uid="{B53B8C37-3555-4A39-A5BE-9C79627B38AF}"/>
    <hyperlink ref="BB1822" r:id="rId1217" xr:uid="{854C2FCA-FED0-4569-ADB0-AD31AA07EC17}"/>
    <hyperlink ref="BB1823" r:id="rId1218" xr:uid="{F04A91B5-73C7-4DF4-997E-C29E02278CBE}"/>
    <hyperlink ref="BB1824" r:id="rId1219" xr:uid="{3D06D20A-0956-4000-B582-54F54373DDE5}"/>
    <hyperlink ref="BB1825" r:id="rId1220" xr:uid="{35D3791E-3B03-45C8-AA2F-FCA14FB5AF18}"/>
    <hyperlink ref="BB1826" r:id="rId1221" xr:uid="{29FEEE9F-6A70-4CC6-837C-22AFECBF2407}"/>
    <hyperlink ref="BB1827" r:id="rId1222" xr:uid="{2910D5A4-1475-44F2-8ED3-E2479518D257}"/>
    <hyperlink ref="BB1828" r:id="rId1223" xr:uid="{BCABEAD0-E1E9-40AB-B6F9-8057836A6196}"/>
    <hyperlink ref="BB1829" r:id="rId1224" xr:uid="{A52E832E-C10E-432E-882A-F8AC894829F1}"/>
    <hyperlink ref="BB1830" r:id="rId1225" xr:uid="{85571697-A54C-4008-8875-AC92B5196FBB}"/>
    <hyperlink ref="BB1831" r:id="rId1226" xr:uid="{6813B57C-3F73-4DDB-8B4D-AE2D7F3E9784}"/>
    <hyperlink ref="BB1832" r:id="rId1227" xr:uid="{57738318-8059-4C72-95BA-B4CEEAABE35D}"/>
    <hyperlink ref="BB1833" r:id="rId1228" xr:uid="{5035818C-2118-4631-A1C1-3BEAB13FE1F2}"/>
    <hyperlink ref="BB1834" r:id="rId1229" xr:uid="{2F3AC22D-7A29-4011-9478-537668E8B0F9}"/>
    <hyperlink ref="BB1835" r:id="rId1230" xr:uid="{3C80DBBE-F9EA-4615-98F6-B397F763981D}"/>
    <hyperlink ref="BB1836" r:id="rId1231" xr:uid="{2CE0F834-DB59-4646-A482-58DC49C543CA}"/>
    <hyperlink ref="BB24" r:id="rId1232" xr:uid="{71C78001-169B-47AC-BC0E-88BFE0FDEBD0}"/>
    <hyperlink ref="BB25" r:id="rId1233" xr:uid="{69D97AF1-E876-4581-A376-2CDDCE37E866}"/>
    <hyperlink ref="BB26" r:id="rId1234" xr:uid="{659B9508-6F98-4F60-88D7-5743B9BC164B}"/>
    <hyperlink ref="BB27" r:id="rId1235" xr:uid="{546B5B88-CF06-4C19-8B36-53123D65A5BD}"/>
    <hyperlink ref="BB28" r:id="rId1236" xr:uid="{2FDE40F5-BCF9-49E4-9740-498540361D7C}"/>
    <hyperlink ref="BB29" r:id="rId1237" xr:uid="{31D8703B-4583-4A41-99B6-C9F3F8DD02CB}"/>
    <hyperlink ref="BB30" r:id="rId1238" xr:uid="{EB10E260-CBC7-43DF-830E-073174A9F42E}"/>
    <hyperlink ref="BB31" r:id="rId1239" xr:uid="{DC367471-10EC-466F-9B41-A762B6BFA786}"/>
    <hyperlink ref="BB32" r:id="rId1240" xr:uid="{30596F24-1DD2-4503-B5AC-057FF7A5D1F2}"/>
    <hyperlink ref="BB33" r:id="rId1241" xr:uid="{909A7A1E-8029-4D83-A735-E3CAC8C005BF}"/>
    <hyperlink ref="BB34" r:id="rId1242" xr:uid="{872A52E1-5FE3-4E3A-A454-E7EE589322D1}"/>
    <hyperlink ref="BB35" r:id="rId1243" xr:uid="{86D8A2B7-C345-4E06-89E9-FD0AC604FA81}"/>
    <hyperlink ref="BB36" r:id="rId1244" xr:uid="{2A8CF369-E5BC-4DBB-B2C8-451472C8220B}"/>
    <hyperlink ref="BB37" r:id="rId1245" xr:uid="{4969F2D6-1D6F-4F58-B515-6825470E66E8}"/>
    <hyperlink ref="BB38" r:id="rId1246" xr:uid="{02B9EA71-F76A-4BA6-9BC7-E0C714F5C5EB}"/>
    <hyperlink ref="BB39" r:id="rId1247" xr:uid="{3E1DACD8-961D-4D78-873F-B8C5BCAC7957}"/>
    <hyperlink ref="BB40" r:id="rId1248" xr:uid="{C8EE5651-95EB-4290-ADE2-C3E293767BA1}"/>
    <hyperlink ref="BB41" r:id="rId1249" xr:uid="{DF557DA8-C9E0-48BD-BFC4-60EE5C41563E}"/>
    <hyperlink ref="BB42" r:id="rId1250" xr:uid="{31EEB7DC-5C60-41F6-BAB8-5408A93392EC}"/>
    <hyperlink ref="BB43" r:id="rId1251" xr:uid="{73B27A38-C68D-4E72-A395-9B340781A291}"/>
    <hyperlink ref="BB44" r:id="rId1252" xr:uid="{7C5A321C-BB0F-4A31-A1B9-61666323F6D3}"/>
    <hyperlink ref="BB45" r:id="rId1253" xr:uid="{F035FB4C-7B4A-41B3-A184-3B13D4A02B56}"/>
    <hyperlink ref="BB46" r:id="rId1254" xr:uid="{D11064AA-9BF8-4470-9A2E-3AECBD38DBC5}"/>
    <hyperlink ref="BB47" r:id="rId1255" xr:uid="{25EAA614-EB3F-40D8-ABE2-946F44F8E122}"/>
    <hyperlink ref="BB48" r:id="rId1256" xr:uid="{3885A4FF-924E-4DB3-98A4-EDA50A0841F8}"/>
    <hyperlink ref="BB49" r:id="rId1257" xr:uid="{438841B2-CE49-4458-8BD7-CA58DF9F0913}"/>
    <hyperlink ref="BB50" r:id="rId1258" xr:uid="{3601DA83-8358-4410-8FE9-76B57B1614D2}"/>
    <hyperlink ref="BB51" r:id="rId1259" xr:uid="{E71412FA-5105-4D2B-97CB-E8AF2967C38B}"/>
    <hyperlink ref="BB52" r:id="rId1260" xr:uid="{D157A654-1BD4-49F8-8BE7-0341C05A71C6}"/>
    <hyperlink ref="BB53" r:id="rId1261" xr:uid="{45FF3DB4-E212-42C5-819A-5CA2BA3B6330}"/>
    <hyperlink ref="BB566" r:id="rId1262" xr:uid="{AF4C0422-AA9B-451C-9C78-EC7697402A47}"/>
    <hyperlink ref="BB567" r:id="rId1263" xr:uid="{0412EA12-3D7A-4FCF-9813-8F5909511CD4}"/>
    <hyperlink ref="BB568" r:id="rId1264" xr:uid="{11686B86-D662-4B4A-B517-6CBDB1534262}"/>
    <hyperlink ref="BB569" r:id="rId1265" xr:uid="{F89EDC7B-67A9-4391-A9B0-26080060930C}"/>
    <hyperlink ref="BB570" r:id="rId1266" xr:uid="{E5A8D243-0EC8-4269-8526-C26046AE0231}"/>
    <hyperlink ref="BB571" r:id="rId1267" xr:uid="{17FE5A97-F39B-4265-AE8D-894C09596B07}"/>
    <hyperlink ref="BB572" r:id="rId1268" xr:uid="{18A3057E-A1A4-4C1A-B6C0-2800F5C355BA}"/>
    <hyperlink ref="BB573" r:id="rId1269" xr:uid="{2084D508-FD3D-4E03-816C-53CE4EA0C0FB}"/>
    <hyperlink ref="BB574" r:id="rId1270" xr:uid="{BF1F39E0-6695-4A0C-87DE-2BE6C7D1C9CD}"/>
    <hyperlink ref="BB575" r:id="rId1271" xr:uid="{1AB5B107-BA47-4877-B816-A6E93C7F580F}"/>
    <hyperlink ref="BB576" r:id="rId1272" xr:uid="{B58E01E4-5952-49F6-8CC3-2A5E7E825683}"/>
    <hyperlink ref="BB577" r:id="rId1273" xr:uid="{F45FE097-8B6A-4BF5-9834-429114B13A5E}"/>
    <hyperlink ref="BB792" r:id="rId1274" xr:uid="{05B5FFCB-4960-4AB9-930A-18A9A9D582E5}"/>
    <hyperlink ref="BB793" r:id="rId1275" xr:uid="{F86BC580-26A9-409E-8E96-115175B8D7A6}"/>
    <hyperlink ref="BB794" r:id="rId1276" xr:uid="{180721F9-BE77-4F98-8492-A891D2AAD05E}"/>
    <hyperlink ref="BB795" r:id="rId1277" xr:uid="{84C9F942-B80D-4DB8-8DEA-DC555A0D84BF}"/>
    <hyperlink ref="BB796" r:id="rId1278" xr:uid="{7E786CD9-87F7-438E-B3D4-FAF10F9E9AD1}"/>
    <hyperlink ref="BB797" r:id="rId1279" xr:uid="{9A04AE34-6721-4AC5-99AB-B84D0C8EDCF3}"/>
    <hyperlink ref="BB798" r:id="rId1280" xr:uid="{533CA926-E35C-4835-94F9-85881AC5CFA9}"/>
    <hyperlink ref="BB799" r:id="rId1281" xr:uid="{DE8FCF37-A0B3-42D2-A17A-035ADC977FB8}"/>
    <hyperlink ref="BB800" r:id="rId1282" xr:uid="{0DC6E074-4982-494A-AC8B-9830D8B09F69}"/>
    <hyperlink ref="BB801" r:id="rId1283" xr:uid="{3731B9C2-8962-4CA7-83B7-CAB3061BA49C}"/>
    <hyperlink ref="BB802" r:id="rId1284" xr:uid="{3C8CE6EF-6142-40D7-809D-08E1ECC4B77C}"/>
    <hyperlink ref="BB803" r:id="rId1285" xr:uid="{3E8467D5-5AF2-48DF-8E36-BC6B320B6305}"/>
    <hyperlink ref="BB1046" r:id="rId1286" xr:uid="{86A09309-9000-4516-A4EB-50420E23C1D7}"/>
    <hyperlink ref="BB1047" r:id="rId1287" xr:uid="{2113333B-0C1D-4A88-9B91-C5BD6974AEFC}"/>
    <hyperlink ref="BB1048" r:id="rId1288" xr:uid="{822D3706-A530-403D-9B96-9650BA0BE2AE}"/>
    <hyperlink ref="BB1049" r:id="rId1289" xr:uid="{1019A935-B79A-4283-893A-68C40712C92E}"/>
    <hyperlink ref="BB1050" r:id="rId1290" xr:uid="{98911577-E72B-4812-9D3D-DA0573F8531B}"/>
    <hyperlink ref="BB1051" r:id="rId1291" xr:uid="{D9857FFA-5C15-4EDF-A750-165E3B0C0787}"/>
    <hyperlink ref="BB1052" r:id="rId1292" xr:uid="{3F631225-2845-4688-9855-0773997B92B1}"/>
    <hyperlink ref="BB1053" r:id="rId1293" xr:uid="{F234A56C-80B0-4D02-9E8B-6E700B18150E}"/>
    <hyperlink ref="BB1054" r:id="rId1294" xr:uid="{D8919F58-DDF5-4C31-A48F-36DB13083FCC}"/>
    <hyperlink ref="BB1055" r:id="rId1295" xr:uid="{8F16D7B0-F771-4E93-B350-CB43609D2839}"/>
    <hyperlink ref="BB1056" r:id="rId1296" xr:uid="{F9488DC0-4187-4EB6-904E-9942A6522ED0}"/>
    <hyperlink ref="BB1057" r:id="rId1297" xr:uid="{B10D0A12-0FAC-4A9C-99AC-384B8C28E925}"/>
    <hyperlink ref="BB1591" r:id="rId1298" xr:uid="{CBF7EEC2-2F2A-45EA-9C79-337A9B617E4B}"/>
    <hyperlink ref="BB1592" r:id="rId1299" xr:uid="{9F8C05B5-7748-4C2F-A360-95986B61C51D}"/>
    <hyperlink ref="BB1593" r:id="rId1300" xr:uid="{895E82F7-60B1-4451-A004-6D23CBFDAD1E}"/>
    <hyperlink ref="BB1594" r:id="rId1301" xr:uid="{057A1954-7165-405C-BECF-DC3A8B08E0D6}"/>
    <hyperlink ref="BB1595" r:id="rId1302" xr:uid="{2C4EAA28-31DC-46F7-8A6C-220FF9075383}"/>
    <hyperlink ref="BB1596" r:id="rId1303" xr:uid="{AE989FF9-807F-4C8B-93A2-5FB9F893B202}"/>
    <hyperlink ref="BB1597" r:id="rId1304" xr:uid="{A1ACB248-EF6D-420C-8BB5-0EE4525EE757}"/>
    <hyperlink ref="BB1598" r:id="rId1305" xr:uid="{E0DD166A-FA3F-4D19-AA0B-B292C29D3255}"/>
    <hyperlink ref="BB1599" r:id="rId1306" xr:uid="{20DF91F4-91CA-4AAE-9936-7FE04D610696}"/>
    <hyperlink ref="BB1600" r:id="rId1307" xr:uid="{53405844-5521-41FF-B6BA-38475E37EE7B}"/>
    <hyperlink ref="BB1601" r:id="rId1308" xr:uid="{C238EBDE-EC98-4AE2-B21A-292E4CD98192}"/>
    <hyperlink ref="BB1602" r:id="rId1309" xr:uid="{FA3E5A3A-6D99-4E42-9F63-0433E6FFBC0A}"/>
    <hyperlink ref="BB1471" r:id="rId1310" xr:uid="{56FC7E1E-1D9B-46E0-A5DB-B11FB732666D}"/>
    <hyperlink ref="BB1472" r:id="rId1311" xr:uid="{13C80CCC-5CD6-4B69-BCE7-2E48C2DD90E3}"/>
    <hyperlink ref="BB1473" r:id="rId1312" xr:uid="{B2FF8B50-5767-4A49-85F7-2554E8C43B04}"/>
    <hyperlink ref="BB1474" r:id="rId1313" xr:uid="{8C976748-249D-41B7-9801-BA1C783AC711}"/>
    <hyperlink ref="BB1475" r:id="rId1314" xr:uid="{2C30AFD0-58CB-488D-BFAE-C47E5FC62C6A}"/>
    <hyperlink ref="BB1476" r:id="rId1315" xr:uid="{2A221F4B-3A32-45D8-95C5-40112648A66D}"/>
    <hyperlink ref="BB1477" r:id="rId1316" xr:uid="{1C3A597A-0FC7-4BEE-AC9A-5D76DAF9DA6C}"/>
    <hyperlink ref="BB1478" r:id="rId1317" xr:uid="{8C901407-02C9-4C88-95C9-AD3F04EF0AD4}"/>
    <hyperlink ref="BB481" r:id="rId1318" xr:uid="{CB1147C5-FC20-4167-B0C1-60C62946FA32}"/>
    <hyperlink ref="BB482" r:id="rId1319" xr:uid="{CB4C5E84-2D69-4124-BEFB-6B6E086CC163}"/>
    <hyperlink ref="BB483" r:id="rId1320" xr:uid="{C0601BD6-0363-4446-8CC8-A56EC53496BA}"/>
    <hyperlink ref="BB484" r:id="rId1321" xr:uid="{192627E6-04D8-422B-81CD-6EC712050380}"/>
    <hyperlink ref="BB485" r:id="rId1322" xr:uid="{B119A88B-DED5-4D54-AFCF-BF51E721631C}"/>
    <hyperlink ref="BB486" r:id="rId1323" xr:uid="{F15DE996-620B-46A0-B7B0-952B95B0F528}"/>
    <hyperlink ref="BB487" r:id="rId1324" xr:uid="{8E8BCB7D-858D-4DAA-9A47-861E516A4719}"/>
    <hyperlink ref="BB79" r:id="rId1325" xr:uid="{79618760-D4EB-4C22-89D1-54638B3BAD16}"/>
    <hyperlink ref="BB85" r:id="rId1326" xr:uid="{02E072FB-7300-43F4-93C0-5966061E3E67}"/>
    <hyperlink ref="BB82" r:id="rId1327" xr:uid="{F9D070E2-191A-42A0-A228-5C0584F80C5A}"/>
    <hyperlink ref="BB88" r:id="rId1328" xr:uid="{4F589F22-3BEC-49E2-8B5D-6367819BB0C0}"/>
    <hyperlink ref="BB182" r:id="rId1329" xr:uid="{8BB0107B-1F8B-40AE-B0E4-A2DA3D55B233}"/>
    <hyperlink ref="BB183" r:id="rId1330" xr:uid="{37D80039-4C16-422A-81DA-6C39E14DF12D}"/>
    <hyperlink ref="BB184" r:id="rId1331" xr:uid="{5F41803C-6E7B-416D-BCA1-852177EA5534}"/>
    <hyperlink ref="BB185" r:id="rId1332" xr:uid="{BC89FBDD-9BFD-47CF-8A01-898DCF77D665}"/>
    <hyperlink ref="BB186" r:id="rId1333" xr:uid="{023DC0E9-B6D4-4C58-AEDF-A49950D8AA5D}"/>
    <hyperlink ref="BB187" r:id="rId1334" xr:uid="{48100BDA-B2FF-45D8-B49F-B4F8BB5EF75E}"/>
    <hyperlink ref="BB188" r:id="rId1335" xr:uid="{01A48F69-2167-41E7-A960-75DA58715D60}"/>
    <hyperlink ref="BB189" r:id="rId1336" xr:uid="{C47B71C7-659A-4D4A-ADC1-756E870D468C}"/>
    <hyperlink ref="BB231" r:id="rId1337" xr:uid="{286F009C-6A7D-4FC1-86AA-40B6E7212780}"/>
    <hyperlink ref="BB232" r:id="rId1338" xr:uid="{7DB4A7C7-6839-4C3C-85DD-80FAD3DD7972}"/>
    <hyperlink ref="BB233" r:id="rId1339" xr:uid="{9B7C2E8A-F195-419A-8FCD-DB249B8028CA}"/>
    <hyperlink ref="BB234" r:id="rId1340" xr:uid="{D6FFA20E-0A7B-42A4-8CDF-4DF25D9E529E}"/>
    <hyperlink ref="BB235" r:id="rId1341" xr:uid="{BEE9F5FE-3FCC-4F78-AFA8-CAAC21B3A99E}"/>
    <hyperlink ref="BB236" r:id="rId1342" xr:uid="{CB3ABCB6-6B71-43ED-A62F-5D60F00CA247}"/>
    <hyperlink ref="BB237" r:id="rId1343" xr:uid="{B196372F-CD86-4C75-924A-7D67EF6D3317}"/>
    <hyperlink ref="BB238" r:id="rId1344" xr:uid="{69934DAB-E70C-4BB4-89B4-2AF825A353CC}"/>
    <hyperlink ref="BB247" r:id="rId1345" xr:uid="{9F878049-4FCC-423C-AAC1-7C9AAE8BBF9D}"/>
    <hyperlink ref="BB248" r:id="rId1346" xr:uid="{B01ABB33-A5DB-402D-A870-B1D843557447}"/>
    <hyperlink ref="BB249" r:id="rId1347" xr:uid="{7C459417-A681-414A-B9A1-2EF360D1E9EE}"/>
    <hyperlink ref="BB250" r:id="rId1348" xr:uid="{EC6CE2A4-751C-44E4-9D73-C12AD30492C2}"/>
    <hyperlink ref="BB275" r:id="rId1349" xr:uid="{EEB6E078-26F0-4D88-8D5A-9E19677ACED8}"/>
    <hyperlink ref="BB276" r:id="rId1350" xr:uid="{D7E46487-590F-4F30-A870-8E2BB1655108}"/>
    <hyperlink ref="BB277" r:id="rId1351" xr:uid="{814F3993-38E1-4125-BBA3-92E38CC62367}"/>
    <hyperlink ref="BB278" r:id="rId1352" xr:uid="{1E3034D3-608C-4049-B96F-B5BD324C713A}"/>
    <hyperlink ref="BB279" r:id="rId1353" xr:uid="{D46E553B-1E80-403A-8C56-2525937E4183}"/>
    <hyperlink ref="BB280" r:id="rId1354" xr:uid="{0E4633B5-35A2-48CC-AF66-ED5E206B10B7}"/>
    <hyperlink ref="BB281" r:id="rId1355" xr:uid="{88F69755-3952-4888-92F5-3013009D127A}"/>
    <hyperlink ref="BB282" r:id="rId1356" xr:uid="{CE3ADA6D-4823-4738-A0F6-15CA460EE232}"/>
    <hyperlink ref="BB287" r:id="rId1357" xr:uid="{128AF684-6C23-4E0D-AF3B-29992DDE42B3}"/>
    <hyperlink ref="BB288" r:id="rId1358" xr:uid="{4F46D4BE-26AC-4D0B-811A-7D4E63C30A14}"/>
    <hyperlink ref="BB289" r:id="rId1359" xr:uid="{FD091EB0-8D9A-4985-99F7-C9EEAD9A8B3A}"/>
    <hyperlink ref="BB290" r:id="rId1360" xr:uid="{601928C3-F960-4CAF-97CA-8CEEFAEA9C18}"/>
    <hyperlink ref="BB291" r:id="rId1361" xr:uid="{282BD326-3DD0-4FC9-84E7-E1F5F476058C}"/>
    <hyperlink ref="BB292" r:id="rId1362" xr:uid="{EFF42162-A46C-4544-AFD8-55D1CB9805DC}"/>
    <hyperlink ref="BB293" r:id="rId1363" xr:uid="{E4F6B6DC-BF26-4AD9-A199-3D27692DD7DD}"/>
    <hyperlink ref="BB294" r:id="rId1364" xr:uid="{59805A84-F35E-4932-BFCC-759968AD9175}"/>
    <hyperlink ref="BB295" r:id="rId1365" xr:uid="{1D72E390-DE52-4F80-9747-E3EB71936F18}"/>
    <hyperlink ref="BB296" r:id="rId1366" xr:uid="{0EB4A578-CEEC-4E7D-A7F3-72E62DDC8125}"/>
    <hyperlink ref="BB297" r:id="rId1367" xr:uid="{4CEE249F-BFDB-48DC-AC09-3ABAF8FEC3E9}"/>
    <hyperlink ref="BB298" r:id="rId1368" xr:uid="{ECEDC7B1-D3FF-4A21-9465-DA3A3CBA785D}"/>
    <hyperlink ref="BB299" r:id="rId1369" xr:uid="{0D5BE445-83B9-473F-8033-237237D9795F}"/>
    <hyperlink ref="BB300" r:id="rId1370" xr:uid="{BF1EF541-67E4-409E-AEC5-D01D7E92B42D}"/>
    <hyperlink ref="BB301" r:id="rId1371" xr:uid="{594A1163-F5DE-4E5B-A95E-D49D207718AE}"/>
    <hyperlink ref="BB302" r:id="rId1372" xr:uid="{91F21DF5-319D-48AF-A880-30B5AB445162}"/>
    <hyperlink ref="BB303" r:id="rId1373" xr:uid="{2404DC00-F574-405E-B3F0-6F9736F35B91}"/>
    <hyperlink ref="BB304" r:id="rId1374" xr:uid="{F9098D22-17DC-422F-924D-91139CDA8761}"/>
    <hyperlink ref="BB305" r:id="rId1375" xr:uid="{B67E0B77-EBD0-4F6C-A2F7-FD5B1D75EA2D}"/>
    <hyperlink ref="BB306" r:id="rId1376" xr:uid="{0F16B2FC-8508-4A00-80C1-E78169A9E664}"/>
    <hyperlink ref="BB307" r:id="rId1377" xr:uid="{9D4F4D53-D943-4924-AA38-882302DDAC76}"/>
    <hyperlink ref="BB308" r:id="rId1378" xr:uid="{224C97C9-4588-4D35-9BAB-9A5074DBCFAD}"/>
    <hyperlink ref="BB309" r:id="rId1379" xr:uid="{D54A14EB-5B43-4B0B-81A8-2A5CE6038FFD}"/>
    <hyperlink ref="BB310" r:id="rId1380" xr:uid="{7520F73B-D721-4723-934D-EB499AE25CB4}"/>
    <hyperlink ref="BB283" r:id="rId1381" xr:uid="{A702CFD6-4715-46D8-94EC-8B9D7D8EB6DC}"/>
    <hyperlink ref="BB284" r:id="rId1382" xr:uid="{0310A800-BBA1-46D6-9B4E-0360CE50F9A4}"/>
    <hyperlink ref="BB285" r:id="rId1383" xr:uid="{438F0884-76EB-4022-ADB7-E4D2B0F939F0}"/>
    <hyperlink ref="BB286" r:id="rId1384" xr:uid="{9B77E0F8-DBB0-4A51-8D5D-8C7245DBAEDE}"/>
    <hyperlink ref="BB143" r:id="rId1385" xr:uid="{7208F7EE-B577-487A-902C-59F5C42C3D94}"/>
    <hyperlink ref="BB393" r:id="rId1386" xr:uid="{8E589B0F-05B1-4ECF-A3D7-001B980F71A5}"/>
    <hyperlink ref="BB394" r:id="rId1387" xr:uid="{76AB1C0C-BC30-44E4-8EF9-BC3E48F56A1E}"/>
    <hyperlink ref="BB395" r:id="rId1388" xr:uid="{86BCF202-047C-4145-891A-E2167051DEEC}"/>
    <hyperlink ref="BB396" r:id="rId1389" xr:uid="{3CCEBC94-2EE0-4343-9586-0131480683C2}"/>
    <hyperlink ref="BB397" r:id="rId1390" xr:uid="{4DB58F07-D7F7-4F01-95B1-DF399DE55B1D}"/>
    <hyperlink ref="BB398" r:id="rId1391" xr:uid="{1FA893EE-1554-4774-8F80-7975D6826C2C}"/>
    <hyperlink ref="BB399" r:id="rId1392" xr:uid="{893B5169-9231-4A50-AB95-CE8626A6FFD9}"/>
    <hyperlink ref="BB400" r:id="rId1393" xr:uid="{CA57F96E-6467-41C4-8F52-29B2FDAF7376}"/>
    <hyperlink ref="BB401" r:id="rId1394" xr:uid="{4ED3099A-691A-43D8-8866-A558888ED1D8}"/>
    <hyperlink ref="BB402" r:id="rId1395" xr:uid="{C3435E77-F72C-4A5A-A990-A21FF5FCF251}"/>
    <hyperlink ref="BB403" r:id="rId1396" xr:uid="{A26E73A9-B2EA-4BB3-B565-BF1372D2AB8C}"/>
    <hyperlink ref="BB409" r:id="rId1397" xr:uid="{98B23008-5F82-4DD1-9446-CA695B441E40}"/>
    <hyperlink ref="BB410" r:id="rId1398" xr:uid="{DB02996F-1AEE-441C-9A91-44E847D61530}"/>
    <hyperlink ref="BB411" r:id="rId1399" xr:uid="{4737F804-7E65-47EB-B29B-543FA6BF79FE}"/>
    <hyperlink ref="BB412" r:id="rId1400" xr:uid="{1BE86FE4-C9BD-4A39-BB0D-250E7D8A0FC3}"/>
    <hyperlink ref="BB413" r:id="rId1401" xr:uid="{84BF414E-99FB-4974-9301-6BD1B2B9E2D3}"/>
    <hyperlink ref="BB404" r:id="rId1402" xr:uid="{58AB5189-CBB5-47DF-B2B5-A92E5F910FC2}"/>
    <hyperlink ref="BB405" r:id="rId1403" xr:uid="{ED12CA81-AB06-4E13-BAAC-416A7196F11E}"/>
    <hyperlink ref="BB406" r:id="rId1404" xr:uid="{575C3C09-BE6C-4382-B0CB-6B70C9091E43}"/>
    <hyperlink ref="BB407" r:id="rId1405" xr:uid="{31ED2A2A-D5C3-4BE0-8DBE-6EE23243B221}"/>
    <hyperlink ref="BB408" r:id="rId1406" xr:uid="{A54627D6-0776-4F9A-A21A-88268D4B8E74}"/>
    <hyperlink ref="BB424" r:id="rId1407" xr:uid="{2FC8F06A-75FB-4BD5-A4C6-8061F20E379E}"/>
    <hyperlink ref="BB425" r:id="rId1408" xr:uid="{7AC8BC68-39EE-47A6-808A-559DD6B9604F}"/>
    <hyperlink ref="BB426" r:id="rId1409" xr:uid="{E1294901-6A53-4132-8B4C-A066DA9BF01E}"/>
    <hyperlink ref="BB427" r:id="rId1410" xr:uid="{28129747-9559-49AC-A13B-A9E74BA1910D}"/>
    <hyperlink ref="BB428" r:id="rId1411" xr:uid="{23265C8C-EA68-42FE-9937-C48BC2580D29}"/>
    <hyperlink ref="BB432" r:id="rId1412" xr:uid="{07D29D02-ACA9-42D7-AD06-C2265E4E2033}"/>
    <hyperlink ref="BB431" r:id="rId1413" xr:uid="{6D77151D-78E3-4888-AF4D-5909968F0D28}"/>
    <hyperlink ref="BB434" r:id="rId1414" xr:uid="{F2746EEB-B650-4AC3-AFC1-73A2FF58B50E}"/>
    <hyperlink ref="BB435" r:id="rId1415" xr:uid="{96778EA9-3A37-47A5-97EC-A11BC07C7CC6}"/>
    <hyperlink ref="BB438" r:id="rId1416" xr:uid="{B3ED8480-05B4-4275-BB3C-53ED99B7461C}"/>
    <hyperlink ref="BB437" r:id="rId1417" xr:uid="{ED981F85-60A0-43F8-9ACA-EF40F2EA32C0}"/>
    <hyperlink ref="BB436" r:id="rId1418" xr:uid="{95F4D11D-5017-4233-AE40-946DF95408F9}"/>
    <hyperlink ref="BB441" r:id="rId1419" xr:uid="{D4926F74-A250-4209-BACD-79CA8B18937E}"/>
    <hyperlink ref="BB442" r:id="rId1420" xr:uid="{7D230A55-6381-4867-B266-AC09BE680E55}"/>
    <hyperlink ref="BB446" r:id="rId1421" xr:uid="{D159FD48-4877-420E-8275-56BCC94BCD1A}"/>
    <hyperlink ref="BB447" r:id="rId1422" xr:uid="{603EC2B7-D209-4A28-B5FD-AAD3C22C7822}"/>
    <hyperlink ref="BB107" r:id="rId1423" xr:uid="{CE4F7924-BF27-46D6-A157-11C1B31023B1}"/>
    <hyperlink ref="BB108" r:id="rId1424" xr:uid="{FD4AAAB1-9DED-4918-BEC4-30BAF028A306}"/>
    <hyperlink ref="BB111" r:id="rId1425" xr:uid="{E0D9C650-2DD4-4F9E-AF40-987E5F1C6B3E}"/>
    <hyperlink ref="BB112" r:id="rId1426" xr:uid="{054E3FF9-8F3B-4D21-9815-40C6CAA522B6}"/>
    <hyperlink ref="BB120" r:id="rId1427" xr:uid="{476F8464-DC17-4AB4-986C-CBF1D3742D49}"/>
    <hyperlink ref="BB121" r:id="rId1428" xr:uid="{DDB41B23-9B97-4BE7-A06F-0D8F74FB9D33}"/>
    <hyperlink ref="BB127" r:id="rId1429" xr:uid="{129F6191-A058-4625-A206-109FC090E878}"/>
    <hyperlink ref="BB1234" r:id="rId1430" xr:uid="{C980D86A-3175-4B0B-B566-48E8AA446A5A}"/>
    <hyperlink ref="BB1453:BB1470" r:id="rId1431" display="https://shiresequestrian.com/pages/contact" xr:uid="{5ADA1A00-B98C-45E6-9BAB-F4B967A26860}"/>
    <hyperlink ref="BB511" r:id="rId1432" xr:uid="{AA6AC63F-4038-4779-BB68-DA0C0A6A37F1}"/>
    <hyperlink ref="BB512:BB515" r:id="rId1433" display="https://shiresequestrian.com/pages/contact" xr:uid="{F283E571-71B6-4BF1-9227-9762487F5741}"/>
    <hyperlink ref="BB786" r:id="rId1434" xr:uid="{1AD22A5A-BB33-4FB6-8653-C3A01E3A652D}"/>
    <hyperlink ref="BB338:BB340" r:id="rId1435" display="https://shiresequestrian.com/pages/contact" xr:uid="{587DAF18-442B-49BB-A195-4191CC667FEF}"/>
    <hyperlink ref="BB505:BB509" r:id="rId1436" display="https://shiresequestrian.com/pages/contact" xr:uid="{42FBA802-C5C6-4C4D-B48C-F7F443724F42}"/>
    <hyperlink ref="BB524" r:id="rId1437" xr:uid="{CB7FA7FB-7A50-43FA-B878-E4F88CEB3BC3}"/>
    <hyperlink ref="BB758:BB785" r:id="rId1438" display="https://shiresequestrian.com/pages/contact" xr:uid="{ED481B51-0B14-4BEC-A702-87DFEB8863B2}"/>
    <hyperlink ref="BB1520:BB1527" r:id="rId1439" display="https://shiresequestrian.com/pages/contact" xr:uid="{50191884-036C-48BB-BD30-92ACB18E47D4}"/>
    <hyperlink ref="BB1622:BB1627" r:id="rId1440" display="https://shiresequestrian.com/pages/contact" xr:uid="{64733D66-D4BD-4E20-9303-41EC3DC2071B}"/>
    <hyperlink ref="BB1787:BB1796" r:id="rId1441" display="https://shiresequestrian.com/pages/contact" xr:uid="{560C569B-3DCE-4B7B-A7E9-C007DC528FCD}"/>
    <hyperlink ref="BB1816:BB1817" r:id="rId1442" display="https://shiresequestrian.com/pages/contact" xr:uid="{B1D1AD94-D21D-4F64-8C1B-B853EB3754DC}"/>
    <hyperlink ref="BB530" r:id="rId1443" xr:uid="{C19FA9CB-BC00-4180-8CBC-6D93C1A77679}"/>
    <hyperlink ref="BB1022:BB1023" r:id="rId1444" display="https://shiresequestrian.com/pages/contact" xr:uid="{B6A8E712-C1E8-4A85-9353-9EBBBA2B8BEE}"/>
    <hyperlink ref="BB980:BB983" r:id="rId1445" display="https://shiresequestrian.com/pages/contact" xr:uid="{3327E9CC-EA42-482B-8E1B-BAF7C1CFBF28}"/>
    <hyperlink ref="BB1434" r:id="rId1446" xr:uid="{145F59C5-B2E1-4220-84B3-857FF2D0541E}"/>
    <hyperlink ref="BB1837:BB1842" r:id="rId1447" display="https://shiresequestrian.com/pages/contact" xr:uid="{6C9BF2A7-BC23-4FDD-8899-BC81A39AD5EA}"/>
    <hyperlink ref="BB119" r:id="rId1448" xr:uid="{EA7D5BA8-247F-4624-996B-8177CA12B3F3}"/>
    <hyperlink ref="BB122" r:id="rId1449" xr:uid="{F84D416B-B689-4322-ACE4-F3BE0B53D8BE}"/>
    <hyperlink ref="BB140" r:id="rId1450" xr:uid="{0051D21E-AFA1-4E0C-A793-375EECED7B2F}"/>
    <hyperlink ref="BB141" r:id="rId1451" xr:uid="{B7B126EF-33DC-4452-8FA2-FA97106C108E}"/>
    <hyperlink ref="BB1339" r:id="rId1452" xr:uid="{834A889F-5F2F-4F9D-A73C-52519B17DBE1}"/>
    <hyperlink ref="BB1340" r:id="rId1453" xr:uid="{4B0B01AC-DFB2-4C5B-BB97-83F14752BDE2}"/>
    <hyperlink ref="BB1350" r:id="rId1454" xr:uid="{B34311E6-602F-479E-94D6-665A54780BE3}"/>
    <hyperlink ref="BB1341" r:id="rId1455" xr:uid="{9043A7EE-F4A7-4C83-A824-EB2603AD1696}"/>
    <hyperlink ref="BB1342" r:id="rId1456" xr:uid="{717BA404-D1AC-4158-9C3A-B58E6AF2583E}"/>
    <hyperlink ref="BB1343" r:id="rId1457" xr:uid="{2008A792-6660-474C-807D-391DF658B35A}"/>
    <hyperlink ref="BB1344" r:id="rId1458" xr:uid="{987C4635-87E0-4661-8A13-D84A17343530}"/>
    <hyperlink ref="BB1345" r:id="rId1459" xr:uid="{D82D533A-007B-4C90-9C64-4F476C8C75C3}"/>
    <hyperlink ref="BB1346" r:id="rId1460" xr:uid="{6E193202-7EB0-44D3-9E61-8467C41E3FB6}"/>
    <hyperlink ref="BB1347:BB1349" r:id="rId1461" display="https://shiresequestrian.com/pages/contact" xr:uid="{148A0283-AA3A-4AD5-8530-75DE0F382E9F}"/>
    <hyperlink ref="BB829" r:id="rId1462" xr:uid="{9EE6B8CA-A5A1-4251-9AFE-ED6498803415}"/>
    <hyperlink ref="BB825:BB828" r:id="rId1463" display="https://shiresequestrian.com/pages/contact" xr:uid="{3E12C0FC-6DD7-4E88-9463-4A32523A2966}"/>
    <hyperlink ref="BB1266:BB1282" r:id="rId1464" display="https://shiresequestrian.com/pages/contact" xr:uid="{00864198-22CA-4481-9340-6B1EB2036BB5}"/>
    <hyperlink ref="BB1233" r:id="rId1465" xr:uid="{C7867D80-CEF8-4D6F-B58A-3332DEA9C90C}"/>
    <hyperlink ref="BB619:BB620" r:id="rId1466" display="https://shiresequestrian.com/pages/contact" xr:uid="{8F430684-4C69-4360-84CB-529CD7A2EB6D}"/>
    <hyperlink ref="BB804:BB809" r:id="rId1467" display="https://shiresequestrian.com/pages/contact" xr:uid="{BEC1A984-8EA5-41E9-9E1D-24889B107223}"/>
    <hyperlink ref="BB1132" r:id="rId1468" xr:uid="{6832E35E-9B3B-48B3-820D-E89F20CCA46F}"/>
    <hyperlink ref="BB1660" r:id="rId1469" xr:uid="{68FBCAD7-6719-4563-B832-E07B278C354C}"/>
    <hyperlink ref="BB1661" r:id="rId1470" xr:uid="{725CA69A-2AC6-45EC-9926-2228397696E9}"/>
    <hyperlink ref="BB1662" r:id="rId1471" xr:uid="{64DAD0F1-208A-4B5C-BD7C-0F1BE49BCAF2}"/>
    <hyperlink ref="BB1663" r:id="rId1472" xr:uid="{EE67A67E-E4EA-4CAF-B1BC-5569E7961708}"/>
    <hyperlink ref="BB1664" r:id="rId1473" xr:uid="{68CF46A9-8E97-4544-BA48-A1909EC54CC6}"/>
    <hyperlink ref="BB1665" r:id="rId1474" xr:uid="{ED7100C8-D1F6-4E84-9ADD-48059E829212}"/>
    <hyperlink ref="BB1666" r:id="rId1475" xr:uid="{9FF3415B-8196-4E14-913A-8BF2885FB659}"/>
    <hyperlink ref="BB1667" r:id="rId1476" xr:uid="{4AC8C723-02A3-42A6-A786-F9461FE7F0BA}"/>
    <hyperlink ref="BB1668" r:id="rId1477" xr:uid="{021A5609-544D-4A4F-818A-CBE271C19D91}"/>
    <hyperlink ref="BB1669" r:id="rId1478" xr:uid="{7B26D40F-3A26-4591-AE18-477B02CA1F1D}"/>
    <hyperlink ref="BB1670" r:id="rId1479" xr:uid="{2CF4C37B-761B-4A6D-B6FE-EEA757F27709}"/>
    <hyperlink ref="BB1671" r:id="rId1480" xr:uid="{7389F9D7-960B-4A8E-8A90-DD2E710533AE}"/>
    <hyperlink ref="BB1672" r:id="rId1481" xr:uid="{4560BDDF-7987-4CA5-AC60-274209413C1E}"/>
    <hyperlink ref="BB1673" r:id="rId1482" xr:uid="{A577AFE5-BEB0-49FC-8E97-0164752BEB23}"/>
    <hyperlink ref="BB1674" r:id="rId1483" xr:uid="{A87E21DD-9169-46FB-8A3B-5BCE04F438B0}"/>
    <hyperlink ref="BB1675" r:id="rId1484" xr:uid="{C570A3B1-74BF-4142-9AF0-0014D681FCF0}"/>
    <hyperlink ref="BB1676" r:id="rId1485" xr:uid="{A0ACFB44-E106-4C42-9793-91B786669B53}"/>
    <hyperlink ref="BB1677" r:id="rId1486" xr:uid="{03140213-90DD-4685-AEF1-AEA766F48C99}"/>
    <hyperlink ref="BB1678" r:id="rId1487" xr:uid="{96C3EDFC-F37C-4908-B603-58F813D99DB9}"/>
    <hyperlink ref="BB1679" r:id="rId1488" xr:uid="{F688E67E-1C48-4498-A02B-65E9B96C5FC4}"/>
    <hyperlink ref="BB1680" r:id="rId1489" xr:uid="{07939870-D575-4BB0-AC44-B04C80F0A669}"/>
    <hyperlink ref="BB1681" r:id="rId1490" xr:uid="{7C0AF791-5869-43E4-BBEF-97B1997752F0}"/>
    <hyperlink ref="BB1479" r:id="rId1491" xr:uid="{720B7254-F7BF-4541-AEA5-3B5E361C1940}"/>
    <hyperlink ref="BB1480" r:id="rId1492" xr:uid="{FBDC83F4-A5ED-43F0-8230-09A72B76E711}"/>
    <hyperlink ref="BB1481" r:id="rId1493" xr:uid="{B9CF83FF-00EC-4D23-868A-9CD681D0D880}"/>
    <hyperlink ref="BB1482" r:id="rId1494" xr:uid="{1F392E7A-DFB8-4ECF-9E43-507FD1CE7BC9}"/>
    <hyperlink ref="BB1483" r:id="rId1495" xr:uid="{764B5B06-E34E-4A6E-B013-667DD621AF08}"/>
    <hyperlink ref="BB1484" r:id="rId1496" xr:uid="{B8CEC88D-2D35-419C-97A3-720ED7EFAF5B}"/>
    <hyperlink ref="BB1485" r:id="rId1497" xr:uid="{4CFF87A0-ED13-4C15-908D-F76BBD0F08D1}"/>
    <hyperlink ref="BB1486" r:id="rId1498" xr:uid="{1F6FD045-D945-4909-B459-AC1D8F208C12}"/>
    <hyperlink ref="BB1487" r:id="rId1499" xr:uid="{1CAD131C-F979-4AB8-8655-DE5F20DE8456}"/>
    <hyperlink ref="BB1488" r:id="rId1500" xr:uid="{B1834CBE-CEAC-4FB0-AC64-C9AD4AEBB330}"/>
    <hyperlink ref="BB1489" r:id="rId1501" xr:uid="{E2265D46-354E-41A1-8683-479B613B5E6A}"/>
    <hyperlink ref="BB1490" r:id="rId1502" xr:uid="{61839875-5EDE-455C-9BE0-048397AFB3CD}"/>
    <hyperlink ref="BB1491" r:id="rId1503" xr:uid="{1F5E47C7-F335-4BD4-9755-2A39CC2BAE99}"/>
    <hyperlink ref="BB1492" r:id="rId1504" xr:uid="{F9872D11-5045-419E-ABB0-A009654182A9}"/>
    <hyperlink ref="BB1682" r:id="rId1505" xr:uid="{FA8A4E49-83E2-434B-A0B1-7018B0256084}"/>
    <hyperlink ref="BB1683" r:id="rId1506" xr:uid="{C15EB4BD-8B8B-41CA-935D-1DB01F63147C}"/>
    <hyperlink ref="BB1684" r:id="rId1507" xr:uid="{9268B256-42F1-4016-A95C-6FA048265C33}"/>
    <hyperlink ref="BB1685" r:id="rId1508" xr:uid="{49C80C91-7DA1-4959-B61E-D953F9406E4A}"/>
    <hyperlink ref="BB1686" r:id="rId1509" xr:uid="{1F1A0F58-C6B4-4FF8-A869-D61B705110E6}"/>
    <hyperlink ref="BB1687" r:id="rId1510" xr:uid="{332D5132-76DE-44BA-AB2E-9074CA13079B}"/>
    <hyperlink ref="BB1688" r:id="rId1511" xr:uid="{4D32B0A1-C455-484E-9563-C8B1BFA46B56}"/>
    <hyperlink ref="BB1689" r:id="rId1512" xr:uid="{27A9FBCD-4C4C-46E7-B1E9-E364E0B27194}"/>
    <hyperlink ref="BB1690" r:id="rId1513" xr:uid="{C9D6A68A-BBD7-446F-BB5B-6E12B65B0FC6}"/>
    <hyperlink ref="BB1691" r:id="rId1514" xr:uid="{81C82319-7CC8-499C-9009-E8543101AD6B}"/>
    <hyperlink ref="BB1692" r:id="rId1515" xr:uid="{14EF5A5E-9B5F-4FC1-A4BF-6AEBA90FD932}"/>
    <hyperlink ref="BB1693" r:id="rId1516" xr:uid="{492FDF58-64A4-4E8C-869B-ED06FF5802C4}"/>
    <hyperlink ref="BB1694" r:id="rId1517" xr:uid="{F69EFA2E-383A-4B0F-BDEE-436036F46A59}"/>
    <hyperlink ref="BB1695" r:id="rId1518" xr:uid="{202850C5-DED5-494F-B41F-5AF7CCD9F080}"/>
    <hyperlink ref="BB1696" r:id="rId1519" xr:uid="{2D3F0E62-B68D-481A-B488-B7B3D448D50C}"/>
    <hyperlink ref="BB1697" r:id="rId1520" xr:uid="{820818BE-B253-4729-89B7-9CEBEC21CD1F}"/>
    <hyperlink ref="BB584" r:id="rId1521" xr:uid="{0DF4400B-7AE3-4F52-80AB-5644B6C5050D}"/>
    <hyperlink ref="BB585" r:id="rId1522" xr:uid="{65A842F7-0EF1-4139-93D3-DE4B36761B32}"/>
    <hyperlink ref="BB586" r:id="rId1523" xr:uid="{AB174BCE-5105-4CE6-89B2-31C6D1CB1031}"/>
    <hyperlink ref="BB587" r:id="rId1524" xr:uid="{8D2E6DD8-8897-4E57-8759-5F9D9770A0F8}"/>
    <hyperlink ref="BB588" r:id="rId1525" xr:uid="{4F8C5D7C-BC29-4D2C-BBA9-343E79DF28C2}"/>
    <hyperlink ref="BB589" r:id="rId1526" xr:uid="{1DFFC942-130D-4DBB-AA4D-390F21B53559}"/>
    <hyperlink ref="BB845" r:id="rId1527" xr:uid="{F1D5217A-73FA-443A-A717-5C5D85697CFB}"/>
    <hyperlink ref="BB846" r:id="rId1528" xr:uid="{AFE30E5E-D351-4E76-AC89-ED9C093B8D26}"/>
    <hyperlink ref="BB847" r:id="rId1529" xr:uid="{536CEB9F-32F1-4B97-98D1-2B8BFFC3B7C6}"/>
    <hyperlink ref="BB848" r:id="rId1530" xr:uid="{F35F9D8B-2CDE-470A-9675-2B369A936488}"/>
    <hyperlink ref="BB849" r:id="rId1531" xr:uid="{2BC9BB59-7270-4251-A41C-6620A1D93E96}"/>
    <hyperlink ref="BB850" r:id="rId1532" xr:uid="{267076DE-9B99-4E9B-AC56-0997FBCCE82E}"/>
    <hyperlink ref="BB851" r:id="rId1533" xr:uid="{D37DBFDD-5563-41ED-8930-65A65D703D71}"/>
    <hyperlink ref="BB852" r:id="rId1534" xr:uid="{C943FCA8-83C1-4C2C-987B-3E9529563538}"/>
    <hyperlink ref="BB853" r:id="rId1535" xr:uid="{47FB0498-EDEF-494A-8590-4C792C9C90B0}"/>
    <hyperlink ref="BB854" r:id="rId1536" xr:uid="{087779BE-2958-4FDF-A22F-DC41DD4306BE}"/>
    <hyperlink ref="BB855" r:id="rId1537" xr:uid="{7DA352BA-F1C5-4355-ACCC-986389C91C09}"/>
    <hyperlink ref="BB856" r:id="rId1538" xr:uid="{A8417D5D-35C5-4444-86D1-48DB417FD453}"/>
    <hyperlink ref="BB857" r:id="rId1539" xr:uid="{1D2170BC-785D-4837-B63E-93F6A3E1BFCA}"/>
    <hyperlink ref="BB858" r:id="rId1540" xr:uid="{D4D03746-0953-4FE9-8AAA-7E44AA800A60}"/>
    <hyperlink ref="BB859" r:id="rId1541" xr:uid="{BA73654E-3BFF-4E64-A1CD-B08B181E2AEA}"/>
    <hyperlink ref="BB860" r:id="rId1542" xr:uid="{99544827-E916-4C2B-B3F0-5A413B573931}"/>
    <hyperlink ref="BB861" r:id="rId1543" xr:uid="{07A450DF-48B6-4B43-A624-C5E720438BBD}"/>
    <hyperlink ref="BB862" r:id="rId1544" xr:uid="{C663D8AA-1EEA-4F47-8566-5227FC998386}"/>
    <hyperlink ref="BB863" r:id="rId1545" xr:uid="{7537A8E1-C269-4796-BDD8-4FB9B27926A5}"/>
    <hyperlink ref="BB864" r:id="rId1546" xr:uid="{17652703-B465-4130-8382-EC30B14AD927}"/>
    <hyperlink ref="BB865" r:id="rId1547" xr:uid="{19A4B770-6CE0-40E3-B4F3-DBF11C7549F2}"/>
    <hyperlink ref="BB866" r:id="rId1548" xr:uid="{F903E8CB-8B49-4E7E-8E86-23A569E8AA84}"/>
    <hyperlink ref="BB867" r:id="rId1549" xr:uid="{4145703A-51EB-4772-A730-4288E3EB0EED}"/>
    <hyperlink ref="BB868" r:id="rId1550" xr:uid="{BF0A4F85-7AF2-4744-9E68-2B609E9C21AC}"/>
    <hyperlink ref="BB869" r:id="rId1551" xr:uid="{C78FB6BF-9847-41A5-B957-9AE0C1E5A8DF}"/>
    <hyperlink ref="BB870" r:id="rId1552" xr:uid="{9F86B3B4-4F30-4E71-B0A2-45658CEC4661}"/>
    <hyperlink ref="BB871" r:id="rId1553" xr:uid="{9CE0D182-5111-417F-A689-014F64C332C8}"/>
    <hyperlink ref="BB872" r:id="rId1554" xr:uid="{69791748-7F4C-4AD4-A824-6A3205F3071C}"/>
    <hyperlink ref="BB873" r:id="rId1555" xr:uid="{4CFC7063-AB01-4E83-92BE-8E9D1D51108E}"/>
    <hyperlink ref="BB874" r:id="rId1556" xr:uid="{0F098296-A6CF-4262-9A36-DA136AA7BCC2}"/>
    <hyperlink ref="BB875" r:id="rId1557" xr:uid="{4BA61911-61FF-4319-A5DC-84E9779F076E}"/>
    <hyperlink ref="BB876" r:id="rId1558" xr:uid="{8AE605B3-2C0C-4BB1-B8EB-F98A2DC63B9B}"/>
    <hyperlink ref="BB877" r:id="rId1559" xr:uid="{0B0DD02F-1E15-43BD-A2E1-C6773CB5806E}"/>
    <hyperlink ref="BB878" r:id="rId1560" xr:uid="{72BF5D40-E506-4B0E-B140-C57B3DC68314}"/>
    <hyperlink ref="BB879" r:id="rId1561" xr:uid="{AB0F66E4-BAC2-41F2-AE2F-5741F08478AD}"/>
    <hyperlink ref="BB880" r:id="rId1562" xr:uid="{541D7882-533D-48D0-BA08-D6F5B3BBEC28}"/>
    <hyperlink ref="BB881" r:id="rId1563" xr:uid="{53440FCB-B11A-4DD0-BB94-8ADC3F8665FF}"/>
    <hyperlink ref="BB882" r:id="rId1564" xr:uid="{6B38E430-D52A-4662-8E71-27BB7F47883A}"/>
    <hyperlink ref="BB883" r:id="rId1565" xr:uid="{DD9A01FA-4332-4CDB-A1D6-FC6652A5AFB1}"/>
    <hyperlink ref="BB884" r:id="rId1566" xr:uid="{9DCAF7D4-29D1-40F6-82C2-DE29303BEB89}"/>
    <hyperlink ref="BB885" r:id="rId1567" xr:uid="{B178F3ED-EA64-4563-ADEA-BBE40813FE6A}"/>
    <hyperlink ref="BB886" r:id="rId1568" xr:uid="{792BE7A3-E95A-4781-9B0A-DE14A5C8E793}"/>
    <hyperlink ref="BB887" r:id="rId1569" xr:uid="{D7E78334-EEEA-4EE3-8102-55FC61A5C2E2}"/>
    <hyperlink ref="BB888" r:id="rId1570" xr:uid="{74BA09A0-AEA8-445B-B8D2-9F19EB6B0C54}"/>
    <hyperlink ref="BB889" r:id="rId1571" xr:uid="{7CAB7CE8-6222-428F-8619-CC5D3A254C53}"/>
    <hyperlink ref="BB890" r:id="rId1572" xr:uid="{4C566E38-2140-4ABB-B4F1-C6D4A3CF9E51}"/>
    <hyperlink ref="BB891" r:id="rId1573" xr:uid="{5F5C13E4-EBDB-493B-B73C-BBDC686DE794}"/>
    <hyperlink ref="BB892" r:id="rId1574" xr:uid="{FD7357F3-4A37-435C-BC84-8C2D5197FAEB}"/>
    <hyperlink ref="BB893" r:id="rId1575" xr:uid="{7F19D077-A4EE-4CB2-9262-E83E781ECE0A}"/>
    <hyperlink ref="BB894" r:id="rId1576" xr:uid="{1749D265-AE74-4380-A860-827367F5997D}"/>
    <hyperlink ref="BB895" r:id="rId1577" xr:uid="{24DD8A6A-22FD-4BCF-9366-E2176041BA48}"/>
    <hyperlink ref="BB896" r:id="rId1578" xr:uid="{33F128F2-222B-40CD-95E0-6CDF05EB112A}"/>
    <hyperlink ref="BB897" r:id="rId1579" xr:uid="{9ADCD660-C4EB-4F04-AFA7-D2F0FFEE463A}"/>
    <hyperlink ref="BB898" r:id="rId1580" xr:uid="{5D723068-C020-41DF-8257-C0E633808740}"/>
    <hyperlink ref="BB899" r:id="rId1581" xr:uid="{65736371-7829-4A0B-B957-604FF20DAC2F}"/>
    <hyperlink ref="BB900" r:id="rId1582" xr:uid="{0F9F2AC0-5F9F-498F-B901-833700C59240}"/>
    <hyperlink ref="BB901" r:id="rId1583" xr:uid="{A644DFE9-5EDB-4F1B-ADD0-7D6B7BE09E23}"/>
    <hyperlink ref="BB902" r:id="rId1584" xr:uid="{7758B81B-4411-4128-BAF7-315E1CE0E62A}"/>
    <hyperlink ref="BB903" r:id="rId1585" xr:uid="{8EF8C1DD-392D-4D70-990E-B458499362B0}"/>
    <hyperlink ref="BB904" r:id="rId1586" xr:uid="{B2CBF9C0-8F95-4C3E-BAEC-E846F99C8BC4}"/>
    <hyperlink ref="BB905" r:id="rId1587" xr:uid="{6DBE1D22-9FDB-4832-9DD7-52E08BC48F24}"/>
    <hyperlink ref="BB906" r:id="rId1588" xr:uid="{7EB73A2E-D7C6-4A32-A6FB-11793B487474}"/>
    <hyperlink ref="BB907" r:id="rId1589" xr:uid="{D9C4C8F9-0B13-400D-BCA2-DD632BD7E94B}"/>
    <hyperlink ref="BB908" r:id="rId1590" xr:uid="{1B3E0701-EF54-48DF-863B-04A4FF7054B6}"/>
    <hyperlink ref="BB909" r:id="rId1591" xr:uid="{E10DF730-26CE-40B1-9798-94C627DD2FD7}"/>
    <hyperlink ref="BB910" r:id="rId1592" xr:uid="{0A484FB5-915E-4CDB-99CC-7F56FCFF3953}"/>
    <hyperlink ref="BB911" r:id="rId1593" xr:uid="{DDA80AA4-7065-4C52-BBFA-634139D9A45B}"/>
    <hyperlink ref="BB912" r:id="rId1594" xr:uid="{1A1C3791-C099-495E-97A9-E2B13B52B8E0}"/>
    <hyperlink ref="BB913" r:id="rId1595" xr:uid="{A188AB0A-9D6A-499E-BF0C-C714D0EC8278}"/>
    <hyperlink ref="BB914" r:id="rId1596" xr:uid="{039A4DE8-A922-4C37-AD8F-EAD23C745DC5}"/>
    <hyperlink ref="BB915" r:id="rId1597" xr:uid="{578658AF-A409-4969-9309-63920234F048}"/>
    <hyperlink ref="BB916" r:id="rId1598" xr:uid="{BFC988E6-6972-4F88-B46A-6036A5D90E76}"/>
    <hyperlink ref="BB917" r:id="rId1599" xr:uid="{F4FC311C-853E-4373-9600-D83342074503}"/>
    <hyperlink ref="BB918" r:id="rId1600" xr:uid="{C3C02A6C-DB9E-4FAF-B68B-E09D72882543}"/>
    <hyperlink ref="BB919" r:id="rId1601" xr:uid="{0EDDFBBE-583D-4EA8-AEA6-EC8815D2E812}"/>
    <hyperlink ref="BB920" r:id="rId1602" xr:uid="{4A4F4518-A205-4281-B0AE-AB48D23ADC29}"/>
    <hyperlink ref="BB921" r:id="rId1603" xr:uid="{A4BD72DE-C1FE-442D-B97E-2E52C38334D5}"/>
    <hyperlink ref="BB922" r:id="rId1604" xr:uid="{6C08CA47-A689-4912-918D-1312D8FD6E11}"/>
    <hyperlink ref="BB704" r:id="rId1605" xr:uid="{0ABF53F5-891E-47DC-ABC0-E39C60B33BAC}"/>
    <hyperlink ref="BB705" r:id="rId1606" xr:uid="{B78F4843-65CF-4458-A899-F4594DCF2EE3}"/>
    <hyperlink ref="BB706" r:id="rId1607" xr:uid="{75FB8C69-3E36-44FF-9F13-F34A21E8A054}"/>
    <hyperlink ref="BB707" r:id="rId1608" xr:uid="{9A437018-7CDE-4787-A0D5-2654D0C9D64B}"/>
    <hyperlink ref="BB708" r:id="rId1609" xr:uid="{E6412E87-196A-4E69-95F2-90DC3A5F78CC}"/>
    <hyperlink ref="BB709" r:id="rId1610" xr:uid="{A0EEC340-708F-4B81-8EA6-9823D896A69D}"/>
    <hyperlink ref="BB710" r:id="rId1611" xr:uid="{CD7C958B-80B4-4D3F-95CE-763824266625}"/>
    <hyperlink ref="BB711" r:id="rId1612" xr:uid="{8BE6D6D2-8BDE-42C3-9D40-6F7334102665}"/>
    <hyperlink ref="BB712" r:id="rId1613" xr:uid="{5AD8C56D-C027-47EE-81B9-83A509FA9A1E}"/>
    <hyperlink ref="BB713" r:id="rId1614" xr:uid="{7690CA9D-3F68-437E-B667-A92CBF0A5B23}"/>
    <hyperlink ref="BB714" r:id="rId1615" xr:uid="{71633116-6F22-460A-B08E-C50291E12ED2}"/>
    <hyperlink ref="BB715" r:id="rId1616" xr:uid="{2D9FE160-8C11-4F38-A3FE-EB2D03717289}"/>
    <hyperlink ref="BB716" r:id="rId1617" xr:uid="{3B671AC7-15E8-4170-B9C3-F8E3404E8893}"/>
    <hyperlink ref="BB717" r:id="rId1618" xr:uid="{05AB9688-ED25-4B71-B638-D17777E4F229}"/>
    <hyperlink ref="BB718" r:id="rId1619" xr:uid="{EC3D8416-73FE-40FB-8144-B088A3ED1A19}"/>
    <hyperlink ref="BB719" r:id="rId1620" xr:uid="{8AEF17B4-D4D8-49EE-8E12-754329DBC572}"/>
    <hyperlink ref="BB720" r:id="rId1621" xr:uid="{E321D29D-F901-4B73-8789-FDE6FAC0862E}"/>
    <hyperlink ref="BB721" r:id="rId1622" xr:uid="{6F4298E7-E7CB-43C1-B5BF-E944E6C125BD}"/>
    <hyperlink ref="BB722" r:id="rId1623" xr:uid="{1E19E813-2CD9-4C0F-9866-4524384CA86A}"/>
    <hyperlink ref="BB723" r:id="rId1624" xr:uid="{9BBB5196-4FAE-4DB5-9B2F-8F5CB9CB2C87}"/>
    <hyperlink ref="BB724" r:id="rId1625" xr:uid="{D59D661D-2271-43D0-98D0-EAE10311EDE8}"/>
    <hyperlink ref="BB725" r:id="rId1626" xr:uid="{D6CA58EC-6EE3-4BE4-B44B-43966CA49B9E}"/>
    <hyperlink ref="BB726" r:id="rId1627" xr:uid="{D69E9DCA-3291-49A6-9AF5-5A36A72B6C5D}"/>
    <hyperlink ref="BB727" r:id="rId1628" xr:uid="{2478B8B2-39A1-4FE9-8FF9-8F70AD8C9BA3}"/>
    <hyperlink ref="BB728" r:id="rId1629" xr:uid="{36516C2C-3075-48E1-A2EF-2AE6721677ED}"/>
    <hyperlink ref="BB729" r:id="rId1630" xr:uid="{A6F31971-4D89-4FF9-AE88-0DA7A4ACC40C}"/>
    <hyperlink ref="BB730" r:id="rId1631" xr:uid="{E9D613A4-9BAE-45B2-9B19-857274224AB1}"/>
    <hyperlink ref="BB731" r:id="rId1632" xr:uid="{C2F2EC55-476F-466D-9DE2-6A507BEF1E2A}"/>
    <hyperlink ref="BB732" r:id="rId1633" xr:uid="{72B395A1-83A3-4BB5-8352-C4168267C9A0}"/>
    <hyperlink ref="BB733" r:id="rId1634" xr:uid="{E3FD911B-5481-4EAF-AD26-3A97F57AF6A3}"/>
    <hyperlink ref="BB734" r:id="rId1635" xr:uid="{7062B435-897A-4646-A367-1C3B38508C2F}"/>
    <hyperlink ref="BB735" r:id="rId1636" xr:uid="{92ED3CAD-998B-4D27-83F4-08F1E79D88EC}"/>
    <hyperlink ref="BB736" r:id="rId1637" xr:uid="{54EB8E63-D28D-4472-9A76-18F99CF66D30}"/>
    <hyperlink ref="BB737" r:id="rId1638" xr:uid="{83EBB339-AC31-4A6A-B33F-1D4FE5B85C37}"/>
    <hyperlink ref="BB738" r:id="rId1639" xr:uid="{977758D9-D844-4433-87F0-2FC65AA28F5B}"/>
    <hyperlink ref="BB739" r:id="rId1640" xr:uid="{27E2CF41-9C98-4727-AD37-F335A0AF9BCE}"/>
    <hyperlink ref="BB740" r:id="rId1641" xr:uid="{0555B29F-D610-4C4D-B9DB-4FC573954525}"/>
    <hyperlink ref="BB741" r:id="rId1642" xr:uid="{F978337B-3B35-4934-AE2B-07A763F26A2F}"/>
    <hyperlink ref="BB742" r:id="rId1643" xr:uid="{7912B6D5-E4B6-418D-8239-B0D9F5D516E9}"/>
    <hyperlink ref="BB743" r:id="rId1644" xr:uid="{F298BEA7-4337-48D0-9882-EB7153638C77}"/>
    <hyperlink ref="BB744" r:id="rId1645" xr:uid="{B2E7DD7F-2F2C-43C4-99E0-2C481A7E3856}"/>
    <hyperlink ref="BB745" r:id="rId1646" xr:uid="{1B19C20C-B7A5-47A8-B404-3DE1D4C68A64}"/>
    <hyperlink ref="BB746" r:id="rId1647" xr:uid="{F47A3221-AA70-4021-BB55-972A5443F81F}"/>
    <hyperlink ref="BB747" r:id="rId1648" xr:uid="{A74666A4-2371-4564-AE76-D86048373BCE}"/>
    <hyperlink ref="BB748" r:id="rId1649" xr:uid="{9CC262FF-30CE-4352-A589-CF0DD4AFCA41}"/>
    <hyperlink ref="BB749" r:id="rId1650" xr:uid="{F162D635-4A15-4934-96AB-ED055DB043CC}"/>
    <hyperlink ref="BB750" r:id="rId1651" xr:uid="{129ED1AB-13BC-4EB5-9418-FCD4AF14BD4B}"/>
    <hyperlink ref="BB751" r:id="rId1652" xr:uid="{1EC6971F-772F-42C2-A518-B9646D0A9C4A}"/>
    <hyperlink ref="BB752" r:id="rId1653" xr:uid="{B95A125F-4913-4137-84AB-12F5863397FC}"/>
    <hyperlink ref="BB753" r:id="rId1654" xr:uid="{80B30BFB-BBC9-4629-96C7-6DD6B7F9AC15}"/>
    <hyperlink ref="BB754" r:id="rId1655" xr:uid="{F00D859D-5CE7-469D-A32C-32840C708781}"/>
    <hyperlink ref="BB755" r:id="rId1656" xr:uid="{4B897A18-4ACC-4B10-8AAA-99EA3E7AE5A9}"/>
    <hyperlink ref="BB756" r:id="rId1657" xr:uid="{D80421CB-B2F7-4F1F-BBD0-6C0BB7CF90B0}"/>
    <hyperlink ref="BB757" r:id="rId1658" xr:uid="{21041C17-8583-4F00-B063-C32882A84176}"/>
    <hyperlink ref="BB646" r:id="rId1659" xr:uid="{9225D069-45A6-481E-B0FC-22A4373A7A6F}"/>
    <hyperlink ref="BB647" r:id="rId1660" xr:uid="{66374B20-62B4-4026-8676-B003FBC65D91}"/>
    <hyperlink ref="BB648" r:id="rId1661" xr:uid="{A949803C-D2FE-4D2A-89E0-91BF6D55EA80}"/>
    <hyperlink ref="BB128" r:id="rId1662" xr:uid="{43F3035B-173D-43EE-88F1-7D2EF1613A48}"/>
    <hyperlink ref="BB129" r:id="rId1663" xr:uid="{261EEC6E-B40D-4A3E-8A03-C23DBCAA9B75}"/>
    <hyperlink ref="BB130" r:id="rId1664" xr:uid="{CAF86580-7AC0-48D7-9DAC-9B63F81C4E91}"/>
    <hyperlink ref="BB131" r:id="rId1665" xr:uid="{FBB4C969-047F-4ED3-898F-A5BF0432AD03}"/>
    <hyperlink ref="BB132" r:id="rId1666" xr:uid="{7633ADD8-CF21-47DE-92FC-43D4CFBF02F4}"/>
    <hyperlink ref="BB133" r:id="rId1667" xr:uid="{A08405D8-2B08-4892-91BF-648E63A98464}"/>
    <hyperlink ref="BB134" r:id="rId1668" xr:uid="{0B1C7182-F594-42B8-9651-C2494BC25722}"/>
    <hyperlink ref="BB135" r:id="rId1669" xr:uid="{63C70439-19B7-424D-9887-A43C1B129118}"/>
    <hyperlink ref="BB136" r:id="rId1670" xr:uid="{21682727-9D3A-4A7D-9E26-FD690D8C6214}"/>
    <hyperlink ref="BB137" r:id="rId1671" xr:uid="{3420CD12-6C38-4147-A6CF-9D785F0CBBD5}"/>
    <hyperlink ref="BB138" r:id="rId1672" xr:uid="{6867A504-CFA3-4429-A1AA-33687CB85987}"/>
    <hyperlink ref="BB1269" r:id="rId1673" xr:uid="{A5AB694A-DF7E-4553-95D4-4BCEBA196EB9}"/>
    <hyperlink ref="BB1270" r:id="rId1674" xr:uid="{841091E5-C672-4EBF-8E3D-E67929EE3C98}"/>
    <hyperlink ref="BB1271" r:id="rId1675" xr:uid="{C70FC566-71EC-4570-AEBA-BF89495D1986}"/>
    <hyperlink ref="BB1272" r:id="rId1676" xr:uid="{85EBD94E-E4B7-4ACB-B30A-6A3C8040A104}"/>
    <hyperlink ref="BB1273" r:id="rId1677" xr:uid="{C05A5B6C-767C-4965-BA68-424D4B68264B}"/>
    <hyperlink ref="BB1274" r:id="rId1678" xr:uid="{7A2663D7-B891-42A9-8578-864BD15CD1D9}"/>
    <hyperlink ref="BB1275" r:id="rId1679" xr:uid="{C7774633-E995-481D-8A3B-BA9AB1C2AD00}"/>
    <hyperlink ref="BB1276" r:id="rId1680" xr:uid="{C5C049EA-F30F-44B2-A73E-491B01981636}"/>
    <hyperlink ref="BB1277" r:id="rId1681" xr:uid="{97323EAA-7CBF-45F7-9B7B-BC7F445B9C05}"/>
    <hyperlink ref="BB1278" r:id="rId1682" xr:uid="{E37D5F3A-FBA0-4837-A0DF-B191E27CAD01}"/>
    <hyperlink ref="BB74" r:id="rId1683" xr:uid="{389DC2C4-2134-49F5-9223-E1A573622DD2}"/>
    <hyperlink ref="BB75" r:id="rId1684" xr:uid="{736438A9-64FA-45D5-A6FB-7F879AD37566}"/>
    <hyperlink ref="BB76" r:id="rId1685" xr:uid="{6B4651B9-688E-4283-9D7A-A0A06616832D}"/>
    <hyperlink ref="BB77" r:id="rId1686" xr:uid="{4BF74E15-4B76-4772-9672-74148EA999F9}"/>
    <hyperlink ref="BB78" r:id="rId1687" xr:uid="{07FC9234-ACFA-4FF4-9967-ACBC6CC20D66}"/>
    <hyperlink ref="BB59" r:id="rId1688" xr:uid="{C9EC81C2-008D-4FFD-A267-BF885A1B6E29}"/>
    <hyperlink ref="BB60" r:id="rId1689" xr:uid="{ECFBABB8-04B7-47E2-A8B9-AA6D86852977}"/>
    <hyperlink ref="BB61" r:id="rId1690" xr:uid="{21AE51B1-313B-42D0-8AC6-9380F0BD6927}"/>
    <hyperlink ref="BB62" r:id="rId1691" xr:uid="{A4E0FE34-0037-49BE-B105-9626B0199D23}"/>
    <hyperlink ref="BB63" r:id="rId1692" xr:uid="{8FDBB00C-829A-4923-824C-9960D537F013}"/>
  </hyperlinks>
  <pageMargins left="0.7" right="0.7" top="0.75" bottom="0.75" header="0.3" footer="0.3"/>
  <pageSetup paperSize="9" orientation="portrait" r:id="rId1693"/>
  <drawing r:id="rId169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298FF-0CAD-42CD-9186-EF82C7F3CEC3}">
  <dimension ref="A2:BB88"/>
  <sheetViews>
    <sheetView topLeftCell="D66" workbookViewId="0">
      <selection activeCell="T9" sqref="T9:T88"/>
    </sheetView>
  </sheetViews>
  <sheetFormatPr defaultRowHeight="15"/>
  <cols>
    <col min="2" max="2" width="15.5703125" customWidth="1"/>
    <col min="3" max="3" width="17.140625" customWidth="1"/>
    <col min="4" max="4" width="14" customWidth="1"/>
    <col min="5" max="5" width="15" customWidth="1"/>
    <col min="6" max="6" width="38.5703125" bestFit="1" customWidth="1"/>
    <col min="7" max="7" width="32.28515625" bestFit="1" customWidth="1"/>
    <col min="9" max="9" width="19.42578125" customWidth="1"/>
    <col min="10" max="10" width="14.42578125" bestFit="1" customWidth="1"/>
    <col min="20" max="20" width="16.7109375" style="8" bestFit="1" customWidth="1"/>
    <col min="23" max="23" width="17.42578125" customWidth="1"/>
    <col min="26" max="26" width="5.7109375" customWidth="1"/>
  </cols>
  <sheetData>
    <row r="2" spans="1:54" ht="15.75">
      <c r="I2" s="1" t="s">
        <v>0</v>
      </c>
      <c r="J2" s="228" t="s">
        <v>5688</v>
      </c>
    </row>
    <row r="3" spans="1:54" ht="15.75">
      <c r="I3" s="1" t="s">
        <v>1</v>
      </c>
      <c r="J3" s="87" t="s">
        <v>2</v>
      </c>
    </row>
    <row r="4" spans="1:54" ht="15.75">
      <c r="I4" s="1" t="s">
        <v>3</v>
      </c>
      <c r="J4" s="407">
        <v>46113</v>
      </c>
    </row>
    <row r="5" spans="1:54" ht="15.75">
      <c r="I5" s="1" t="s">
        <v>4</v>
      </c>
      <c r="J5" s="87" t="s">
        <v>5</v>
      </c>
    </row>
    <row r="7" spans="1:54" s="13" customFormat="1" ht="16.5" thickBot="1">
      <c r="A7" s="182" t="s">
        <v>1455</v>
      </c>
      <c r="B7" s="182" t="s">
        <v>1456</v>
      </c>
      <c r="C7" s="182" t="s">
        <v>1457</v>
      </c>
      <c r="D7" s="182" t="s">
        <v>1990</v>
      </c>
      <c r="E7" s="182" t="s">
        <v>1458</v>
      </c>
      <c r="F7" s="182" t="s">
        <v>1459</v>
      </c>
      <c r="G7" s="182" t="s">
        <v>4515</v>
      </c>
      <c r="H7" s="182" t="s">
        <v>1795</v>
      </c>
      <c r="I7" s="311" t="s">
        <v>1753</v>
      </c>
      <c r="J7" s="311" t="s">
        <v>3225</v>
      </c>
      <c r="K7" s="182" t="s">
        <v>1754</v>
      </c>
      <c r="L7" s="182" t="s">
        <v>1755</v>
      </c>
      <c r="M7" s="182" t="s">
        <v>1792</v>
      </c>
      <c r="N7" s="182" t="s">
        <v>1461</v>
      </c>
      <c r="O7" s="182" t="s">
        <v>3932</v>
      </c>
      <c r="P7" s="182" t="s">
        <v>1759</v>
      </c>
      <c r="Q7" s="312" t="s">
        <v>4263</v>
      </c>
      <c r="R7" s="312" t="s">
        <v>1789</v>
      </c>
      <c r="S7" s="182" t="s">
        <v>1793</v>
      </c>
      <c r="T7" s="313" t="s">
        <v>1762</v>
      </c>
      <c r="U7" s="314" t="s">
        <v>1770</v>
      </c>
      <c r="V7" s="314" t="s">
        <v>1763</v>
      </c>
      <c r="W7" s="327" t="s">
        <v>4687</v>
      </c>
      <c r="X7" s="315" t="s">
        <v>4688</v>
      </c>
      <c r="Y7" s="316" t="s">
        <v>1767</v>
      </c>
      <c r="Z7" s="315" t="s">
        <v>1766</v>
      </c>
      <c r="AA7" s="317" t="s">
        <v>1773</v>
      </c>
      <c r="AB7" s="317" t="s">
        <v>1774</v>
      </c>
      <c r="AC7" s="317" t="s">
        <v>1775</v>
      </c>
      <c r="AD7" s="317" t="s">
        <v>1776</v>
      </c>
      <c r="AE7" s="317" t="s">
        <v>1764</v>
      </c>
      <c r="AF7" s="317" t="s">
        <v>1765</v>
      </c>
      <c r="AG7" s="317" t="s">
        <v>1766</v>
      </c>
      <c r="AH7" s="318" t="s">
        <v>1767</v>
      </c>
      <c r="AI7" s="319" t="s">
        <v>1778</v>
      </c>
      <c r="AJ7" s="319" t="s">
        <v>1776</v>
      </c>
      <c r="AK7" s="319" t="s">
        <v>1764</v>
      </c>
      <c r="AL7" s="319" t="s">
        <v>1765</v>
      </c>
      <c r="AM7" s="319" t="s">
        <v>1766</v>
      </c>
      <c r="AN7" s="319" t="s">
        <v>1767</v>
      </c>
      <c r="AO7" s="320" t="s">
        <v>1779</v>
      </c>
      <c r="AP7" s="321" t="s">
        <v>1780</v>
      </c>
      <c r="AQ7" s="322" t="s">
        <v>1781</v>
      </c>
      <c r="AR7" s="322" t="s">
        <v>1782</v>
      </c>
      <c r="AS7" s="322" t="s">
        <v>1783</v>
      </c>
      <c r="AT7" s="322" t="s">
        <v>1784</v>
      </c>
      <c r="AU7" s="322" t="s">
        <v>1785</v>
      </c>
      <c r="AV7" s="322" t="s">
        <v>1786</v>
      </c>
      <c r="AW7" s="323" t="s">
        <v>1787</v>
      </c>
      <c r="AX7" s="324" t="s">
        <v>1460</v>
      </c>
      <c r="AY7" s="324"/>
      <c r="AZ7" s="325" t="s">
        <v>3225</v>
      </c>
      <c r="BA7" s="325" t="s">
        <v>4269</v>
      </c>
      <c r="BB7" s="325" t="s">
        <v>4270</v>
      </c>
    </row>
    <row r="9" spans="1:54">
      <c r="A9" t="s">
        <v>428</v>
      </c>
      <c r="B9" t="s">
        <v>4491</v>
      </c>
      <c r="C9" t="s">
        <v>4492</v>
      </c>
      <c r="D9" t="s">
        <v>4493</v>
      </c>
      <c r="E9" t="s">
        <v>4607</v>
      </c>
      <c r="F9" t="s">
        <v>4504</v>
      </c>
      <c r="G9" t="s">
        <v>4516</v>
      </c>
      <c r="H9" t="s">
        <v>1454</v>
      </c>
      <c r="I9">
        <v>4201000090</v>
      </c>
      <c r="J9" t="s">
        <v>4596</v>
      </c>
      <c r="K9" t="s">
        <v>1804</v>
      </c>
      <c r="L9" t="s">
        <v>1804</v>
      </c>
      <c r="M9" t="s">
        <v>4606</v>
      </c>
      <c r="N9" t="s">
        <v>4597</v>
      </c>
      <c r="P9" t="s">
        <v>1791</v>
      </c>
      <c r="Q9">
        <v>345</v>
      </c>
      <c r="R9">
        <f>S9*0.8</f>
        <v>636</v>
      </c>
      <c r="S9">
        <v>795</v>
      </c>
      <c r="T9" s="143">
        <v>5051771965055</v>
      </c>
      <c r="U9" s="328">
        <f>W9-V9</f>
        <v>2.8</v>
      </c>
      <c r="V9" s="328">
        <v>0.2</v>
      </c>
      <c r="W9" s="40">
        <v>3</v>
      </c>
      <c r="X9" s="326">
        <v>45</v>
      </c>
      <c r="Y9">
        <v>45</v>
      </c>
      <c r="Z9" s="326">
        <v>10</v>
      </c>
      <c r="AP9" t="s">
        <v>1804</v>
      </c>
      <c r="AQ9" t="s">
        <v>1804</v>
      </c>
      <c r="AR9" t="s">
        <v>1804</v>
      </c>
      <c r="AS9" t="s">
        <v>1804</v>
      </c>
      <c r="AT9" t="s">
        <v>1804</v>
      </c>
      <c r="AU9" t="s">
        <v>1804</v>
      </c>
      <c r="AV9" t="s">
        <v>1804</v>
      </c>
      <c r="AW9" t="s">
        <v>1804</v>
      </c>
      <c r="AX9" t="s">
        <v>4689</v>
      </c>
      <c r="AZ9" t="s">
        <v>4596</v>
      </c>
      <c r="BA9" t="s">
        <v>4700</v>
      </c>
      <c r="BB9" t="s">
        <v>4701</v>
      </c>
    </row>
    <row r="10" spans="1:54">
      <c r="A10" t="s">
        <v>428</v>
      </c>
      <c r="B10" t="s">
        <v>4491</v>
      </c>
      <c r="C10" t="s">
        <v>4492</v>
      </c>
      <c r="D10" t="s">
        <v>4493</v>
      </c>
      <c r="E10" t="s">
        <v>4608</v>
      </c>
      <c r="F10" t="s">
        <v>4504</v>
      </c>
      <c r="G10" t="s">
        <v>4517</v>
      </c>
      <c r="H10" t="s">
        <v>1454</v>
      </c>
      <c r="I10">
        <v>4201000090</v>
      </c>
      <c r="J10" t="s">
        <v>4596</v>
      </c>
      <c r="K10" t="s">
        <v>1804</v>
      </c>
      <c r="L10" t="s">
        <v>1804</v>
      </c>
      <c r="M10" t="s">
        <v>4606</v>
      </c>
      <c r="N10" t="s">
        <v>4598</v>
      </c>
      <c r="P10" t="s">
        <v>1791</v>
      </c>
      <c r="Q10">
        <v>345</v>
      </c>
      <c r="R10">
        <f t="shared" ref="R10:R73" si="0">S10*0.8</f>
        <v>636</v>
      </c>
      <c r="S10">
        <v>795</v>
      </c>
      <c r="T10" s="143">
        <v>5051771965062</v>
      </c>
      <c r="U10" s="328">
        <f t="shared" ref="U10:U73" si="1">W10-V10</f>
        <v>2.8</v>
      </c>
      <c r="V10" s="328">
        <v>0.2</v>
      </c>
      <c r="W10" s="40">
        <v>3</v>
      </c>
      <c r="X10" s="326">
        <v>45</v>
      </c>
      <c r="Y10">
        <v>45</v>
      </c>
      <c r="Z10" s="326">
        <v>10</v>
      </c>
      <c r="AP10" t="s">
        <v>1804</v>
      </c>
      <c r="AQ10" t="s">
        <v>1804</v>
      </c>
      <c r="AR10" t="s">
        <v>1804</v>
      </c>
      <c r="AS10" t="s">
        <v>1804</v>
      </c>
      <c r="AT10" t="s">
        <v>1804</v>
      </c>
      <c r="AU10" t="s">
        <v>1804</v>
      </c>
      <c r="AV10" t="s">
        <v>1804</v>
      </c>
      <c r="AW10" t="s">
        <v>1804</v>
      </c>
      <c r="AX10" t="s">
        <v>4689</v>
      </c>
      <c r="AZ10" t="s">
        <v>4596</v>
      </c>
      <c r="BA10" t="s">
        <v>4700</v>
      </c>
      <c r="BB10" t="s">
        <v>4701</v>
      </c>
    </row>
    <row r="11" spans="1:54">
      <c r="A11" t="s">
        <v>428</v>
      </c>
      <c r="B11" t="s">
        <v>4491</v>
      </c>
      <c r="C11" t="s">
        <v>4492</v>
      </c>
      <c r="D11" t="s">
        <v>4493</v>
      </c>
      <c r="E11" t="s">
        <v>4616</v>
      </c>
      <c r="F11" t="s">
        <v>4504</v>
      </c>
      <c r="G11" t="s">
        <v>4518</v>
      </c>
      <c r="H11" t="s">
        <v>1454</v>
      </c>
      <c r="I11">
        <v>4201000090</v>
      </c>
      <c r="J11" t="s">
        <v>4596</v>
      </c>
      <c r="K11" t="s">
        <v>1804</v>
      </c>
      <c r="L11" t="s">
        <v>1804</v>
      </c>
      <c r="M11" t="s">
        <v>4606</v>
      </c>
      <c r="N11" t="s">
        <v>4599</v>
      </c>
      <c r="P11" t="s">
        <v>1791</v>
      </c>
      <c r="Q11">
        <v>345</v>
      </c>
      <c r="R11">
        <f t="shared" si="0"/>
        <v>636</v>
      </c>
      <c r="S11">
        <v>795</v>
      </c>
      <c r="T11" s="143">
        <v>5051771964980</v>
      </c>
      <c r="U11" s="328">
        <f t="shared" si="1"/>
        <v>2.8</v>
      </c>
      <c r="V11" s="328">
        <v>0.2</v>
      </c>
      <c r="W11" s="40">
        <v>3</v>
      </c>
      <c r="X11" s="326">
        <v>45</v>
      </c>
      <c r="Y11">
        <v>45</v>
      </c>
      <c r="Z11" s="326">
        <v>10</v>
      </c>
      <c r="AP11" t="s">
        <v>1804</v>
      </c>
      <c r="AQ11" t="s">
        <v>1804</v>
      </c>
      <c r="AR11" t="s">
        <v>1804</v>
      </c>
      <c r="AS11" t="s">
        <v>1804</v>
      </c>
      <c r="AT11" t="s">
        <v>1804</v>
      </c>
      <c r="AU11" t="s">
        <v>1804</v>
      </c>
      <c r="AV11" t="s">
        <v>1804</v>
      </c>
      <c r="AW11" t="s">
        <v>1804</v>
      </c>
      <c r="AX11" t="s">
        <v>4689</v>
      </c>
      <c r="AZ11" t="s">
        <v>4596</v>
      </c>
      <c r="BA11" t="s">
        <v>4700</v>
      </c>
      <c r="BB11" t="s">
        <v>4701</v>
      </c>
    </row>
    <row r="12" spans="1:54">
      <c r="A12" t="s">
        <v>428</v>
      </c>
      <c r="B12" t="s">
        <v>4491</v>
      </c>
      <c r="C12" t="s">
        <v>4492</v>
      </c>
      <c r="D12" t="s">
        <v>4493</v>
      </c>
      <c r="E12" t="s">
        <v>4617</v>
      </c>
      <c r="F12" t="s">
        <v>4504</v>
      </c>
      <c r="G12" t="s">
        <v>4519</v>
      </c>
      <c r="H12" t="s">
        <v>1454</v>
      </c>
      <c r="I12">
        <v>4201000090</v>
      </c>
      <c r="J12" t="s">
        <v>4596</v>
      </c>
      <c r="K12" t="s">
        <v>1804</v>
      </c>
      <c r="L12" t="s">
        <v>1804</v>
      </c>
      <c r="M12" t="s">
        <v>4606</v>
      </c>
      <c r="N12" t="s">
        <v>4600</v>
      </c>
      <c r="P12" t="s">
        <v>1791</v>
      </c>
      <c r="Q12">
        <v>345</v>
      </c>
      <c r="R12">
        <f t="shared" si="0"/>
        <v>636</v>
      </c>
      <c r="S12">
        <v>795</v>
      </c>
      <c r="T12" s="143">
        <v>5051771964997</v>
      </c>
      <c r="U12" s="328">
        <f t="shared" si="1"/>
        <v>2.8</v>
      </c>
      <c r="V12" s="328">
        <v>0.2</v>
      </c>
      <c r="W12" s="40">
        <v>3</v>
      </c>
      <c r="X12" s="326">
        <v>45</v>
      </c>
      <c r="Y12">
        <v>45</v>
      </c>
      <c r="Z12" s="326">
        <v>10</v>
      </c>
      <c r="AP12" t="s">
        <v>1804</v>
      </c>
      <c r="AQ12" t="s">
        <v>1804</v>
      </c>
      <c r="AR12" t="s">
        <v>1804</v>
      </c>
      <c r="AS12" t="s">
        <v>1804</v>
      </c>
      <c r="AT12" t="s">
        <v>1804</v>
      </c>
      <c r="AU12" t="s">
        <v>1804</v>
      </c>
      <c r="AV12" t="s">
        <v>1804</v>
      </c>
      <c r="AW12" t="s">
        <v>1804</v>
      </c>
      <c r="AX12" t="s">
        <v>4689</v>
      </c>
      <c r="AZ12" t="s">
        <v>4596</v>
      </c>
      <c r="BA12" t="s">
        <v>4700</v>
      </c>
      <c r="BB12" t="s">
        <v>4701</v>
      </c>
    </row>
    <row r="13" spans="1:54">
      <c r="A13" t="s">
        <v>428</v>
      </c>
      <c r="B13" t="s">
        <v>4491</v>
      </c>
      <c r="C13" t="s">
        <v>4492</v>
      </c>
      <c r="D13" t="s">
        <v>4493</v>
      </c>
      <c r="E13" t="s">
        <v>4619</v>
      </c>
      <c r="F13" t="s">
        <v>4504</v>
      </c>
      <c r="G13" t="s">
        <v>4520</v>
      </c>
      <c r="H13" t="s">
        <v>1454</v>
      </c>
      <c r="I13">
        <v>4201000090</v>
      </c>
      <c r="J13" t="s">
        <v>4596</v>
      </c>
      <c r="K13" t="s">
        <v>1804</v>
      </c>
      <c r="L13" t="s">
        <v>1804</v>
      </c>
      <c r="M13" t="s">
        <v>4606</v>
      </c>
      <c r="N13" t="s">
        <v>4601</v>
      </c>
      <c r="P13" t="s">
        <v>1791</v>
      </c>
      <c r="Q13">
        <v>345</v>
      </c>
      <c r="R13">
        <f t="shared" si="0"/>
        <v>636</v>
      </c>
      <c r="S13">
        <v>795</v>
      </c>
      <c r="T13" s="143">
        <v>5051771965000</v>
      </c>
      <c r="U13" s="328">
        <f t="shared" si="1"/>
        <v>2.8</v>
      </c>
      <c r="V13" s="328">
        <v>0.2</v>
      </c>
      <c r="W13" s="40">
        <v>3</v>
      </c>
      <c r="X13" s="326">
        <v>45</v>
      </c>
      <c r="Y13">
        <v>45</v>
      </c>
      <c r="Z13" s="326">
        <v>10</v>
      </c>
      <c r="AP13" t="s">
        <v>1804</v>
      </c>
      <c r="AQ13" t="s">
        <v>1804</v>
      </c>
      <c r="AR13" t="s">
        <v>1804</v>
      </c>
      <c r="AS13" t="s">
        <v>1804</v>
      </c>
      <c r="AT13" t="s">
        <v>1804</v>
      </c>
      <c r="AU13" t="s">
        <v>1804</v>
      </c>
      <c r="AV13" t="s">
        <v>1804</v>
      </c>
      <c r="AW13" t="s">
        <v>1804</v>
      </c>
      <c r="AX13" t="s">
        <v>4689</v>
      </c>
      <c r="AZ13" t="s">
        <v>4596</v>
      </c>
      <c r="BA13" t="s">
        <v>4700</v>
      </c>
      <c r="BB13" t="s">
        <v>4701</v>
      </c>
    </row>
    <row r="14" spans="1:54">
      <c r="A14" t="s">
        <v>428</v>
      </c>
      <c r="B14" t="s">
        <v>4491</v>
      </c>
      <c r="C14" t="s">
        <v>4492</v>
      </c>
      <c r="D14" t="s">
        <v>4493</v>
      </c>
      <c r="E14" t="s">
        <v>4620</v>
      </c>
      <c r="F14" t="s">
        <v>4504</v>
      </c>
      <c r="G14" t="s">
        <v>4521</v>
      </c>
      <c r="H14" t="s">
        <v>1454</v>
      </c>
      <c r="I14">
        <v>4201000090</v>
      </c>
      <c r="J14" t="s">
        <v>4596</v>
      </c>
      <c r="K14" t="s">
        <v>1804</v>
      </c>
      <c r="L14" t="s">
        <v>1804</v>
      </c>
      <c r="M14" t="s">
        <v>4606</v>
      </c>
      <c r="N14" t="s">
        <v>4602</v>
      </c>
      <c r="P14" t="s">
        <v>1791</v>
      </c>
      <c r="Q14">
        <v>345</v>
      </c>
      <c r="R14">
        <f t="shared" si="0"/>
        <v>636</v>
      </c>
      <c r="S14">
        <v>795</v>
      </c>
      <c r="T14" s="143">
        <v>5051771965017</v>
      </c>
      <c r="U14" s="328">
        <f t="shared" si="1"/>
        <v>2.8</v>
      </c>
      <c r="V14" s="328">
        <v>0.2</v>
      </c>
      <c r="W14" s="40">
        <v>3</v>
      </c>
      <c r="X14" s="326">
        <v>45</v>
      </c>
      <c r="Y14">
        <v>45</v>
      </c>
      <c r="Z14" s="326">
        <v>10</v>
      </c>
      <c r="AP14" t="s">
        <v>1804</v>
      </c>
      <c r="AQ14" t="s">
        <v>1804</v>
      </c>
      <c r="AR14" t="s">
        <v>1804</v>
      </c>
      <c r="AS14" t="s">
        <v>1804</v>
      </c>
      <c r="AT14" t="s">
        <v>1804</v>
      </c>
      <c r="AU14" t="s">
        <v>1804</v>
      </c>
      <c r="AV14" t="s">
        <v>1804</v>
      </c>
      <c r="AW14" t="s">
        <v>1804</v>
      </c>
      <c r="AX14" t="s">
        <v>4689</v>
      </c>
      <c r="AZ14" t="s">
        <v>4596</v>
      </c>
      <c r="BA14" t="s">
        <v>4700</v>
      </c>
      <c r="BB14" t="s">
        <v>4701</v>
      </c>
    </row>
    <row r="15" spans="1:54">
      <c r="A15" t="s">
        <v>428</v>
      </c>
      <c r="B15" t="s">
        <v>4491</v>
      </c>
      <c r="C15" t="s">
        <v>4492</v>
      </c>
      <c r="D15" t="s">
        <v>4493</v>
      </c>
      <c r="E15" t="s">
        <v>4621</v>
      </c>
      <c r="F15" t="s">
        <v>4504</v>
      </c>
      <c r="G15" t="s">
        <v>4522</v>
      </c>
      <c r="H15" t="s">
        <v>1454</v>
      </c>
      <c r="I15">
        <v>4201000090</v>
      </c>
      <c r="J15" t="s">
        <v>4596</v>
      </c>
      <c r="K15" t="s">
        <v>1804</v>
      </c>
      <c r="L15" t="s">
        <v>1804</v>
      </c>
      <c r="M15" t="s">
        <v>4606</v>
      </c>
      <c r="N15" t="s">
        <v>4603</v>
      </c>
      <c r="P15" t="s">
        <v>1791</v>
      </c>
      <c r="Q15">
        <v>345</v>
      </c>
      <c r="R15">
        <f t="shared" si="0"/>
        <v>636</v>
      </c>
      <c r="S15">
        <v>795</v>
      </c>
      <c r="T15" s="143">
        <v>5051771965024</v>
      </c>
      <c r="U15" s="328">
        <f t="shared" si="1"/>
        <v>2.8</v>
      </c>
      <c r="V15" s="328">
        <v>0.2</v>
      </c>
      <c r="W15" s="40">
        <v>3</v>
      </c>
      <c r="X15" s="326">
        <v>45</v>
      </c>
      <c r="Y15">
        <v>45</v>
      </c>
      <c r="Z15" s="326">
        <v>10</v>
      </c>
      <c r="AP15" t="s">
        <v>1804</v>
      </c>
      <c r="AQ15" t="s">
        <v>1804</v>
      </c>
      <c r="AR15" t="s">
        <v>1804</v>
      </c>
      <c r="AS15" t="s">
        <v>1804</v>
      </c>
      <c r="AT15" t="s">
        <v>1804</v>
      </c>
      <c r="AU15" t="s">
        <v>1804</v>
      </c>
      <c r="AV15" t="s">
        <v>1804</v>
      </c>
      <c r="AW15" t="s">
        <v>1804</v>
      </c>
      <c r="AX15" t="s">
        <v>4689</v>
      </c>
      <c r="AZ15" t="s">
        <v>4596</v>
      </c>
      <c r="BA15" t="s">
        <v>4700</v>
      </c>
      <c r="BB15" t="s">
        <v>4701</v>
      </c>
    </row>
    <row r="16" spans="1:54">
      <c r="A16" t="s">
        <v>428</v>
      </c>
      <c r="B16" t="s">
        <v>4491</v>
      </c>
      <c r="C16" t="s">
        <v>4492</v>
      </c>
      <c r="D16" t="s">
        <v>4493</v>
      </c>
      <c r="E16" t="s">
        <v>4622</v>
      </c>
      <c r="F16" t="s">
        <v>4504</v>
      </c>
      <c r="G16" t="s">
        <v>4523</v>
      </c>
      <c r="H16" t="s">
        <v>1454</v>
      </c>
      <c r="I16">
        <v>4201000090</v>
      </c>
      <c r="J16" t="s">
        <v>4596</v>
      </c>
      <c r="K16" t="s">
        <v>1804</v>
      </c>
      <c r="L16" t="s">
        <v>1804</v>
      </c>
      <c r="M16" t="s">
        <v>4606</v>
      </c>
      <c r="N16" t="s">
        <v>4604</v>
      </c>
      <c r="P16" t="s">
        <v>1791</v>
      </c>
      <c r="Q16">
        <v>345</v>
      </c>
      <c r="R16">
        <f t="shared" si="0"/>
        <v>636</v>
      </c>
      <c r="S16">
        <v>795</v>
      </c>
      <c r="T16" s="143">
        <v>5051771965031</v>
      </c>
      <c r="U16" s="328">
        <f t="shared" si="1"/>
        <v>2.8</v>
      </c>
      <c r="V16" s="328">
        <v>0.2</v>
      </c>
      <c r="W16" s="40">
        <v>3</v>
      </c>
      <c r="X16" s="326">
        <v>45</v>
      </c>
      <c r="Y16">
        <v>45</v>
      </c>
      <c r="Z16" s="326">
        <v>10</v>
      </c>
      <c r="AP16" t="s">
        <v>1804</v>
      </c>
      <c r="AQ16" t="s">
        <v>1804</v>
      </c>
      <c r="AR16" t="s">
        <v>1804</v>
      </c>
      <c r="AS16" t="s">
        <v>1804</v>
      </c>
      <c r="AT16" t="s">
        <v>1804</v>
      </c>
      <c r="AU16" t="s">
        <v>1804</v>
      </c>
      <c r="AV16" t="s">
        <v>1804</v>
      </c>
      <c r="AW16" t="s">
        <v>1804</v>
      </c>
      <c r="AX16" t="s">
        <v>4689</v>
      </c>
      <c r="AZ16" t="s">
        <v>4596</v>
      </c>
      <c r="BA16" t="s">
        <v>4700</v>
      </c>
      <c r="BB16" t="s">
        <v>4701</v>
      </c>
    </row>
    <row r="17" spans="1:54">
      <c r="A17" t="s">
        <v>428</v>
      </c>
      <c r="B17" t="s">
        <v>4491</v>
      </c>
      <c r="C17" t="s">
        <v>4492</v>
      </c>
      <c r="D17" t="s">
        <v>4493</v>
      </c>
      <c r="E17" t="s">
        <v>4623</v>
      </c>
      <c r="F17" t="s">
        <v>4504</v>
      </c>
      <c r="G17" t="s">
        <v>4524</v>
      </c>
      <c r="H17" t="s">
        <v>1454</v>
      </c>
      <c r="I17">
        <v>4201000090</v>
      </c>
      <c r="J17" t="s">
        <v>4596</v>
      </c>
      <c r="K17" t="s">
        <v>1804</v>
      </c>
      <c r="L17" t="s">
        <v>1804</v>
      </c>
      <c r="M17" t="s">
        <v>4606</v>
      </c>
      <c r="N17" t="s">
        <v>4605</v>
      </c>
      <c r="P17" t="s">
        <v>1791</v>
      </c>
      <c r="Q17">
        <v>345</v>
      </c>
      <c r="R17">
        <f t="shared" si="0"/>
        <v>636</v>
      </c>
      <c r="S17">
        <v>795</v>
      </c>
      <c r="T17" s="143">
        <v>5051771965048</v>
      </c>
      <c r="U17" s="328">
        <f t="shared" si="1"/>
        <v>2.8</v>
      </c>
      <c r="V17" s="328">
        <v>0.2</v>
      </c>
      <c r="W17" s="40">
        <v>3</v>
      </c>
      <c r="X17" s="326">
        <v>45</v>
      </c>
      <c r="Y17">
        <v>45</v>
      </c>
      <c r="Z17" s="326">
        <v>10</v>
      </c>
      <c r="AP17" t="s">
        <v>1804</v>
      </c>
      <c r="AQ17" t="s">
        <v>1804</v>
      </c>
      <c r="AR17" t="s">
        <v>1804</v>
      </c>
      <c r="AS17" t="s">
        <v>1804</v>
      </c>
      <c r="AT17" t="s">
        <v>1804</v>
      </c>
      <c r="AU17" t="s">
        <v>1804</v>
      </c>
      <c r="AV17" t="s">
        <v>1804</v>
      </c>
      <c r="AW17" t="s">
        <v>1804</v>
      </c>
      <c r="AX17" t="s">
        <v>4689</v>
      </c>
      <c r="AZ17" t="s">
        <v>4596</v>
      </c>
      <c r="BA17" t="s">
        <v>4700</v>
      </c>
      <c r="BB17" t="s">
        <v>4701</v>
      </c>
    </row>
    <row r="18" spans="1:54">
      <c r="A18" t="s">
        <v>428</v>
      </c>
      <c r="B18" t="s">
        <v>4491</v>
      </c>
      <c r="C18" t="s">
        <v>4492</v>
      </c>
      <c r="D18" t="s">
        <v>4494</v>
      </c>
      <c r="E18" t="s">
        <v>4624</v>
      </c>
      <c r="F18" t="s">
        <v>4505</v>
      </c>
      <c r="G18" t="s">
        <v>4525</v>
      </c>
      <c r="H18" t="s">
        <v>1454</v>
      </c>
      <c r="I18">
        <v>4201000090</v>
      </c>
      <c r="J18" t="s">
        <v>4596</v>
      </c>
      <c r="K18" t="s">
        <v>1804</v>
      </c>
      <c r="L18" t="s">
        <v>1804</v>
      </c>
      <c r="M18" t="s">
        <v>4606</v>
      </c>
      <c r="N18" t="s">
        <v>4597</v>
      </c>
      <c r="P18" t="s">
        <v>1791</v>
      </c>
      <c r="Q18">
        <v>366</v>
      </c>
      <c r="R18">
        <f t="shared" si="0"/>
        <v>676</v>
      </c>
      <c r="S18">
        <v>845</v>
      </c>
      <c r="T18" s="143">
        <v>5051771965147</v>
      </c>
      <c r="U18" s="328">
        <f t="shared" si="1"/>
        <v>3.3</v>
      </c>
      <c r="V18" s="328">
        <v>0.2</v>
      </c>
      <c r="W18" s="40">
        <v>3.5</v>
      </c>
      <c r="X18" s="326">
        <v>45</v>
      </c>
      <c r="Y18">
        <v>45</v>
      </c>
      <c r="Z18" s="326">
        <v>15</v>
      </c>
      <c r="AP18" t="s">
        <v>1804</v>
      </c>
      <c r="AQ18" t="s">
        <v>1804</v>
      </c>
      <c r="AR18" t="s">
        <v>1804</v>
      </c>
      <c r="AS18" t="s">
        <v>1804</v>
      </c>
      <c r="AT18" t="s">
        <v>1804</v>
      </c>
      <c r="AU18" t="s">
        <v>1804</v>
      </c>
      <c r="AV18" t="s">
        <v>1804</v>
      </c>
      <c r="AW18" t="s">
        <v>1804</v>
      </c>
      <c r="AX18" t="s">
        <v>4690</v>
      </c>
      <c r="AZ18" t="s">
        <v>4596</v>
      </c>
      <c r="BA18" t="s">
        <v>4700</v>
      </c>
      <c r="BB18" t="s">
        <v>4701</v>
      </c>
    </row>
    <row r="19" spans="1:54">
      <c r="A19" t="s">
        <v>428</v>
      </c>
      <c r="B19" t="s">
        <v>4491</v>
      </c>
      <c r="C19" t="s">
        <v>4492</v>
      </c>
      <c r="D19" t="s">
        <v>4494</v>
      </c>
      <c r="E19" t="s">
        <v>4625</v>
      </c>
      <c r="F19" t="s">
        <v>4505</v>
      </c>
      <c r="G19" t="s">
        <v>4526</v>
      </c>
      <c r="H19" t="s">
        <v>1454</v>
      </c>
      <c r="I19">
        <v>4201000090</v>
      </c>
      <c r="J19" t="s">
        <v>4596</v>
      </c>
      <c r="K19" t="s">
        <v>1804</v>
      </c>
      <c r="L19" t="s">
        <v>1804</v>
      </c>
      <c r="M19" t="s">
        <v>4606</v>
      </c>
      <c r="N19" t="s">
        <v>4598</v>
      </c>
      <c r="P19" t="s">
        <v>1791</v>
      </c>
      <c r="Q19">
        <v>366</v>
      </c>
      <c r="R19">
        <f t="shared" si="0"/>
        <v>676</v>
      </c>
      <c r="S19">
        <v>845</v>
      </c>
      <c r="T19" s="143">
        <v>5051771965154</v>
      </c>
      <c r="U19" s="328">
        <f t="shared" si="1"/>
        <v>3.3</v>
      </c>
      <c r="V19" s="328">
        <v>0.2</v>
      </c>
      <c r="W19" s="40">
        <v>3.5</v>
      </c>
      <c r="X19" s="326">
        <v>45</v>
      </c>
      <c r="Y19">
        <v>45</v>
      </c>
      <c r="Z19" s="326">
        <v>15</v>
      </c>
      <c r="AP19" t="s">
        <v>1804</v>
      </c>
      <c r="AQ19" t="s">
        <v>1804</v>
      </c>
      <c r="AR19" t="s">
        <v>1804</v>
      </c>
      <c r="AS19" t="s">
        <v>1804</v>
      </c>
      <c r="AT19" t="s">
        <v>1804</v>
      </c>
      <c r="AU19" t="s">
        <v>1804</v>
      </c>
      <c r="AV19" t="s">
        <v>1804</v>
      </c>
      <c r="AW19" t="s">
        <v>1804</v>
      </c>
      <c r="AX19" t="s">
        <v>4690</v>
      </c>
      <c r="AZ19" t="s">
        <v>4596</v>
      </c>
      <c r="BA19" t="s">
        <v>4700</v>
      </c>
      <c r="BB19" t="s">
        <v>4701</v>
      </c>
    </row>
    <row r="20" spans="1:54">
      <c r="A20" t="s">
        <v>428</v>
      </c>
      <c r="B20" t="s">
        <v>4491</v>
      </c>
      <c r="C20" t="s">
        <v>4492</v>
      </c>
      <c r="D20" t="s">
        <v>4494</v>
      </c>
      <c r="E20" t="s">
        <v>4609</v>
      </c>
      <c r="F20" t="s">
        <v>4505</v>
      </c>
      <c r="G20" t="s">
        <v>4527</v>
      </c>
      <c r="H20" t="s">
        <v>1454</v>
      </c>
      <c r="I20">
        <v>4201000090</v>
      </c>
      <c r="J20" t="s">
        <v>4596</v>
      </c>
      <c r="K20" t="s">
        <v>1804</v>
      </c>
      <c r="L20" t="s">
        <v>1804</v>
      </c>
      <c r="M20" t="s">
        <v>4606</v>
      </c>
      <c r="N20" t="s">
        <v>4599</v>
      </c>
      <c r="P20" t="s">
        <v>1791</v>
      </c>
      <c r="Q20">
        <v>366</v>
      </c>
      <c r="R20">
        <f t="shared" si="0"/>
        <v>676</v>
      </c>
      <c r="S20">
        <v>845</v>
      </c>
      <c r="T20" s="143">
        <v>5051771965079</v>
      </c>
      <c r="U20" s="328">
        <f t="shared" si="1"/>
        <v>3.3</v>
      </c>
      <c r="V20" s="328">
        <v>0.2</v>
      </c>
      <c r="W20" s="40">
        <v>3.5</v>
      </c>
      <c r="X20" s="326">
        <v>45</v>
      </c>
      <c r="Y20">
        <v>45</v>
      </c>
      <c r="Z20" s="326">
        <v>15</v>
      </c>
      <c r="AP20" t="s">
        <v>1804</v>
      </c>
      <c r="AQ20" t="s">
        <v>1804</v>
      </c>
      <c r="AR20" t="s">
        <v>1804</v>
      </c>
      <c r="AS20" t="s">
        <v>1804</v>
      </c>
      <c r="AT20" t="s">
        <v>1804</v>
      </c>
      <c r="AU20" t="s">
        <v>1804</v>
      </c>
      <c r="AV20" t="s">
        <v>1804</v>
      </c>
      <c r="AW20" t="s">
        <v>1804</v>
      </c>
      <c r="AX20" t="s">
        <v>4690</v>
      </c>
      <c r="AZ20" t="s">
        <v>4596</v>
      </c>
      <c r="BA20" t="s">
        <v>4700</v>
      </c>
      <c r="BB20" t="s">
        <v>4701</v>
      </c>
    </row>
    <row r="21" spans="1:54">
      <c r="A21" t="s">
        <v>428</v>
      </c>
      <c r="B21" t="s">
        <v>4491</v>
      </c>
      <c r="C21" t="s">
        <v>4492</v>
      </c>
      <c r="D21" t="s">
        <v>4494</v>
      </c>
      <c r="E21" t="s">
        <v>4610</v>
      </c>
      <c r="F21" t="s">
        <v>4505</v>
      </c>
      <c r="G21" t="s">
        <v>4528</v>
      </c>
      <c r="H21" t="s">
        <v>1454</v>
      </c>
      <c r="I21">
        <v>4201000090</v>
      </c>
      <c r="J21" t="s">
        <v>4596</v>
      </c>
      <c r="K21" t="s">
        <v>1804</v>
      </c>
      <c r="L21" t="s">
        <v>1804</v>
      </c>
      <c r="M21" t="s">
        <v>4606</v>
      </c>
      <c r="N21" t="s">
        <v>4600</v>
      </c>
      <c r="P21" t="s">
        <v>1791</v>
      </c>
      <c r="Q21">
        <v>366</v>
      </c>
      <c r="R21">
        <f t="shared" si="0"/>
        <v>676</v>
      </c>
      <c r="S21">
        <v>845</v>
      </c>
      <c r="T21" s="143">
        <v>5051771965086</v>
      </c>
      <c r="U21" s="328">
        <f t="shared" si="1"/>
        <v>3.3</v>
      </c>
      <c r="V21" s="328">
        <v>0.2</v>
      </c>
      <c r="W21" s="40">
        <v>3.5</v>
      </c>
      <c r="X21" s="326">
        <v>45</v>
      </c>
      <c r="Y21">
        <v>45</v>
      </c>
      <c r="Z21" s="326">
        <v>15</v>
      </c>
      <c r="AP21" t="s">
        <v>1804</v>
      </c>
      <c r="AQ21" t="s">
        <v>1804</v>
      </c>
      <c r="AR21" t="s">
        <v>1804</v>
      </c>
      <c r="AS21" t="s">
        <v>1804</v>
      </c>
      <c r="AT21" t="s">
        <v>1804</v>
      </c>
      <c r="AU21" t="s">
        <v>1804</v>
      </c>
      <c r="AV21" t="s">
        <v>1804</v>
      </c>
      <c r="AW21" t="s">
        <v>1804</v>
      </c>
      <c r="AX21" t="s">
        <v>4690</v>
      </c>
      <c r="AZ21" t="s">
        <v>4596</v>
      </c>
      <c r="BA21" t="s">
        <v>4700</v>
      </c>
      <c r="BB21" t="s">
        <v>4701</v>
      </c>
    </row>
    <row r="22" spans="1:54">
      <c r="A22" t="s">
        <v>428</v>
      </c>
      <c r="B22" t="s">
        <v>4491</v>
      </c>
      <c r="C22" t="s">
        <v>4492</v>
      </c>
      <c r="D22" t="s">
        <v>4494</v>
      </c>
      <c r="E22" t="s">
        <v>4611</v>
      </c>
      <c r="F22" t="s">
        <v>4505</v>
      </c>
      <c r="G22" t="s">
        <v>4529</v>
      </c>
      <c r="H22" t="s">
        <v>1454</v>
      </c>
      <c r="I22">
        <v>4201000090</v>
      </c>
      <c r="J22" t="s">
        <v>4596</v>
      </c>
      <c r="K22" t="s">
        <v>1804</v>
      </c>
      <c r="L22" t="s">
        <v>1804</v>
      </c>
      <c r="M22" t="s">
        <v>4606</v>
      </c>
      <c r="N22" t="s">
        <v>4601</v>
      </c>
      <c r="P22" t="s">
        <v>1791</v>
      </c>
      <c r="Q22">
        <v>366</v>
      </c>
      <c r="R22">
        <f t="shared" si="0"/>
        <v>676</v>
      </c>
      <c r="S22">
        <v>845</v>
      </c>
      <c r="T22" s="143">
        <v>5051771965093</v>
      </c>
      <c r="U22" s="328">
        <f t="shared" si="1"/>
        <v>3.3</v>
      </c>
      <c r="V22" s="328">
        <v>0.2</v>
      </c>
      <c r="W22" s="40">
        <v>3.5</v>
      </c>
      <c r="X22" s="326">
        <v>45</v>
      </c>
      <c r="Y22">
        <v>45</v>
      </c>
      <c r="Z22" s="326">
        <v>15</v>
      </c>
      <c r="AP22" t="s">
        <v>1804</v>
      </c>
      <c r="AQ22" t="s">
        <v>1804</v>
      </c>
      <c r="AR22" t="s">
        <v>1804</v>
      </c>
      <c r="AS22" t="s">
        <v>1804</v>
      </c>
      <c r="AT22" t="s">
        <v>1804</v>
      </c>
      <c r="AU22" t="s">
        <v>1804</v>
      </c>
      <c r="AV22" t="s">
        <v>1804</v>
      </c>
      <c r="AW22" t="s">
        <v>1804</v>
      </c>
      <c r="AX22" t="s">
        <v>4690</v>
      </c>
      <c r="AZ22" t="s">
        <v>4596</v>
      </c>
      <c r="BA22" t="s">
        <v>4700</v>
      </c>
      <c r="BB22" t="s">
        <v>4701</v>
      </c>
    </row>
    <row r="23" spans="1:54">
      <c r="A23" t="s">
        <v>428</v>
      </c>
      <c r="B23" t="s">
        <v>4491</v>
      </c>
      <c r="C23" t="s">
        <v>4492</v>
      </c>
      <c r="D23" t="s">
        <v>4494</v>
      </c>
      <c r="E23" t="s">
        <v>4612</v>
      </c>
      <c r="F23" t="s">
        <v>4505</v>
      </c>
      <c r="G23" t="s">
        <v>4530</v>
      </c>
      <c r="H23" t="s">
        <v>1454</v>
      </c>
      <c r="I23">
        <v>4201000090</v>
      </c>
      <c r="J23" t="s">
        <v>4596</v>
      </c>
      <c r="K23" t="s">
        <v>1804</v>
      </c>
      <c r="L23" t="s">
        <v>1804</v>
      </c>
      <c r="M23" t="s">
        <v>4606</v>
      </c>
      <c r="N23" t="s">
        <v>4602</v>
      </c>
      <c r="P23" t="s">
        <v>1791</v>
      </c>
      <c r="Q23">
        <v>366</v>
      </c>
      <c r="R23">
        <f t="shared" si="0"/>
        <v>676</v>
      </c>
      <c r="S23">
        <v>845</v>
      </c>
      <c r="T23" s="143">
        <v>5051771965109</v>
      </c>
      <c r="U23" s="328">
        <f t="shared" si="1"/>
        <v>3.3</v>
      </c>
      <c r="V23" s="328">
        <v>0.2</v>
      </c>
      <c r="W23" s="40">
        <v>3.5</v>
      </c>
      <c r="X23" s="326">
        <v>45</v>
      </c>
      <c r="Y23">
        <v>45</v>
      </c>
      <c r="Z23" s="326">
        <v>15</v>
      </c>
      <c r="AP23" t="s">
        <v>1804</v>
      </c>
      <c r="AQ23" t="s">
        <v>1804</v>
      </c>
      <c r="AR23" t="s">
        <v>1804</v>
      </c>
      <c r="AS23" t="s">
        <v>1804</v>
      </c>
      <c r="AT23" t="s">
        <v>1804</v>
      </c>
      <c r="AU23" t="s">
        <v>1804</v>
      </c>
      <c r="AV23" t="s">
        <v>1804</v>
      </c>
      <c r="AW23" t="s">
        <v>1804</v>
      </c>
      <c r="AX23" t="s">
        <v>4690</v>
      </c>
      <c r="AZ23" t="s">
        <v>4596</v>
      </c>
      <c r="BA23" t="s">
        <v>4700</v>
      </c>
      <c r="BB23" t="s">
        <v>4701</v>
      </c>
    </row>
    <row r="24" spans="1:54">
      <c r="A24" t="s">
        <v>428</v>
      </c>
      <c r="B24" t="s">
        <v>4491</v>
      </c>
      <c r="C24" t="s">
        <v>4492</v>
      </c>
      <c r="D24" t="s">
        <v>4494</v>
      </c>
      <c r="E24" t="s">
        <v>4613</v>
      </c>
      <c r="F24" t="s">
        <v>4505</v>
      </c>
      <c r="G24" t="s">
        <v>4531</v>
      </c>
      <c r="H24" t="s">
        <v>1454</v>
      </c>
      <c r="I24">
        <v>4201000090</v>
      </c>
      <c r="J24" t="s">
        <v>4596</v>
      </c>
      <c r="K24" t="s">
        <v>1804</v>
      </c>
      <c r="L24" t="s">
        <v>1804</v>
      </c>
      <c r="M24" t="s">
        <v>4606</v>
      </c>
      <c r="N24" t="s">
        <v>4603</v>
      </c>
      <c r="P24" t="s">
        <v>1791</v>
      </c>
      <c r="Q24">
        <v>366</v>
      </c>
      <c r="R24">
        <f t="shared" si="0"/>
        <v>676</v>
      </c>
      <c r="S24">
        <v>845</v>
      </c>
      <c r="T24" s="143">
        <v>5051771965116</v>
      </c>
      <c r="U24" s="328">
        <f t="shared" si="1"/>
        <v>3.3</v>
      </c>
      <c r="V24" s="328">
        <v>0.2</v>
      </c>
      <c r="W24" s="40">
        <v>3.5</v>
      </c>
      <c r="X24" s="326">
        <v>45</v>
      </c>
      <c r="Y24">
        <v>45</v>
      </c>
      <c r="Z24" s="326">
        <v>15</v>
      </c>
      <c r="AP24" t="s">
        <v>1804</v>
      </c>
      <c r="AQ24" t="s">
        <v>1804</v>
      </c>
      <c r="AR24" t="s">
        <v>1804</v>
      </c>
      <c r="AS24" t="s">
        <v>1804</v>
      </c>
      <c r="AT24" t="s">
        <v>1804</v>
      </c>
      <c r="AU24" t="s">
        <v>1804</v>
      </c>
      <c r="AV24" t="s">
        <v>1804</v>
      </c>
      <c r="AW24" t="s">
        <v>1804</v>
      </c>
      <c r="AX24" t="s">
        <v>4690</v>
      </c>
      <c r="AZ24" t="s">
        <v>4596</v>
      </c>
      <c r="BA24" t="s">
        <v>4700</v>
      </c>
      <c r="BB24" t="s">
        <v>4701</v>
      </c>
    </row>
    <row r="25" spans="1:54">
      <c r="A25" t="s">
        <v>428</v>
      </c>
      <c r="B25" t="s">
        <v>4491</v>
      </c>
      <c r="C25" t="s">
        <v>4492</v>
      </c>
      <c r="D25" t="s">
        <v>4494</v>
      </c>
      <c r="E25" t="s">
        <v>4614</v>
      </c>
      <c r="F25" t="s">
        <v>4505</v>
      </c>
      <c r="G25" t="s">
        <v>4532</v>
      </c>
      <c r="H25" t="s">
        <v>1454</v>
      </c>
      <c r="I25">
        <v>4201000090</v>
      </c>
      <c r="J25" t="s">
        <v>4596</v>
      </c>
      <c r="K25" t="s">
        <v>1804</v>
      </c>
      <c r="L25" t="s">
        <v>1804</v>
      </c>
      <c r="M25" t="s">
        <v>4606</v>
      </c>
      <c r="N25" t="s">
        <v>4604</v>
      </c>
      <c r="P25" t="s">
        <v>1791</v>
      </c>
      <c r="Q25">
        <v>366</v>
      </c>
      <c r="R25">
        <f t="shared" si="0"/>
        <v>676</v>
      </c>
      <c r="S25">
        <v>845</v>
      </c>
      <c r="T25" s="143">
        <v>5051771965123</v>
      </c>
      <c r="U25" s="328">
        <f t="shared" si="1"/>
        <v>3.3</v>
      </c>
      <c r="V25" s="328">
        <v>0.2</v>
      </c>
      <c r="W25" s="40">
        <v>3.5</v>
      </c>
      <c r="X25" s="326">
        <v>45</v>
      </c>
      <c r="Y25">
        <v>45</v>
      </c>
      <c r="Z25" s="326">
        <v>15</v>
      </c>
      <c r="AP25" t="s">
        <v>1804</v>
      </c>
      <c r="AQ25" t="s">
        <v>1804</v>
      </c>
      <c r="AR25" t="s">
        <v>1804</v>
      </c>
      <c r="AS25" t="s">
        <v>1804</v>
      </c>
      <c r="AT25" t="s">
        <v>1804</v>
      </c>
      <c r="AU25" t="s">
        <v>1804</v>
      </c>
      <c r="AV25" t="s">
        <v>1804</v>
      </c>
      <c r="AW25" t="s">
        <v>1804</v>
      </c>
      <c r="AX25" t="s">
        <v>4690</v>
      </c>
      <c r="AZ25" t="s">
        <v>4596</v>
      </c>
      <c r="BA25" t="s">
        <v>4700</v>
      </c>
      <c r="BB25" t="s">
        <v>4701</v>
      </c>
    </row>
    <row r="26" spans="1:54">
      <c r="A26" t="s">
        <v>428</v>
      </c>
      <c r="B26" t="s">
        <v>4491</v>
      </c>
      <c r="C26" t="s">
        <v>4492</v>
      </c>
      <c r="D26" t="s">
        <v>4494</v>
      </c>
      <c r="E26" t="s">
        <v>4615</v>
      </c>
      <c r="F26" t="s">
        <v>4505</v>
      </c>
      <c r="G26" t="s">
        <v>4533</v>
      </c>
      <c r="H26" t="s">
        <v>1454</v>
      </c>
      <c r="I26">
        <v>4201000090</v>
      </c>
      <c r="J26" t="s">
        <v>4596</v>
      </c>
      <c r="K26" t="s">
        <v>1804</v>
      </c>
      <c r="L26" t="s">
        <v>1804</v>
      </c>
      <c r="M26" t="s">
        <v>4606</v>
      </c>
      <c r="N26" t="s">
        <v>4605</v>
      </c>
      <c r="P26" t="s">
        <v>1791</v>
      </c>
      <c r="Q26">
        <v>366</v>
      </c>
      <c r="R26">
        <f t="shared" si="0"/>
        <v>676</v>
      </c>
      <c r="S26">
        <v>845</v>
      </c>
      <c r="T26" s="143">
        <v>5051771965130</v>
      </c>
      <c r="U26" s="328">
        <f t="shared" si="1"/>
        <v>3.3</v>
      </c>
      <c r="V26" s="328">
        <v>0.2</v>
      </c>
      <c r="W26" s="40">
        <v>3.5</v>
      </c>
      <c r="X26" s="326">
        <v>45</v>
      </c>
      <c r="Y26">
        <v>45</v>
      </c>
      <c r="Z26" s="326">
        <v>15</v>
      </c>
      <c r="AP26" t="s">
        <v>1804</v>
      </c>
      <c r="AQ26" t="s">
        <v>1804</v>
      </c>
      <c r="AR26" t="s">
        <v>1804</v>
      </c>
      <c r="AS26" t="s">
        <v>1804</v>
      </c>
      <c r="AT26" t="s">
        <v>1804</v>
      </c>
      <c r="AU26" t="s">
        <v>1804</v>
      </c>
      <c r="AV26" t="s">
        <v>1804</v>
      </c>
      <c r="AW26" t="s">
        <v>1804</v>
      </c>
      <c r="AX26" t="s">
        <v>4690</v>
      </c>
      <c r="AZ26" t="s">
        <v>4596</v>
      </c>
      <c r="BA26" t="s">
        <v>4700</v>
      </c>
      <c r="BB26" t="s">
        <v>4701</v>
      </c>
    </row>
    <row r="27" spans="1:54">
      <c r="A27" t="s">
        <v>428</v>
      </c>
      <c r="B27" t="s">
        <v>4491</v>
      </c>
      <c r="C27" t="s">
        <v>4492</v>
      </c>
      <c r="D27" t="s">
        <v>4495</v>
      </c>
      <c r="E27" t="s">
        <v>4627</v>
      </c>
      <c r="F27" t="s">
        <v>4506</v>
      </c>
      <c r="G27" t="s">
        <v>4534</v>
      </c>
      <c r="H27" t="s">
        <v>1454</v>
      </c>
      <c r="I27">
        <v>4201000090</v>
      </c>
      <c r="J27" t="s">
        <v>4596</v>
      </c>
      <c r="K27" t="s">
        <v>1804</v>
      </c>
      <c r="L27" t="s">
        <v>1804</v>
      </c>
      <c r="M27" t="s">
        <v>4606</v>
      </c>
      <c r="N27" t="s">
        <v>4597</v>
      </c>
      <c r="P27" t="s">
        <v>1791</v>
      </c>
      <c r="Q27">
        <v>380</v>
      </c>
      <c r="R27">
        <f t="shared" si="0"/>
        <v>703.2</v>
      </c>
      <c r="S27">
        <v>879</v>
      </c>
      <c r="T27" s="143">
        <v>5051771969923</v>
      </c>
      <c r="U27" s="328">
        <f t="shared" si="1"/>
        <v>3.8</v>
      </c>
      <c r="V27" s="328">
        <v>0.2</v>
      </c>
      <c r="W27" s="40">
        <v>4</v>
      </c>
      <c r="X27" s="326">
        <v>45</v>
      </c>
      <c r="Y27">
        <v>45</v>
      </c>
      <c r="Z27" s="326">
        <v>15</v>
      </c>
      <c r="AP27" t="s">
        <v>1804</v>
      </c>
      <c r="AQ27" t="s">
        <v>1804</v>
      </c>
      <c r="AR27" t="s">
        <v>1804</v>
      </c>
      <c r="AS27" t="s">
        <v>1804</v>
      </c>
      <c r="AT27" t="s">
        <v>1804</v>
      </c>
      <c r="AU27" t="s">
        <v>1804</v>
      </c>
      <c r="AV27" t="s">
        <v>1804</v>
      </c>
      <c r="AW27" t="s">
        <v>1804</v>
      </c>
      <c r="AX27" t="s">
        <v>4691</v>
      </c>
      <c r="AZ27" t="s">
        <v>4596</v>
      </c>
      <c r="BA27" t="s">
        <v>4700</v>
      </c>
      <c r="BB27" t="s">
        <v>4701</v>
      </c>
    </row>
    <row r="28" spans="1:54">
      <c r="A28" t="s">
        <v>428</v>
      </c>
      <c r="B28" t="s">
        <v>4491</v>
      </c>
      <c r="C28" t="s">
        <v>4492</v>
      </c>
      <c r="D28" t="s">
        <v>4495</v>
      </c>
      <c r="E28" t="s">
        <v>4628</v>
      </c>
      <c r="F28" t="s">
        <v>4506</v>
      </c>
      <c r="G28" t="s">
        <v>4535</v>
      </c>
      <c r="H28" t="s">
        <v>1454</v>
      </c>
      <c r="I28">
        <v>4201000090</v>
      </c>
      <c r="J28" t="s">
        <v>4596</v>
      </c>
      <c r="K28" t="s">
        <v>1804</v>
      </c>
      <c r="L28" t="s">
        <v>1804</v>
      </c>
      <c r="M28" t="s">
        <v>4606</v>
      </c>
      <c r="N28" t="s">
        <v>4598</v>
      </c>
      <c r="P28" t="s">
        <v>1791</v>
      </c>
      <c r="Q28">
        <v>380</v>
      </c>
      <c r="R28">
        <f t="shared" si="0"/>
        <v>703.2</v>
      </c>
      <c r="S28">
        <v>879</v>
      </c>
      <c r="T28" s="143">
        <v>5051771969930</v>
      </c>
      <c r="U28" s="328">
        <f t="shared" si="1"/>
        <v>3.8</v>
      </c>
      <c r="V28" s="328">
        <v>0.2</v>
      </c>
      <c r="W28" s="40">
        <v>4</v>
      </c>
      <c r="X28" s="326">
        <v>45</v>
      </c>
      <c r="Y28">
        <v>45</v>
      </c>
      <c r="Z28" s="326">
        <v>15</v>
      </c>
      <c r="AP28" t="s">
        <v>1804</v>
      </c>
      <c r="AQ28" t="s">
        <v>1804</v>
      </c>
      <c r="AR28" t="s">
        <v>1804</v>
      </c>
      <c r="AS28" t="s">
        <v>1804</v>
      </c>
      <c r="AT28" t="s">
        <v>1804</v>
      </c>
      <c r="AU28" t="s">
        <v>1804</v>
      </c>
      <c r="AV28" t="s">
        <v>1804</v>
      </c>
      <c r="AW28" t="s">
        <v>1804</v>
      </c>
      <c r="AX28" t="s">
        <v>4691</v>
      </c>
      <c r="AZ28" t="s">
        <v>4596</v>
      </c>
      <c r="BA28" t="s">
        <v>4700</v>
      </c>
      <c r="BB28" t="s">
        <v>4701</v>
      </c>
    </row>
    <row r="29" spans="1:54">
      <c r="A29" t="s">
        <v>428</v>
      </c>
      <c r="B29" t="s">
        <v>4491</v>
      </c>
      <c r="C29" t="s">
        <v>4492</v>
      </c>
      <c r="D29" t="s">
        <v>4495</v>
      </c>
      <c r="E29" t="s">
        <v>4630</v>
      </c>
      <c r="F29" t="s">
        <v>4506</v>
      </c>
      <c r="G29" t="s">
        <v>4536</v>
      </c>
      <c r="H29" t="s">
        <v>1454</v>
      </c>
      <c r="I29">
        <v>4201000090</v>
      </c>
      <c r="J29" t="s">
        <v>4596</v>
      </c>
      <c r="K29" t="s">
        <v>1804</v>
      </c>
      <c r="L29" t="s">
        <v>1804</v>
      </c>
      <c r="M29" t="s">
        <v>4606</v>
      </c>
      <c r="N29" t="s">
        <v>4599</v>
      </c>
      <c r="P29" t="s">
        <v>1791</v>
      </c>
      <c r="Q29">
        <v>380</v>
      </c>
      <c r="R29">
        <f t="shared" si="0"/>
        <v>703.2</v>
      </c>
      <c r="S29">
        <v>879</v>
      </c>
      <c r="T29" s="143">
        <v>5051771969855</v>
      </c>
      <c r="U29" s="328">
        <f t="shared" si="1"/>
        <v>3.8</v>
      </c>
      <c r="V29" s="328">
        <v>0.2</v>
      </c>
      <c r="W29" s="40">
        <v>4</v>
      </c>
      <c r="X29" s="326">
        <v>45</v>
      </c>
      <c r="Y29">
        <v>45</v>
      </c>
      <c r="Z29" s="326">
        <v>15</v>
      </c>
      <c r="AP29" t="s">
        <v>1804</v>
      </c>
      <c r="AQ29" t="s">
        <v>1804</v>
      </c>
      <c r="AR29" t="s">
        <v>1804</v>
      </c>
      <c r="AS29" t="s">
        <v>1804</v>
      </c>
      <c r="AT29" t="s">
        <v>1804</v>
      </c>
      <c r="AU29" t="s">
        <v>1804</v>
      </c>
      <c r="AV29" t="s">
        <v>1804</v>
      </c>
      <c r="AW29" t="s">
        <v>1804</v>
      </c>
      <c r="AX29" t="s">
        <v>4691</v>
      </c>
      <c r="AZ29" t="s">
        <v>4596</v>
      </c>
      <c r="BA29" t="s">
        <v>4700</v>
      </c>
      <c r="BB29" t="s">
        <v>4701</v>
      </c>
    </row>
    <row r="30" spans="1:54">
      <c r="A30" t="s">
        <v>428</v>
      </c>
      <c r="B30" t="s">
        <v>4491</v>
      </c>
      <c r="C30" t="s">
        <v>4492</v>
      </c>
      <c r="D30" t="s">
        <v>4495</v>
      </c>
      <c r="E30" t="s">
        <v>4618</v>
      </c>
      <c r="F30" t="s">
        <v>4506</v>
      </c>
      <c r="G30" t="s">
        <v>4537</v>
      </c>
      <c r="H30" t="s">
        <v>1454</v>
      </c>
      <c r="I30">
        <v>4201000090</v>
      </c>
      <c r="J30" t="s">
        <v>4596</v>
      </c>
      <c r="K30" t="s">
        <v>1804</v>
      </c>
      <c r="L30" t="s">
        <v>1804</v>
      </c>
      <c r="M30" t="s">
        <v>4606</v>
      </c>
      <c r="N30" t="s">
        <v>4600</v>
      </c>
      <c r="P30" t="s">
        <v>1791</v>
      </c>
      <c r="Q30">
        <v>380</v>
      </c>
      <c r="R30">
        <f t="shared" si="0"/>
        <v>703.2</v>
      </c>
      <c r="S30">
        <v>879</v>
      </c>
      <c r="T30" s="143">
        <v>5051771969862</v>
      </c>
      <c r="U30" s="328">
        <f t="shared" si="1"/>
        <v>3.8</v>
      </c>
      <c r="V30" s="328">
        <v>0.2</v>
      </c>
      <c r="W30" s="40">
        <v>4</v>
      </c>
      <c r="X30" s="326">
        <v>45</v>
      </c>
      <c r="Y30">
        <v>45</v>
      </c>
      <c r="Z30" s="326">
        <v>15</v>
      </c>
      <c r="AP30" t="s">
        <v>1804</v>
      </c>
      <c r="AQ30" t="s">
        <v>1804</v>
      </c>
      <c r="AR30" t="s">
        <v>1804</v>
      </c>
      <c r="AS30" t="s">
        <v>1804</v>
      </c>
      <c r="AT30" t="s">
        <v>1804</v>
      </c>
      <c r="AU30" t="s">
        <v>1804</v>
      </c>
      <c r="AV30" t="s">
        <v>1804</v>
      </c>
      <c r="AW30" t="s">
        <v>1804</v>
      </c>
      <c r="AX30" t="s">
        <v>4691</v>
      </c>
      <c r="AZ30" t="s">
        <v>4596</v>
      </c>
      <c r="BA30" t="s">
        <v>4700</v>
      </c>
      <c r="BB30" t="s">
        <v>4701</v>
      </c>
    </row>
    <row r="31" spans="1:54">
      <c r="A31" t="s">
        <v>428</v>
      </c>
      <c r="B31" t="s">
        <v>4491</v>
      </c>
      <c r="C31" t="s">
        <v>4492</v>
      </c>
      <c r="D31" t="s">
        <v>4495</v>
      </c>
      <c r="E31" t="s">
        <v>4626</v>
      </c>
      <c r="F31" t="s">
        <v>4506</v>
      </c>
      <c r="G31" t="s">
        <v>4538</v>
      </c>
      <c r="H31" t="s">
        <v>1454</v>
      </c>
      <c r="I31">
        <v>4201000090</v>
      </c>
      <c r="J31" t="s">
        <v>4596</v>
      </c>
      <c r="K31" t="s">
        <v>1804</v>
      </c>
      <c r="L31" t="s">
        <v>1804</v>
      </c>
      <c r="M31" t="s">
        <v>4606</v>
      </c>
      <c r="N31" t="s">
        <v>4601</v>
      </c>
      <c r="P31" t="s">
        <v>1791</v>
      </c>
      <c r="Q31">
        <v>380</v>
      </c>
      <c r="R31">
        <f t="shared" si="0"/>
        <v>703.2</v>
      </c>
      <c r="S31">
        <v>879</v>
      </c>
      <c r="T31" s="143">
        <v>5051771969879</v>
      </c>
      <c r="U31" s="328">
        <f t="shared" si="1"/>
        <v>3.8</v>
      </c>
      <c r="V31" s="328">
        <v>0.2</v>
      </c>
      <c r="W31" s="40">
        <v>4</v>
      </c>
      <c r="X31" s="326">
        <v>45</v>
      </c>
      <c r="Y31">
        <v>45</v>
      </c>
      <c r="Z31" s="326">
        <v>15</v>
      </c>
      <c r="AP31" t="s">
        <v>1804</v>
      </c>
      <c r="AQ31" t="s">
        <v>1804</v>
      </c>
      <c r="AR31" t="s">
        <v>1804</v>
      </c>
      <c r="AS31" t="s">
        <v>1804</v>
      </c>
      <c r="AT31" t="s">
        <v>1804</v>
      </c>
      <c r="AU31" t="s">
        <v>1804</v>
      </c>
      <c r="AV31" t="s">
        <v>1804</v>
      </c>
      <c r="AW31" t="s">
        <v>1804</v>
      </c>
      <c r="AX31" t="s">
        <v>4691</v>
      </c>
      <c r="AZ31" t="s">
        <v>4596</v>
      </c>
      <c r="BA31" t="s">
        <v>4700</v>
      </c>
      <c r="BB31" t="s">
        <v>4701</v>
      </c>
    </row>
    <row r="32" spans="1:54">
      <c r="A32" t="s">
        <v>428</v>
      </c>
      <c r="B32" t="s">
        <v>4491</v>
      </c>
      <c r="C32" t="s">
        <v>4492</v>
      </c>
      <c r="D32" t="s">
        <v>4495</v>
      </c>
      <c r="E32" t="s">
        <v>4631</v>
      </c>
      <c r="F32" t="s">
        <v>4506</v>
      </c>
      <c r="G32" t="s">
        <v>4539</v>
      </c>
      <c r="H32" t="s">
        <v>1454</v>
      </c>
      <c r="I32">
        <v>4201000090</v>
      </c>
      <c r="J32" t="s">
        <v>4596</v>
      </c>
      <c r="K32" t="s">
        <v>1804</v>
      </c>
      <c r="L32" t="s">
        <v>1804</v>
      </c>
      <c r="M32" t="s">
        <v>4606</v>
      </c>
      <c r="N32" t="s">
        <v>4602</v>
      </c>
      <c r="P32" t="s">
        <v>1791</v>
      </c>
      <c r="Q32">
        <v>380</v>
      </c>
      <c r="R32">
        <f t="shared" si="0"/>
        <v>703.2</v>
      </c>
      <c r="S32">
        <v>879</v>
      </c>
      <c r="T32" s="143">
        <v>5051771969886</v>
      </c>
      <c r="U32" s="328">
        <f t="shared" si="1"/>
        <v>3.8</v>
      </c>
      <c r="V32" s="328">
        <v>0.2</v>
      </c>
      <c r="W32" s="40">
        <v>4</v>
      </c>
      <c r="X32" s="326">
        <v>45</v>
      </c>
      <c r="Y32">
        <v>45</v>
      </c>
      <c r="Z32" s="326">
        <v>15</v>
      </c>
      <c r="AP32" t="s">
        <v>1804</v>
      </c>
      <c r="AQ32" t="s">
        <v>1804</v>
      </c>
      <c r="AR32" t="s">
        <v>1804</v>
      </c>
      <c r="AS32" t="s">
        <v>1804</v>
      </c>
      <c r="AT32" t="s">
        <v>1804</v>
      </c>
      <c r="AU32" t="s">
        <v>1804</v>
      </c>
      <c r="AV32" t="s">
        <v>1804</v>
      </c>
      <c r="AW32" t="s">
        <v>1804</v>
      </c>
      <c r="AX32" t="s">
        <v>4691</v>
      </c>
      <c r="AZ32" t="s">
        <v>4596</v>
      </c>
      <c r="BA32" t="s">
        <v>4700</v>
      </c>
      <c r="BB32" t="s">
        <v>4701</v>
      </c>
    </row>
    <row r="33" spans="1:54">
      <c r="A33" t="s">
        <v>428</v>
      </c>
      <c r="B33" t="s">
        <v>4491</v>
      </c>
      <c r="C33" t="s">
        <v>4492</v>
      </c>
      <c r="D33" t="s">
        <v>4495</v>
      </c>
      <c r="E33" t="s">
        <v>4632</v>
      </c>
      <c r="F33" t="s">
        <v>4506</v>
      </c>
      <c r="G33" t="s">
        <v>4540</v>
      </c>
      <c r="H33" t="s">
        <v>1454</v>
      </c>
      <c r="I33">
        <v>4201000090</v>
      </c>
      <c r="J33" t="s">
        <v>4596</v>
      </c>
      <c r="K33" t="s">
        <v>1804</v>
      </c>
      <c r="L33" t="s">
        <v>1804</v>
      </c>
      <c r="M33" t="s">
        <v>4606</v>
      </c>
      <c r="N33" t="s">
        <v>4603</v>
      </c>
      <c r="P33" t="s">
        <v>1791</v>
      </c>
      <c r="Q33">
        <v>380</v>
      </c>
      <c r="R33">
        <f t="shared" si="0"/>
        <v>703.2</v>
      </c>
      <c r="S33">
        <v>879</v>
      </c>
      <c r="T33" s="143">
        <v>5051771969893</v>
      </c>
      <c r="U33" s="328">
        <f t="shared" si="1"/>
        <v>3.8</v>
      </c>
      <c r="V33" s="328">
        <v>0.2</v>
      </c>
      <c r="W33" s="40">
        <v>4</v>
      </c>
      <c r="X33" s="326">
        <v>45</v>
      </c>
      <c r="Y33">
        <v>45</v>
      </c>
      <c r="Z33" s="326">
        <v>15</v>
      </c>
      <c r="AP33" t="s">
        <v>1804</v>
      </c>
      <c r="AQ33" t="s">
        <v>1804</v>
      </c>
      <c r="AR33" t="s">
        <v>1804</v>
      </c>
      <c r="AS33" t="s">
        <v>1804</v>
      </c>
      <c r="AT33" t="s">
        <v>1804</v>
      </c>
      <c r="AU33" t="s">
        <v>1804</v>
      </c>
      <c r="AV33" t="s">
        <v>1804</v>
      </c>
      <c r="AW33" t="s">
        <v>1804</v>
      </c>
      <c r="AX33" t="s">
        <v>4691</v>
      </c>
      <c r="AZ33" t="s">
        <v>4596</v>
      </c>
      <c r="BA33" t="s">
        <v>4700</v>
      </c>
      <c r="BB33" t="s">
        <v>4701</v>
      </c>
    </row>
    <row r="34" spans="1:54">
      <c r="A34" t="s">
        <v>428</v>
      </c>
      <c r="B34" t="s">
        <v>4491</v>
      </c>
      <c r="C34" t="s">
        <v>4492</v>
      </c>
      <c r="D34" t="s">
        <v>4495</v>
      </c>
      <c r="E34" t="s">
        <v>4633</v>
      </c>
      <c r="F34" t="s">
        <v>4506</v>
      </c>
      <c r="G34" t="s">
        <v>4541</v>
      </c>
      <c r="H34" t="s">
        <v>1454</v>
      </c>
      <c r="I34">
        <v>4201000090</v>
      </c>
      <c r="J34" t="s">
        <v>4596</v>
      </c>
      <c r="K34" t="s">
        <v>1804</v>
      </c>
      <c r="L34" t="s">
        <v>1804</v>
      </c>
      <c r="M34" t="s">
        <v>4606</v>
      </c>
      <c r="N34" t="s">
        <v>4604</v>
      </c>
      <c r="P34" t="s">
        <v>1791</v>
      </c>
      <c r="Q34">
        <v>380</v>
      </c>
      <c r="R34">
        <f t="shared" si="0"/>
        <v>703.2</v>
      </c>
      <c r="S34">
        <v>879</v>
      </c>
      <c r="T34" s="143">
        <v>5051771969909</v>
      </c>
      <c r="U34" s="328">
        <f t="shared" si="1"/>
        <v>3.8</v>
      </c>
      <c r="V34" s="328">
        <v>0.2</v>
      </c>
      <c r="W34" s="40">
        <v>4</v>
      </c>
      <c r="X34" s="326">
        <v>45</v>
      </c>
      <c r="Y34">
        <v>45</v>
      </c>
      <c r="Z34" s="326">
        <v>15</v>
      </c>
      <c r="AP34" t="s">
        <v>1804</v>
      </c>
      <c r="AQ34" t="s">
        <v>1804</v>
      </c>
      <c r="AR34" t="s">
        <v>1804</v>
      </c>
      <c r="AS34" t="s">
        <v>1804</v>
      </c>
      <c r="AT34" t="s">
        <v>1804</v>
      </c>
      <c r="AU34" t="s">
        <v>1804</v>
      </c>
      <c r="AV34" t="s">
        <v>1804</v>
      </c>
      <c r="AW34" t="s">
        <v>1804</v>
      </c>
      <c r="AX34" t="s">
        <v>4691</v>
      </c>
      <c r="AZ34" t="s">
        <v>4596</v>
      </c>
      <c r="BA34" t="s">
        <v>4700</v>
      </c>
      <c r="BB34" t="s">
        <v>4701</v>
      </c>
    </row>
    <row r="35" spans="1:54">
      <c r="A35" t="s">
        <v>428</v>
      </c>
      <c r="B35" t="s">
        <v>4491</v>
      </c>
      <c r="C35" t="s">
        <v>4492</v>
      </c>
      <c r="D35" t="s">
        <v>4495</v>
      </c>
      <c r="E35" t="s">
        <v>4634</v>
      </c>
      <c r="F35" t="s">
        <v>4506</v>
      </c>
      <c r="G35" t="s">
        <v>4542</v>
      </c>
      <c r="H35" t="s">
        <v>1454</v>
      </c>
      <c r="I35">
        <v>4201000090</v>
      </c>
      <c r="J35" t="s">
        <v>4596</v>
      </c>
      <c r="K35" t="s">
        <v>1804</v>
      </c>
      <c r="L35" t="s">
        <v>1804</v>
      </c>
      <c r="M35" t="s">
        <v>4606</v>
      </c>
      <c r="N35" t="s">
        <v>4605</v>
      </c>
      <c r="P35" t="s">
        <v>1791</v>
      </c>
      <c r="Q35">
        <v>380</v>
      </c>
      <c r="R35">
        <f t="shared" si="0"/>
        <v>703.2</v>
      </c>
      <c r="S35">
        <v>879</v>
      </c>
      <c r="T35" s="143">
        <v>5051771969916</v>
      </c>
      <c r="U35" s="328">
        <f t="shared" si="1"/>
        <v>3.8</v>
      </c>
      <c r="V35" s="328">
        <v>0.2</v>
      </c>
      <c r="W35" s="40">
        <v>4</v>
      </c>
      <c r="X35" s="326">
        <v>45</v>
      </c>
      <c r="Y35">
        <v>45</v>
      </c>
      <c r="Z35" s="326">
        <v>15</v>
      </c>
      <c r="AP35" t="s">
        <v>1804</v>
      </c>
      <c r="AQ35" t="s">
        <v>1804</v>
      </c>
      <c r="AR35" t="s">
        <v>1804</v>
      </c>
      <c r="AS35" t="s">
        <v>1804</v>
      </c>
      <c r="AT35" t="s">
        <v>1804</v>
      </c>
      <c r="AU35" t="s">
        <v>1804</v>
      </c>
      <c r="AV35" t="s">
        <v>1804</v>
      </c>
      <c r="AW35" t="s">
        <v>1804</v>
      </c>
      <c r="AX35" t="s">
        <v>4691</v>
      </c>
      <c r="AZ35" t="s">
        <v>4596</v>
      </c>
      <c r="BA35" t="s">
        <v>4700</v>
      </c>
      <c r="BB35" t="s">
        <v>4701</v>
      </c>
    </row>
    <row r="36" spans="1:54">
      <c r="A36" t="s">
        <v>428</v>
      </c>
      <c r="B36" t="s">
        <v>4491</v>
      </c>
      <c r="C36" t="s">
        <v>4492</v>
      </c>
      <c r="D36" t="s">
        <v>4496</v>
      </c>
      <c r="E36" t="s">
        <v>4635</v>
      </c>
      <c r="F36" t="s">
        <v>4507</v>
      </c>
      <c r="G36" t="s">
        <v>4543</v>
      </c>
      <c r="H36" t="s">
        <v>1454</v>
      </c>
      <c r="I36">
        <v>4201000090</v>
      </c>
      <c r="J36" t="s">
        <v>4596</v>
      </c>
      <c r="K36" t="s">
        <v>1804</v>
      </c>
      <c r="L36" t="s">
        <v>1804</v>
      </c>
      <c r="M36" t="s">
        <v>4606</v>
      </c>
      <c r="N36" t="s">
        <v>284</v>
      </c>
      <c r="P36" t="s">
        <v>1791</v>
      </c>
      <c r="Q36">
        <v>117</v>
      </c>
      <c r="R36">
        <f t="shared" si="0"/>
        <v>215.20000000000002</v>
      </c>
      <c r="S36">
        <v>269</v>
      </c>
      <c r="T36" s="143">
        <v>5051771965161</v>
      </c>
      <c r="U36" s="328">
        <f t="shared" si="1"/>
        <v>0.49999999999999994</v>
      </c>
      <c r="V36" s="328">
        <v>0.2</v>
      </c>
      <c r="W36" s="40">
        <v>0.7</v>
      </c>
      <c r="X36" s="326">
        <v>38</v>
      </c>
      <c r="Y36">
        <v>38</v>
      </c>
      <c r="Z36" s="326">
        <v>10</v>
      </c>
      <c r="AP36" t="s">
        <v>1804</v>
      </c>
      <c r="AQ36" t="s">
        <v>1804</v>
      </c>
      <c r="AR36" t="s">
        <v>1804</v>
      </c>
      <c r="AS36" t="s">
        <v>1804</v>
      </c>
      <c r="AT36" t="s">
        <v>1804</v>
      </c>
      <c r="AU36" t="s">
        <v>1804</v>
      </c>
      <c r="AV36" t="s">
        <v>1804</v>
      </c>
      <c r="AW36" t="s">
        <v>1804</v>
      </c>
      <c r="AX36" t="s">
        <v>4692</v>
      </c>
      <c r="AZ36" t="s">
        <v>4596</v>
      </c>
      <c r="BA36" t="s">
        <v>4700</v>
      </c>
      <c r="BB36" t="s">
        <v>4701</v>
      </c>
    </row>
    <row r="37" spans="1:54">
      <c r="A37" t="s">
        <v>428</v>
      </c>
      <c r="B37" t="s">
        <v>4491</v>
      </c>
      <c r="C37" t="s">
        <v>4492</v>
      </c>
      <c r="D37" t="s">
        <v>4496</v>
      </c>
      <c r="E37" t="s">
        <v>4637</v>
      </c>
      <c r="F37" t="s">
        <v>4507</v>
      </c>
      <c r="G37" t="s">
        <v>4544</v>
      </c>
      <c r="H37" t="s">
        <v>1454</v>
      </c>
      <c r="I37">
        <v>4201000090</v>
      </c>
      <c r="J37" t="s">
        <v>4596</v>
      </c>
      <c r="K37" t="s">
        <v>1804</v>
      </c>
      <c r="L37" t="s">
        <v>1804</v>
      </c>
      <c r="M37" t="s">
        <v>4606</v>
      </c>
      <c r="N37" t="s">
        <v>290</v>
      </c>
      <c r="P37" t="s">
        <v>1791</v>
      </c>
      <c r="Q37">
        <v>117</v>
      </c>
      <c r="R37">
        <f t="shared" si="0"/>
        <v>215.20000000000002</v>
      </c>
      <c r="S37">
        <v>269</v>
      </c>
      <c r="T37" s="143">
        <v>5051771965185</v>
      </c>
      <c r="U37" s="328">
        <f t="shared" si="1"/>
        <v>0.49999999999999994</v>
      </c>
      <c r="V37" s="328">
        <v>0.2</v>
      </c>
      <c r="W37" s="40">
        <v>0.7</v>
      </c>
      <c r="X37" s="326">
        <v>38</v>
      </c>
      <c r="Y37">
        <v>38</v>
      </c>
      <c r="Z37" s="326">
        <v>10</v>
      </c>
      <c r="AP37" t="s">
        <v>1804</v>
      </c>
      <c r="AQ37" t="s">
        <v>1804</v>
      </c>
      <c r="AR37" t="s">
        <v>1804</v>
      </c>
      <c r="AS37" t="s">
        <v>1804</v>
      </c>
      <c r="AT37" t="s">
        <v>1804</v>
      </c>
      <c r="AU37" t="s">
        <v>1804</v>
      </c>
      <c r="AV37" t="s">
        <v>1804</v>
      </c>
      <c r="AW37" t="s">
        <v>1804</v>
      </c>
      <c r="AX37" t="s">
        <v>4692</v>
      </c>
      <c r="AZ37" t="s">
        <v>4596</v>
      </c>
      <c r="BA37" t="s">
        <v>4700</v>
      </c>
      <c r="BB37" t="s">
        <v>4701</v>
      </c>
    </row>
    <row r="38" spans="1:54">
      <c r="A38" t="s">
        <v>428</v>
      </c>
      <c r="B38" t="s">
        <v>4491</v>
      </c>
      <c r="C38" t="s">
        <v>4492</v>
      </c>
      <c r="D38" t="s">
        <v>4496</v>
      </c>
      <c r="E38" t="s">
        <v>4638</v>
      </c>
      <c r="F38" t="s">
        <v>4507</v>
      </c>
      <c r="G38" t="s">
        <v>4545</v>
      </c>
      <c r="H38" t="s">
        <v>1454</v>
      </c>
      <c r="I38">
        <v>4201000090</v>
      </c>
      <c r="J38" t="s">
        <v>4596</v>
      </c>
      <c r="K38" t="s">
        <v>1804</v>
      </c>
      <c r="L38" t="s">
        <v>1804</v>
      </c>
      <c r="M38" t="s">
        <v>4606</v>
      </c>
      <c r="N38" t="s">
        <v>288</v>
      </c>
      <c r="P38" t="s">
        <v>1791</v>
      </c>
      <c r="Q38">
        <v>117</v>
      </c>
      <c r="R38">
        <f t="shared" si="0"/>
        <v>215.20000000000002</v>
      </c>
      <c r="S38">
        <v>269</v>
      </c>
      <c r="T38" s="143">
        <v>5051771965178</v>
      </c>
      <c r="U38" s="328">
        <f t="shared" si="1"/>
        <v>0.49999999999999994</v>
      </c>
      <c r="V38" s="328">
        <v>0.2</v>
      </c>
      <c r="W38" s="40">
        <v>0.7</v>
      </c>
      <c r="X38" s="326">
        <v>38</v>
      </c>
      <c r="Y38">
        <v>38</v>
      </c>
      <c r="Z38" s="326">
        <v>10</v>
      </c>
      <c r="AP38" t="s">
        <v>1804</v>
      </c>
      <c r="AQ38" t="s">
        <v>1804</v>
      </c>
      <c r="AR38" t="s">
        <v>1804</v>
      </c>
      <c r="AS38" t="s">
        <v>1804</v>
      </c>
      <c r="AT38" t="s">
        <v>1804</v>
      </c>
      <c r="AU38" t="s">
        <v>1804</v>
      </c>
      <c r="AV38" t="s">
        <v>1804</v>
      </c>
      <c r="AW38" t="s">
        <v>1804</v>
      </c>
      <c r="AX38" t="s">
        <v>4692</v>
      </c>
      <c r="AZ38" t="s">
        <v>4596</v>
      </c>
      <c r="BA38" t="s">
        <v>4700</v>
      </c>
      <c r="BB38" t="s">
        <v>4701</v>
      </c>
    </row>
    <row r="39" spans="1:54">
      <c r="A39" t="s">
        <v>428</v>
      </c>
      <c r="B39" t="s">
        <v>4491</v>
      </c>
      <c r="C39" t="s">
        <v>4492</v>
      </c>
      <c r="D39" t="s">
        <v>4496</v>
      </c>
      <c r="E39" t="s">
        <v>4639</v>
      </c>
      <c r="F39" t="s">
        <v>4507</v>
      </c>
      <c r="G39" t="s">
        <v>4546</v>
      </c>
      <c r="H39" t="s">
        <v>1454</v>
      </c>
      <c r="I39">
        <v>4201000090</v>
      </c>
      <c r="J39" t="s">
        <v>4596</v>
      </c>
      <c r="K39" t="s">
        <v>1804</v>
      </c>
      <c r="L39" t="s">
        <v>1804</v>
      </c>
      <c r="M39" t="s">
        <v>4606</v>
      </c>
      <c r="N39" t="s">
        <v>286</v>
      </c>
      <c r="P39" t="s">
        <v>1791</v>
      </c>
      <c r="Q39">
        <v>117</v>
      </c>
      <c r="R39">
        <f t="shared" si="0"/>
        <v>215.20000000000002</v>
      </c>
      <c r="S39">
        <v>269</v>
      </c>
      <c r="T39" s="143">
        <v>5051771965192</v>
      </c>
      <c r="U39" s="328">
        <f t="shared" si="1"/>
        <v>0.49999999999999994</v>
      </c>
      <c r="V39" s="328">
        <v>0.2</v>
      </c>
      <c r="W39" s="40">
        <v>0.7</v>
      </c>
      <c r="X39" s="326">
        <v>38</v>
      </c>
      <c r="Y39">
        <v>38</v>
      </c>
      <c r="Z39" s="326">
        <v>10</v>
      </c>
      <c r="AP39" t="s">
        <v>1804</v>
      </c>
      <c r="AQ39" t="s">
        <v>1804</v>
      </c>
      <c r="AR39" t="s">
        <v>1804</v>
      </c>
      <c r="AS39" t="s">
        <v>1804</v>
      </c>
      <c r="AT39" t="s">
        <v>1804</v>
      </c>
      <c r="AU39" t="s">
        <v>1804</v>
      </c>
      <c r="AV39" t="s">
        <v>1804</v>
      </c>
      <c r="AW39" t="s">
        <v>1804</v>
      </c>
      <c r="AX39" t="s">
        <v>4692</v>
      </c>
      <c r="AZ39" t="s">
        <v>4596</v>
      </c>
      <c r="BA39" t="s">
        <v>4700</v>
      </c>
      <c r="BB39" t="s">
        <v>4701</v>
      </c>
    </row>
    <row r="40" spans="1:54">
      <c r="A40" t="s">
        <v>428</v>
      </c>
      <c r="B40" t="s">
        <v>4491</v>
      </c>
      <c r="C40" t="s">
        <v>4492</v>
      </c>
      <c r="D40" t="s">
        <v>4496</v>
      </c>
      <c r="E40" t="s">
        <v>4636</v>
      </c>
      <c r="F40" t="s">
        <v>4507</v>
      </c>
      <c r="G40" t="s">
        <v>4547</v>
      </c>
      <c r="H40" t="s">
        <v>1454</v>
      </c>
      <c r="I40">
        <v>4201000090</v>
      </c>
      <c r="J40" t="s">
        <v>4596</v>
      </c>
      <c r="K40" t="s">
        <v>1804</v>
      </c>
      <c r="L40" t="s">
        <v>1804</v>
      </c>
      <c r="M40" t="s">
        <v>4606</v>
      </c>
      <c r="N40" t="s">
        <v>282</v>
      </c>
      <c r="P40" t="s">
        <v>1791</v>
      </c>
      <c r="Q40">
        <v>488</v>
      </c>
      <c r="R40">
        <f t="shared" si="0"/>
        <v>900</v>
      </c>
      <c r="S40">
        <v>1125</v>
      </c>
      <c r="T40" s="143">
        <v>5051771965208</v>
      </c>
      <c r="U40" s="328">
        <f t="shared" si="1"/>
        <v>0.49999999999999994</v>
      </c>
      <c r="V40" s="328">
        <v>0.2</v>
      </c>
      <c r="W40" s="40">
        <v>0.7</v>
      </c>
      <c r="X40" s="326">
        <v>38</v>
      </c>
      <c r="Y40">
        <v>38</v>
      </c>
      <c r="Z40" s="326">
        <v>10</v>
      </c>
      <c r="AP40" t="s">
        <v>1804</v>
      </c>
      <c r="AQ40" t="s">
        <v>1804</v>
      </c>
      <c r="AR40" t="s">
        <v>1804</v>
      </c>
      <c r="AS40" t="s">
        <v>1804</v>
      </c>
      <c r="AT40" t="s">
        <v>1804</v>
      </c>
      <c r="AU40" t="s">
        <v>1804</v>
      </c>
      <c r="AV40" t="s">
        <v>1804</v>
      </c>
      <c r="AW40" t="s">
        <v>1804</v>
      </c>
      <c r="AX40" t="s">
        <v>4692</v>
      </c>
      <c r="AZ40" t="s">
        <v>4596</v>
      </c>
      <c r="BA40" t="s">
        <v>4700</v>
      </c>
      <c r="BB40" t="s">
        <v>4701</v>
      </c>
    </row>
    <row r="41" spans="1:54">
      <c r="A41" t="s">
        <v>428</v>
      </c>
      <c r="B41" t="s">
        <v>4491</v>
      </c>
      <c r="C41" t="s">
        <v>4492</v>
      </c>
      <c r="D41" t="s">
        <v>4497</v>
      </c>
      <c r="E41" t="s">
        <v>4640</v>
      </c>
      <c r="F41" t="s">
        <v>4508</v>
      </c>
      <c r="G41" t="s">
        <v>4548</v>
      </c>
      <c r="H41" t="s">
        <v>1454</v>
      </c>
      <c r="I41">
        <v>4201000090</v>
      </c>
      <c r="J41" t="s">
        <v>4596</v>
      </c>
      <c r="K41" t="s">
        <v>1804</v>
      </c>
      <c r="L41" t="s">
        <v>1804</v>
      </c>
      <c r="M41" t="s">
        <v>4606</v>
      </c>
      <c r="N41" t="s">
        <v>4597</v>
      </c>
      <c r="P41" t="s">
        <v>1791</v>
      </c>
      <c r="Q41">
        <v>488</v>
      </c>
      <c r="R41">
        <f t="shared" si="0"/>
        <v>900</v>
      </c>
      <c r="S41">
        <v>1125</v>
      </c>
      <c r="T41" s="143">
        <v>5051771965284</v>
      </c>
      <c r="U41" s="328">
        <f t="shared" si="1"/>
        <v>4.3</v>
      </c>
      <c r="V41" s="328">
        <v>0.2</v>
      </c>
      <c r="W41" s="40">
        <v>4.5</v>
      </c>
      <c r="X41" s="326">
        <v>48</v>
      </c>
      <c r="Y41">
        <v>48</v>
      </c>
      <c r="Z41" s="326">
        <v>20</v>
      </c>
      <c r="AP41" t="s">
        <v>1804</v>
      </c>
      <c r="AQ41" t="s">
        <v>1804</v>
      </c>
      <c r="AR41" t="s">
        <v>1804</v>
      </c>
      <c r="AS41" t="s">
        <v>1804</v>
      </c>
      <c r="AT41" t="s">
        <v>1804</v>
      </c>
      <c r="AU41" t="s">
        <v>1804</v>
      </c>
      <c r="AV41" t="s">
        <v>1804</v>
      </c>
      <c r="AW41" t="s">
        <v>1804</v>
      </c>
      <c r="AX41" t="s">
        <v>4693</v>
      </c>
      <c r="AZ41" t="s">
        <v>4596</v>
      </c>
      <c r="BA41" t="s">
        <v>4700</v>
      </c>
      <c r="BB41" t="s">
        <v>4701</v>
      </c>
    </row>
    <row r="42" spans="1:54">
      <c r="A42" t="s">
        <v>428</v>
      </c>
      <c r="B42" t="s">
        <v>4491</v>
      </c>
      <c r="C42" t="s">
        <v>4492</v>
      </c>
      <c r="D42" t="s">
        <v>4497</v>
      </c>
      <c r="E42" t="s">
        <v>4629</v>
      </c>
      <c r="F42" t="s">
        <v>4508</v>
      </c>
      <c r="G42" t="s">
        <v>4549</v>
      </c>
      <c r="H42" t="s">
        <v>1454</v>
      </c>
      <c r="I42">
        <v>4201000090</v>
      </c>
      <c r="J42" t="s">
        <v>4596</v>
      </c>
      <c r="K42" t="s">
        <v>1804</v>
      </c>
      <c r="L42" t="s">
        <v>1804</v>
      </c>
      <c r="M42" t="s">
        <v>4606</v>
      </c>
      <c r="N42" t="s">
        <v>4598</v>
      </c>
      <c r="P42" t="s">
        <v>1791</v>
      </c>
      <c r="Q42">
        <v>488</v>
      </c>
      <c r="R42">
        <f t="shared" si="0"/>
        <v>900</v>
      </c>
      <c r="S42">
        <v>1125</v>
      </c>
      <c r="T42" s="143">
        <v>5051771965291</v>
      </c>
      <c r="U42" s="328">
        <f t="shared" si="1"/>
        <v>4.3</v>
      </c>
      <c r="V42" s="328">
        <v>0.2</v>
      </c>
      <c r="W42" s="40">
        <v>4.5</v>
      </c>
      <c r="X42" s="326">
        <v>48</v>
      </c>
      <c r="Y42">
        <v>48</v>
      </c>
      <c r="Z42" s="326">
        <v>20</v>
      </c>
      <c r="AP42" t="s">
        <v>1804</v>
      </c>
      <c r="AQ42" t="s">
        <v>1804</v>
      </c>
      <c r="AR42" t="s">
        <v>1804</v>
      </c>
      <c r="AS42" t="s">
        <v>1804</v>
      </c>
      <c r="AT42" t="s">
        <v>1804</v>
      </c>
      <c r="AU42" t="s">
        <v>1804</v>
      </c>
      <c r="AV42" t="s">
        <v>1804</v>
      </c>
      <c r="AW42" t="s">
        <v>1804</v>
      </c>
      <c r="AX42" t="s">
        <v>4693</v>
      </c>
      <c r="AZ42" t="s">
        <v>4596</v>
      </c>
      <c r="BA42" t="s">
        <v>4700</v>
      </c>
      <c r="BB42" t="s">
        <v>4701</v>
      </c>
    </row>
    <row r="43" spans="1:54">
      <c r="A43" t="s">
        <v>428</v>
      </c>
      <c r="B43" t="s">
        <v>4491</v>
      </c>
      <c r="C43" t="s">
        <v>4492</v>
      </c>
      <c r="D43" t="s">
        <v>4497</v>
      </c>
      <c r="E43" t="s">
        <v>4642</v>
      </c>
      <c r="F43" t="s">
        <v>4508</v>
      </c>
      <c r="G43" t="s">
        <v>4550</v>
      </c>
      <c r="H43" t="s">
        <v>1454</v>
      </c>
      <c r="I43">
        <v>4201000090</v>
      </c>
      <c r="J43" t="s">
        <v>4596</v>
      </c>
      <c r="K43" t="s">
        <v>1804</v>
      </c>
      <c r="L43" t="s">
        <v>1804</v>
      </c>
      <c r="M43" t="s">
        <v>4606</v>
      </c>
      <c r="N43" t="s">
        <v>4599</v>
      </c>
      <c r="P43" t="s">
        <v>1791</v>
      </c>
      <c r="Q43">
        <v>488</v>
      </c>
      <c r="R43">
        <f t="shared" si="0"/>
        <v>900</v>
      </c>
      <c r="S43">
        <v>1125</v>
      </c>
      <c r="T43" s="143">
        <v>5051771965222</v>
      </c>
      <c r="U43" s="328">
        <f t="shared" si="1"/>
        <v>4.3</v>
      </c>
      <c r="V43" s="328">
        <v>0.2</v>
      </c>
      <c r="W43" s="40">
        <v>4.5</v>
      </c>
      <c r="X43" s="326">
        <v>48</v>
      </c>
      <c r="Y43">
        <v>48</v>
      </c>
      <c r="Z43" s="326">
        <v>20</v>
      </c>
      <c r="AP43" t="s">
        <v>1804</v>
      </c>
      <c r="AQ43" t="s">
        <v>1804</v>
      </c>
      <c r="AR43" t="s">
        <v>1804</v>
      </c>
      <c r="AS43" t="s">
        <v>1804</v>
      </c>
      <c r="AT43" t="s">
        <v>1804</v>
      </c>
      <c r="AU43" t="s">
        <v>1804</v>
      </c>
      <c r="AV43" t="s">
        <v>1804</v>
      </c>
      <c r="AW43" t="s">
        <v>1804</v>
      </c>
      <c r="AX43" t="s">
        <v>4693</v>
      </c>
      <c r="AZ43" t="s">
        <v>4596</v>
      </c>
      <c r="BA43" t="s">
        <v>4700</v>
      </c>
      <c r="BB43" t="s">
        <v>4701</v>
      </c>
    </row>
    <row r="44" spans="1:54">
      <c r="A44" t="s">
        <v>428</v>
      </c>
      <c r="B44" t="s">
        <v>4491</v>
      </c>
      <c r="C44" t="s">
        <v>4492</v>
      </c>
      <c r="D44" t="s">
        <v>4497</v>
      </c>
      <c r="E44" t="s">
        <v>4643</v>
      </c>
      <c r="F44" t="s">
        <v>4508</v>
      </c>
      <c r="G44" t="s">
        <v>4551</v>
      </c>
      <c r="H44" t="s">
        <v>1454</v>
      </c>
      <c r="I44">
        <v>4201000090</v>
      </c>
      <c r="J44" t="s">
        <v>4596</v>
      </c>
      <c r="K44" t="s">
        <v>1804</v>
      </c>
      <c r="L44" t="s">
        <v>1804</v>
      </c>
      <c r="M44" t="s">
        <v>4606</v>
      </c>
      <c r="N44" t="s">
        <v>4600</v>
      </c>
      <c r="P44" t="s">
        <v>1791</v>
      </c>
      <c r="Q44">
        <v>488</v>
      </c>
      <c r="R44">
        <f t="shared" si="0"/>
        <v>900</v>
      </c>
      <c r="S44">
        <v>1125</v>
      </c>
      <c r="T44" s="143">
        <v>5051771965215</v>
      </c>
      <c r="U44" s="328">
        <f t="shared" si="1"/>
        <v>4.3</v>
      </c>
      <c r="V44" s="328">
        <v>0.2</v>
      </c>
      <c r="W44" s="40">
        <v>4.5</v>
      </c>
      <c r="X44" s="326">
        <v>48</v>
      </c>
      <c r="Y44">
        <v>48</v>
      </c>
      <c r="Z44" s="326">
        <v>20</v>
      </c>
      <c r="AP44" t="s">
        <v>1804</v>
      </c>
      <c r="AQ44" t="s">
        <v>1804</v>
      </c>
      <c r="AR44" t="s">
        <v>1804</v>
      </c>
      <c r="AS44" t="s">
        <v>1804</v>
      </c>
      <c r="AT44" t="s">
        <v>1804</v>
      </c>
      <c r="AU44" t="s">
        <v>1804</v>
      </c>
      <c r="AV44" t="s">
        <v>1804</v>
      </c>
      <c r="AW44" t="s">
        <v>1804</v>
      </c>
      <c r="AX44" t="s">
        <v>4693</v>
      </c>
      <c r="AZ44" t="s">
        <v>4596</v>
      </c>
      <c r="BA44" t="s">
        <v>4700</v>
      </c>
      <c r="BB44" t="s">
        <v>4701</v>
      </c>
    </row>
    <row r="45" spans="1:54">
      <c r="A45" t="s">
        <v>428</v>
      </c>
      <c r="B45" t="s">
        <v>4491</v>
      </c>
      <c r="C45" t="s">
        <v>4492</v>
      </c>
      <c r="D45" t="s">
        <v>4497</v>
      </c>
      <c r="E45" t="s">
        <v>4644</v>
      </c>
      <c r="F45" t="s">
        <v>4508</v>
      </c>
      <c r="G45" t="s">
        <v>4552</v>
      </c>
      <c r="H45" t="s">
        <v>1454</v>
      </c>
      <c r="I45">
        <v>4201000090</v>
      </c>
      <c r="J45" t="s">
        <v>4596</v>
      </c>
      <c r="K45" t="s">
        <v>1804</v>
      </c>
      <c r="L45" t="s">
        <v>1804</v>
      </c>
      <c r="M45" t="s">
        <v>4606</v>
      </c>
      <c r="N45" t="s">
        <v>4601</v>
      </c>
      <c r="P45" t="s">
        <v>1791</v>
      </c>
      <c r="Q45">
        <v>488</v>
      </c>
      <c r="R45">
        <f t="shared" si="0"/>
        <v>900</v>
      </c>
      <c r="S45">
        <v>1125</v>
      </c>
      <c r="T45" s="143">
        <v>5051771965239</v>
      </c>
      <c r="U45" s="328">
        <f t="shared" si="1"/>
        <v>4.3</v>
      </c>
      <c r="V45" s="328">
        <v>0.2</v>
      </c>
      <c r="W45" s="40">
        <v>4.5</v>
      </c>
      <c r="X45" s="326">
        <v>48</v>
      </c>
      <c r="Y45">
        <v>48</v>
      </c>
      <c r="Z45" s="326">
        <v>20</v>
      </c>
      <c r="AP45" t="s">
        <v>1804</v>
      </c>
      <c r="AQ45" t="s">
        <v>1804</v>
      </c>
      <c r="AR45" t="s">
        <v>1804</v>
      </c>
      <c r="AS45" t="s">
        <v>1804</v>
      </c>
      <c r="AT45" t="s">
        <v>1804</v>
      </c>
      <c r="AU45" t="s">
        <v>1804</v>
      </c>
      <c r="AV45" t="s">
        <v>1804</v>
      </c>
      <c r="AW45" t="s">
        <v>1804</v>
      </c>
      <c r="AX45" t="s">
        <v>4693</v>
      </c>
      <c r="AZ45" t="s">
        <v>4596</v>
      </c>
      <c r="BA45" t="s">
        <v>4700</v>
      </c>
      <c r="BB45" t="s">
        <v>4701</v>
      </c>
    </row>
    <row r="46" spans="1:54">
      <c r="A46" t="s">
        <v>428</v>
      </c>
      <c r="B46" t="s">
        <v>4491</v>
      </c>
      <c r="C46" t="s">
        <v>4492</v>
      </c>
      <c r="D46" t="s">
        <v>4497</v>
      </c>
      <c r="E46" t="s">
        <v>4645</v>
      </c>
      <c r="F46" t="s">
        <v>4508</v>
      </c>
      <c r="G46" t="s">
        <v>4553</v>
      </c>
      <c r="H46" t="s">
        <v>1454</v>
      </c>
      <c r="I46">
        <v>4201000090</v>
      </c>
      <c r="J46" t="s">
        <v>4596</v>
      </c>
      <c r="K46" t="s">
        <v>1804</v>
      </c>
      <c r="L46" t="s">
        <v>1804</v>
      </c>
      <c r="M46" t="s">
        <v>4606</v>
      </c>
      <c r="N46" t="s">
        <v>4602</v>
      </c>
      <c r="P46" t="s">
        <v>1791</v>
      </c>
      <c r="Q46">
        <v>488</v>
      </c>
      <c r="R46">
        <f t="shared" si="0"/>
        <v>900</v>
      </c>
      <c r="S46">
        <v>1125</v>
      </c>
      <c r="T46" s="143">
        <v>5051771965246</v>
      </c>
      <c r="U46" s="328">
        <f t="shared" si="1"/>
        <v>4.3</v>
      </c>
      <c r="V46" s="328">
        <v>0.2</v>
      </c>
      <c r="W46" s="40">
        <v>4.5</v>
      </c>
      <c r="X46" s="326">
        <v>48</v>
      </c>
      <c r="Y46">
        <v>48</v>
      </c>
      <c r="Z46" s="326">
        <v>20</v>
      </c>
      <c r="AP46" t="s">
        <v>1804</v>
      </c>
      <c r="AQ46" t="s">
        <v>1804</v>
      </c>
      <c r="AR46" t="s">
        <v>1804</v>
      </c>
      <c r="AS46" t="s">
        <v>1804</v>
      </c>
      <c r="AT46" t="s">
        <v>1804</v>
      </c>
      <c r="AU46" t="s">
        <v>1804</v>
      </c>
      <c r="AV46" t="s">
        <v>1804</v>
      </c>
      <c r="AW46" t="s">
        <v>1804</v>
      </c>
      <c r="AX46" t="s">
        <v>4693</v>
      </c>
      <c r="AZ46" t="s">
        <v>4596</v>
      </c>
      <c r="BA46" t="s">
        <v>4700</v>
      </c>
      <c r="BB46" t="s">
        <v>4701</v>
      </c>
    </row>
    <row r="47" spans="1:54">
      <c r="A47" t="s">
        <v>428</v>
      </c>
      <c r="B47" t="s">
        <v>4491</v>
      </c>
      <c r="C47" t="s">
        <v>4492</v>
      </c>
      <c r="D47" t="s">
        <v>4497</v>
      </c>
      <c r="E47" t="s">
        <v>4646</v>
      </c>
      <c r="F47" t="s">
        <v>4508</v>
      </c>
      <c r="G47" t="s">
        <v>4554</v>
      </c>
      <c r="H47" t="s">
        <v>1454</v>
      </c>
      <c r="I47">
        <v>4201000090</v>
      </c>
      <c r="J47" t="s">
        <v>4596</v>
      </c>
      <c r="K47" t="s">
        <v>1804</v>
      </c>
      <c r="L47" t="s">
        <v>1804</v>
      </c>
      <c r="M47" t="s">
        <v>4606</v>
      </c>
      <c r="N47" t="s">
        <v>4603</v>
      </c>
      <c r="P47" t="s">
        <v>1791</v>
      </c>
      <c r="Q47">
        <v>488</v>
      </c>
      <c r="R47">
        <f t="shared" si="0"/>
        <v>900</v>
      </c>
      <c r="S47">
        <v>1125</v>
      </c>
      <c r="T47" s="143">
        <v>5051771965253</v>
      </c>
      <c r="U47" s="328">
        <f t="shared" si="1"/>
        <v>4.3</v>
      </c>
      <c r="V47" s="328">
        <v>0.2</v>
      </c>
      <c r="W47" s="40">
        <v>4.5</v>
      </c>
      <c r="X47" s="326">
        <v>48</v>
      </c>
      <c r="Y47">
        <v>48</v>
      </c>
      <c r="Z47" s="326">
        <v>20</v>
      </c>
      <c r="AP47" t="s">
        <v>1804</v>
      </c>
      <c r="AQ47" t="s">
        <v>1804</v>
      </c>
      <c r="AR47" t="s">
        <v>1804</v>
      </c>
      <c r="AS47" t="s">
        <v>1804</v>
      </c>
      <c r="AT47" t="s">
        <v>1804</v>
      </c>
      <c r="AU47" t="s">
        <v>1804</v>
      </c>
      <c r="AV47" t="s">
        <v>1804</v>
      </c>
      <c r="AW47" t="s">
        <v>1804</v>
      </c>
      <c r="AX47" t="s">
        <v>4693</v>
      </c>
      <c r="AZ47" t="s">
        <v>4596</v>
      </c>
      <c r="BA47" t="s">
        <v>4700</v>
      </c>
      <c r="BB47" t="s">
        <v>4701</v>
      </c>
    </row>
    <row r="48" spans="1:54">
      <c r="A48" t="s">
        <v>428</v>
      </c>
      <c r="B48" t="s">
        <v>4491</v>
      </c>
      <c r="C48" t="s">
        <v>4492</v>
      </c>
      <c r="D48" t="s">
        <v>4497</v>
      </c>
      <c r="E48" t="s">
        <v>4647</v>
      </c>
      <c r="F48" t="s">
        <v>4508</v>
      </c>
      <c r="G48" t="s">
        <v>4555</v>
      </c>
      <c r="H48" t="s">
        <v>1454</v>
      </c>
      <c r="I48">
        <v>4201000090</v>
      </c>
      <c r="J48" t="s">
        <v>4596</v>
      </c>
      <c r="K48" t="s">
        <v>1804</v>
      </c>
      <c r="L48" t="s">
        <v>1804</v>
      </c>
      <c r="M48" t="s">
        <v>4606</v>
      </c>
      <c r="N48" t="s">
        <v>4604</v>
      </c>
      <c r="P48" t="s">
        <v>1791</v>
      </c>
      <c r="Q48">
        <v>488</v>
      </c>
      <c r="R48">
        <f t="shared" si="0"/>
        <v>900</v>
      </c>
      <c r="S48">
        <v>1125</v>
      </c>
      <c r="T48" s="143">
        <v>5051771965260</v>
      </c>
      <c r="U48" s="328">
        <f t="shared" si="1"/>
        <v>4.3</v>
      </c>
      <c r="V48" s="328">
        <v>0.2</v>
      </c>
      <c r="W48" s="40">
        <v>4.5</v>
      </c>
      <c r="X48" s="326">
        <v>48</v>
      </c>
      <c r="Y48">
        <v>48</v>
      </c>
      <c r="Z48" s="326">
        <v>20</v>
      </c>
      <c r="AP48" t="s">
        <v>1804</v>
      </c>
      <c r="AQ48" t="s">
        <v>1804</v>
      </c>
      <c r="AR48" t="s">
        <v>1804</v>
      </c>
      <c r="AS48" t="s">
        <v>1804</v>
      </c>
      <c r="AT48" t="s">
        <v>1804</v>
      </c>
      <c r="AU48" t="s">
        <v>1804</v>
      </c>
      <c r="AV48" t="s">
        <v>1804</v>
      </c>
      <c r="AW48" t="s">
        <v>1804</v>
      </c>
      <c r="AX48" t="s">
        <v>4693</v>
      </c>
      <c r="AZ48" t="s">
        <v>4596</v>
      </c>
      <c r="BA48" t="s">
        <v>4700</v>
      </c>
      <c r="BB48" t="s">
        <v>4701</v>
      </c>
    </row>
    <row r="49" spans="1:54">
      <c r="A49" t="s">
        <v>428</v>
      </c>
      <c r="B49" t="s">
        <v>4491</v>
      </c>
      <c r="C49" t="s">
        <v>4492</v>
      </c>
      <c r="D49" t="s">
        <v>4497</v>
      </c>
      <c r="E49" t="s">
        <v>4648</v>
      </c>
      <c r="F49" t="s">
        <v>4508</v>
      </c>
      <c r="G49" t="s">
        <v>4556</v>
      </c>
      <c r="H49" t="s">
        <v>1454</v>
      </c>
      <c r="I49">
        <v>4201000090</v>
      </c>
      <c r="J49" t="s">
        <v>4596</v>
      </c>
      <c r="K49" t="s">
        <v>1804</v>
      </c>
      <c r="L49" t="s">
        <v>1804</v>
      </c>
      <c r="M49" t="s">
        <v>4606</v>
      </c>
      <c r="N49" t="s">
        <v>4605</v>
      </c>
      <c r="P49" t="s">
        <v>1791</v>
      </c>
      <c r="Q49">
        <v>488</v>
      </c>
      <c r="R49">
        <f t="shared" si="0"/>
        <v>900</v>
      </c>
      <c r="S49">
        <v>1125</v>
      </c>
      <c r="T49" s="143">
        <v>5051771965277</v>
      </c>
      <c r="U49" s="328">
        <f t="shared" si="1"/>
        <v>4.3</v>
      </c>
      <c r="V49" s="328">
        <v>0.2</v>
      </c>
      <c r="W49" s="40">
        <v>4.5</v>
      </c>
      <c r="X49" s="326">
        <v>48</v>
      </c>
      <c r="Y49">
        <v>48</v>
      </c>
      <c r="Z49" s="326">
        <v>20</v>
      </c>
      <c r="AP49" t="s">
        <v>1804</v>
      </c>
      <c r="AQ49" t="s">
        <v>1804</v>
      </c>
      <c r="AR49" t="s">
        <v>1804</v>
      </c>
      <c r="AS49" t="s">
        <v>1804</v>
      </c>
      <c r="AT49" t="s">
        <v>1804</v>
      </c>
      <c r="AU49" t="s">
        <v>1804</v>
      </c>
      <c r="AV49" t="s">
        <v>1804</v>
      </c>
      <c r="AW49" t="s">
        <v>1804</v>
      </c>
      <c r="AX49" t="s">
        <v>4693</v>
      </c>
      <c r="AZ49" t="s">
        <v>4596</v>
      </c>
      <c r="BA49" t="s">
        <v>4700</v>
      </c>
      <c r="BB49" t="s">
        <v>4701</v>
      </c>
    </row>
    <row r="50" spans="1:54">
      <c r="A50" t="s">
        <v>428</v>
      </c>
      <c r="B50" t="s">
        <v>4491</v>
      </c>
      <c r="C50" t="s">
        <v>4492</v>
      </c>
      <c r="D50" t="s">
        <v>4498</v>
      </c>
      <c r="E50" t="s">
        <v>4650</v>
      </c>
      <c r="F50" t="s">
        <v>4509</v>
      </c>
      <c r="G50" t="s">
        <v>4557</v>
      </c>
      <c r="H50" t="s">
        <v>1454</v>
      </c>
      <c r="I50">
        <v>4201000090</v>
      </c>
      <c r="J50" t="s">
        <v>4596</v>
      </c>
      <c r="K50" t="s">
        <v>1804</v>
      </c>
      <c r="L50" t="s">
        <v>1804</v>
      </c>
      <c r="M50" t="s">
        <v>4606</v>
      </c>
      <c r="N50" t="s">
        <v>4597</v>
      </c>
      <c r="P50" t="s">
        <v>1791</v>
      </c>
      <c r="Q50">
        <v>511</v>
      </c>
      <c r="R50">
        <f t="shared" si="0"/>
        <v>940</v>
      </c>
      <c r="S50">
        <v>1175</v>
      </c>
      <c r="T50" s="143">
        <v>5051771965376</v>
      </c>
      <c r="U50" s="328">
        <f t="shared" si="1"/>
        <v>4.8</v>
      </c>
      <c r="V50" s="328">
        <v>0.2</v>
      </c>
      <c r="W50" s="40">
        <v>5</v>
      </c>
      <c r="X50" s="326">
        <v>48</v>
      </c>
      <c r="Y50">
        <v>48</v>
      </c>
      <c r="Z50" s="326">
        <v>31</v>
      </c>
      <c r="AP50" t="s">
        <v>1804</v>
      </c>
      <c r="AQ50" t="s">
        <v>1804</v>
      </c>
      <c r="AR50" t="s">
        <v>1804</v>
      </c>
      <c r="AS50" t="s">
        <v>1804</v>
      </c>
      <c r="AT50" t="s">
        <v>1804</v>
      </c>
      <c r="AU50" t="s">
        <v>1804</v>
      </c>
      <c r="AV50" t="s">
        <v>1804</v>
      </c>
      <c r="AW50" t="s">
        <v>1804</v>
      </c>
      <c r="AX50" t="s">
        <v>4694</v>
      </c>
      <c r="AZ50" t="s">
        <v>4596</v>
      </c>
      <c r="BA50" t="s">
        <v>4700</v>
      </c>
      <c r="BB50" t="s">
        <v>4701</v>
      </c>
    </row>
    <row r="51" spans="1:54">
      <c r="A51" t="s">
        <v>428</v>
      </c>
      <c r="B51" t="s">
        <v>4491</v>
      </c>
      <c r="C51" t="s">
        <v>4492</v>
      </c>
      <c r="D51" t="s">
        <v>4498</v>
      </c>
      <c r="E51" t="s">
        <v>4641</v>
      </c>
      <c r="F51" t="s">
        <v>4509</v>
      </c>
      <c r="G51" t="s">
        <v>4558</v>
      </c>
      <c r="H51" t="s">
        <v>1454</v>
      </c>
      <c r="I51">
        <v>4201000090</v>
      </c>
      <c r="J51" t="s">
        <v>4596</v>
      </c>
      <c r="K51" t="s">
        <v>1804</v>
      </c>
      <c r="L51" t="s">
        <v>1804</v>
      </c>
      <c r="M51" t="s">
        <v>4606</v>
      </c>
      <c r="N51" t="s">
        <v>4598</v>
      </c>
      <c r="P51" t="s">
        <v>1791</v>
      </c>
      <c r="Q51">
        <v>511</v>
      </c>
      <c r="R51">
        <f t="shared" si="0"/>
        <v>940</v>
      </c>
      <c r="S51">
        <v>1175</v>
      </c>
      <c r="T51" s="143">
        <v>5051771965383</v>
      </c>
      <c r="U51" s="328">
        <f t="shared" si="1"/>
        <v>4.8</v>
      </c>
      <c r="V51" s="328">
        <v>0.2</v>
      </c>
      <c r="W51" s="40">
        <v>5</v>
      </c>
      <c r="X51" s="326">
        <v>48</v>
      </c>
      <c r="Y51">
        <v>48</v>
      </c>
      <c r="Z51" s="326">
        <v>31</v>
      </c>
      <c r="AP51" t="s">
        <v>1804</v>
      </c>
      <c r="AQ51" t="s">
        <v>1804</v>
      </c>
      <c r="AR51" t="s">
        <v>1804</v>
      </c>
      <c r="AS51" t="s">
        <v>1804</v>
      </c>
      <c r="AT51" t="s">
        <v>1804</v>
      </c>
      <c r="AU51" t="s">
        <v>1804</v>
      </c>
      <c r="AV51" t="s">
        <v>1804</v>
      </c>
      <c r="AW51" t="s">
        <v>1804</v>
      </c>
      <c r="AX51" t="s">
        <v>4694</v>
      </c>
      <c r="AZ51" t="s">
        <v>4596</v>
      </c>
      <c r="BA51" t="s">
        <v>4700</v>
      </c>
      <c r="BB51" t="s">
        <v>4701</v>
      </c>
    </row>
    <row r="52" spans="1:54">
      <c r="A52" t="s">
        <v>428</v>
      </c>
      <c r="B52" t="s">
        <v>4491</v>
      </c>
      <c r="C52" t="s">
        <v>4492</v>
      </c>
      <c r="D52" t="s">
        <v>4498</v>
      </c>
      <c r="E52" t="s">
        <v>4649</v>
      </c>
      <c r="F52" t="s">
        <v>4509</v>
      </c>
      <c r="G52" t="s">
        <v>4559</v>
      </c>
      <c r="H52" t="s">
        <v>1454</v>
      </c>
      <c r="I52">
        <v>4201000090</v>
      </c>
      <c r="J52" t="s">
        <v>4596</v>
      </c>
      <c r="K52" t="s">
        <v>1804</v>
      </c>
      <c r="L52" t="s">
        <v>1804</v>
      </c>
      <c r="M52" t="s">
        <v>4606</v>
      </c>
      <c r="N52" t="s">
        <v>4599</v>
      </c>
      <c r="P52" t="s">
        <v>1791</v>
      </c>
      <c r="Q52">
        <v>511</v>
      </c>
      <c r="R52">
        <f t="shared" si="0"/>
        <v>940</v>
      </c>
      <c r="S52">
        <v>1175</v>
      </c>
      <c r="T52" s="143">
        <v>5051771965307</v>
      </c>
      <c r="U52" s="328">
        <f t="shared" si="1"/>
        <v>4.8</v>
      </c>
      <c r="V52" s="328">
        <v>0.2</v>
      </c>
      <c r="W52" s="40">
        <v>5</v>
      </c>
      <c r="X52" s="326">
        <v>48</v>
      </c>
      <c r="Y52">
        <v>48</v>
      </c>
      <c r="Z52" s="326">
        <v>31</v>
      </c>
      <c r="AP52" t="s">
        <v>1804</v>
      </c>
      <c r="AQ52" t="s">
        <v>1804</v>
      </c>
      <c r="AR52" t="s">
        <v>1804</v>
      </c>
      <c r="AS52" t="s">
        <v>1804</v>
      </c>
      <c r="AT52" t="s">
        <v>1804</v>
      </c>
      <c r="AU52" t="s">
        <v>1804</v>
      </c>
      <c r="AV52" t="s">
        <v>1804</v>
      </c>
      <c r="AW52" t="s">
        <v>1804</v>
      </c>
      <c r="AX52" t="s">
        <v>4694</v>
      </c>
      <c r="AZ52" t="s">
        <v>4596</v>
      </c>
      <c r="BA52" t="s">
        <v>4700</v>
      </c>
      <c r="BB52" t="s">
        <v>4701</v>
      </c>
    </row>
    <row r="53" spans="1:54">
      <c r="A53" t="s">
        <v>428</v>
      </c>
      <c r="B53" t="s">
        <v>4491</v>
      </c>
      <c r="C53" t="s">
        <v>4492</v>
      </c>
      <c r="D53" t="s">
        <v>4498</v>
      </c>
      <c r="E53" t="s">
        <v>4651</v>
      </c>
      <c r="F53" t="s">
        <v>4509</v>
      </c>
      <c r="G53" t="s">
        <v>4560</v>
      </c>
      <c r="H53" t="s">
        <v>1454</v>
      </c>
      <c r="I53">
        <v>4201000090</v>
      </c>
      <c r="J53" t="s">
        <v>4596</v>
      </c>
      <c r="K53" t="s">
        <v>1804</v>
      </c>
      <c r="L53" t="s">
        <v>1804</v>
      </c>
      <c r="M53" t="s">
        <v>4606</v>
      </c>
      <c r="N53" t="s">
        <v>4600</v>
      </c>
      <c r="P53" t="s">
        <v>1791</v>
      </c>
      <c r="Q53">
        <v>511</v>
      </c>
      <c r="R53">
        <f t="shared" si="0"/>
        <v>940</v>
      </c>
      <c r="S53">
        <v>1175</v>
      </c>
      <c r="T53" s="143">
        <v>5051771965314</v>
      </c>
      <c r="U53" s="328">
        <f t="shared" si="1"/>
        <v>4.8</v>
      </c>
      <c r="V53" s="328">
        <v>0.2</v>
      </c>
      <c r="W53" s="40">
        <v>5</v>
      </c>
      <c r="X53" s="326">
        <v>48</v>
      </c>
      <c r="Y53">
        <v>48</v>
      </c>
      <c r="Z53" s="326">
        <v>31</v>
      </c>
      <c r="AP53" t="s">
        <v>1804</v>
      </c>
      <c r="AQ53" t="s">
        <v>1804</v>
      </c>
      <c r="AR53" t="s">
        <v>1804</v>
      </c>
      <c r="AS53" t="s">
        <v>1804</v>
      </c>
      <c r="AT53" t="s">
        <v>1804</v>
      </c>
      <c r="AU53" t="s">
        <v>1804</v>
      </c>
      <c r="AV53" t="s">
        <v>1804</v>
      </c>
      <c r="AW53" t="s">
        <v>1804</v>
      </c>
      <c r="AX53" t="s">
        <v>4694</v>
      </c>
      <c r="AZ53" t="s">
        <v>4596</v>
      </c>
      <c r="BA53" t="s">
        <v>4700</v>
      </c>
      <c r="BB53" t="s">
        <v>4701</v>
      </c>
    </row>
    <row r="54" spans="1:54">
      <c r="A54" t="s">
        <v>428</v>
      </c>
      <c r="B54" t="s">
        <v>4491</v>
      </c>
      <c r="C54" t="s">
        <v>4492</v>
      </c>
      <c r="D54" t="s">
        <v>4498</v>
      </c>
      <c r="E54" t="s">
        <v>4652</v>
      </c>
      <c r="F54" t="s">
        <v>4509</v>
      </c>
      <c r="G54" t="s">
        <v>4561</v>
      </c>
      <c r="H54" t="s">
        <v>1454</v>
      </c>
      <c r="I54">
        <v>4201000090</v>
      </c>
      <c r="J54" t="s">
        <v>4596</v>
      </c>
      <c r="K54" t="s">
        <v>1804</v>
      </c>
      <c r="L54" t="s">
        <v>1804</v>
      </c>
      <c r="M54" t="s">
        <v>4606</v>
      </c>
      <c r="N54" t="s">
        <v>4601</v>
      </c>
      <c r="P54" t="s">
        <v>1791</v>
      </c>
      <c r="Q54">
        <v>511</v>
      </c>
      <c r="R54">
        <f t="shared" si="0"/>
        <v>940</v>
      </c>
      <c r="S54">
        <v>1175</v>
      </c>
      <c r="T54" s="143">
        <v>5051771965321</v>
      </c>
      <c r="U54" s="328">
        <f t="shared" si="1"/>
        <v>4.8</v>
      </c>
      <c r="V54" s="328">
        <v>0.2</v>
      </c>
      <c r="W54" s="40">
        <v>5</v>
      </c>
      <c r="X54" s="326">
        <v>48</v>
      </c>
      <c r="Y54">
        <v>48</v>
      </c>
      <c r="Z54" s="326">
        <v>31</v>
      </c>
      <c r="AP54" t="s">
        <v>1804</v>
      </c>
      <c r="AQ54" t="s">
        <v>1804</v>
      </c>
      <c r="AR54" t="s">
        <v>1804</v>
      </c>
      <c r="AS54" t="s">
        <v>1804</v>
      </c>
      <c r="AT54" t="s">
        <v>1804</v>
      </c>
      <c r="AU54" t="s">
        <v>1804</v>
      </c>
      <c r="AV54" t="s">
        <v>1804</v>
      </c>
      <c r="AW54" t="s">
        <v>1804</v>
      </c>
      <c r="AX54" t="s">
        <v>4694</v>
      </c>
      <c r="AZ54" t="s">
        <v>4596</v>
      </c>
      <c r="BA54" t="s">
        <v>4700</v>
      </c>
      <c r="BB54" t="s">
        <v>4701</v>
      </c>
    </row>
    <row r="55" spans="1:54">
      <c r="A55" t="s">
        <v>428</v>
      </c>
      <c r="B55" t="s">
        <v>4491</v>
      </c>
      <c r="C55" t="s">
        <v>4492</v>
      </c>
      <c r="D55" t="s">
        <v>4498</v>
      </c>
      <c r="E55" t="s">
        <v>4653</v>
      </c>
      <c r="F55" t="s">
        <v>4509</v>
      </c>
      <c r="G55" t="s">
        <v>4562</v>
      </c>
      <c r="H55" t="s">
        <v>1454</v>
      </c>
      <c r="I55">
        <v>4201000090</v>
      </c>
      <c r="J55" t="s">
        <v>4596</v>
      </c>
      <c r="K55" t="s">
        <v>1804</v>
      </c>
      <c r="L55" t="s">
        <v>1804</v>
      </c>
      <c r="M55" t="s">
        <v>4606</v>
      </c>
      <c r="N55" t="s">
        <v>4602</v>
      </c>
      <c r="P55" t="s">
        <v>1791</v>
      </c>
      <c r="Q55">
        <v>511</v>
      </c>
      <c r="R55">
        <f t="shared" si="0"/>
        <v>940</v>
      </c>
      <c r="S55">
        <v>1175</v>
      </c>
      <c r="T55" s="143">
        <v>5051771965338</v>
      </c>
      <c r="U55" s="328">
        <f t="shared" si="1"/>
        <v>4.8</v>
      </c>
      <c r="V55" s="328">
        <v>0.2</v>
      </c>
      <c r="W55" s="40">
        <v>5</v>
      </c>
      <c r="X55" s="326">
        <v>48</v>
      </c>
      <c r="Y55">
        <v>48</v>
      </c>
      <c r="Z55" s="326">
        <v>31</v>
      </c>
      <c r="AP55" t="s">
        <v>1804</v>
      </c>
      <c r="AQ55" t="s">
        <v>1804</v>
      </c>
      <c r="AR55" t="s">
        <v>1804</v>
      </c>
      <c r="AS55" t="s">
        <v>1804</v>
      </c>
      <c r="AT55" t="s">
        <v>1804</v>
      </c>
      <c r="AU55" t="s">
        <v>1804</v>
      </c>
      <c r="AV55" t="s">
        <v>1804</v>
      </c>
      <c r="AW55" t="s">
        <v>1804</v>
      </c>
      <c r="AX55" t="s">
        <v>4694</v>
      </c>
      <c r="AZ55" t="s">
        <v>4596</v>
      </c>
      <c r="BA55" t="s">
        <v>4700</v>
      </c>
      <c r="BB55" t="s">
        <v>4701</v>
      </c>
    </row>
    <row r="56" spans="1:54">
      <c r="A56" t="s">
        <v>428</v>
      </c>
      <c r="B56" t="s">
        <v>4491</v>
      </c>
      <c r="C56" t="s">
        <v>4492</v>
      </c>
      <c r="D56" t="s">
        <v>4498</v>
      </c>
      <c r="E56" t="s">
        <v>4654</v>
      </c>
      <c r="F56" t="s">
        <v>4509</v>
      </c>
      <c r="G56" t="s">
        <v>4563</v>
      </c>
      <c r="H56" t="s">
        <v>1454</v>
      </c>
      <c r="I56">
        <v>4201000090</v>
      </c>
      <c r="J56" t="s">
        <v>4596</v>
      </c>
      <c r="K56" t="s">
        <v>1804</v>
      </c>
      <c r="L56" t="s">
        <v>1804</v>
      </c>
      <c r="M56" t="s">
        <v>4606</v>
      </c>
      <c r="N56" t="s">
        <v>4603</v>
      </c>
      <c r="P56" t="s">
        <v>1791</v>
      </c>
      <c r="Q56">
        <v>511</v>
      </c>
      <c r="R56">
        <f t="shared" si="0"/>
        <v>940</v>
      </c>
      <c r="S56">
        <v>1175</v>
      </c>
      <c r="T56" s="143">
        <v>5051771965345</v>
      </c>
      <c r="U56" s="328">
        <f t="shared" si="1"/>
        <v>4.8</v>
      </c>
      <c r="V56" s="328">
        <v>0.2</v>
      </c>
      <c r="W56" s="40">
        <v>5</v>
      </c>
      <c r="X56" s="326">
        <v>48</v>
      </c>
      <c r="Y56">
        <v>48</v>
      </c>
      <c r="Z56" s="326">
        <v>31</v>
      </c>
      <c r="AP56" t="s">
        <v>1804</v>
      </c>
      <c r="AQ56" t="s">
        <v>1804</v>
      </c>
      <c r="AR56" t="s">
        <v>1804</v>
      </c>
      <c r="AS56" t="s">
        <v>1804</v>
      </c>
      <c r="AT56" t="s">
        <v>1804</v>
      </c>
      <c r="AU56" t="s">
        <v>1804</v>
      </c>
      <c r="AV56" t="s">
        <v>1804</v>
      </c>
      <c r="AW56" t="s">
        <v>1804</v>
      </c>
      <c r="AX56" t="s">
        <v>4694</v>
      </c>
      <c r="AZ56" t="s">
        <v>4596</v>
      </c>
      <c r="BA56" t="s">
        <v>4700</v>
      </c>
      <c r="BB56" t="s">
        <v>4701</v>
      </c>
    </row>
    <row r="57" spans="1:54">
      <c r="A57" t="s">
        <v>428</v>
      </c>
      <c r="B57" t="s">
        <v>4491</v>
      </c>
      <c r="C57" t="s">
        <v>4492</v>
      </c>
      <c r="D57" t="s">
        <v>4498</v>
      </c>
      <c r="E57" t="s">
        <v>4655</v>
      </c>
      <c r="F57" t="s">
        <v>4509</v>
      </c>
      <c r="G57" t="s">
        <v>4564</v>
      </c>
      <c r="H57" t="s">
        <v>1454</v>
      </c>
      <c r="I57">
        <v>4201000090</v>
      </c>
      <c r="J57" t="s">
        <v>4596</v>
      </c>
      <c r="K57" t="s">
        <v>1804</v>
      </c>
      <c r="L57" t="s">
        <v>1804</v>
      </c>
      <c r="M57" t="s">
        <v>4606</v>
      </c>
      <c r="N57" t="s">
        <v>4604</v>
      </c>
      <c r="P57" t="s">
        <v>1791</v>
      </c>
      <c r="Q57">
        <v>511</v>
      </c>
      <c r="R57">
        <f t="shared" si="0"/>
        <v>940</v>
      </c>
      <c r="S57">
        <v>1175</v>
      </c>
      <c r="T57" s="143">
        <v>5051771965352</v>
      </c>
      <c r="U57" s="328">
        <f t="shared" si="1"/>
        <v>4.8</v>
      </c>
      <c r="V57" s="328">
        <v>0.2</v>
      </c>
      <c r="W57" s="40">
        <v>5</v>
      </c>
      <c r="X57" s="326">
        <v>48</v>
      </c>
      <c r="Y57">
        <v>48</v>
      </c>
      <c r="Z57" s="326">
        <v>31</v>
      </c>
      <c r="AP57" t="s">
        <v>1804</v>
      </c>
      <c r="AQ57" t="s">
        <v>1804</v>
      </c>
      <c r="AR57" t="s">
        <v>1804</v>
      </c>
      <c r="AS57" t="s">
        <v>1804</v>
      </c>
      <c r="AT57" t="s">
        <v>1804</v>
      </c>
      <c r="AU57" t="s">
        <v>1804</v>
      </c>
      <c r="AV57" t="s">
        <v>1804</v>
      </c>
      <c r="AW57" t="s">
        <v>1804</v>
      </c>
      <c r="AX57" t="s">
        <v>4694</v>
      </c>
      <c r="AZ57" t="s">
        <v>4596</v>
      </c>
      <c r="BA57" t="s">
        <v>4700</v>
      </c>
      <c r="BB57" t="s">
        <v>4701</v>
      </c>
    </row>
    <row r="58" spans="1:54">
      <c r="A58" t="s">
        <v>428</v>
      </c>
      <c r="B58" t="s">
        <v>4491</v>
      </c>
      <c r="C58" t="s">
        <v>4492</v>
      </c>
      <c r="D58" t="s">
        <v>4498</v>
      </c>
      <c r="E58" t="s">
        <v>4656</v>
      </c>
      <c r="F58" t="s">
        <v>4509</v>
      </c>
      <c r="G58" t="s">
        <v>4565</v>
      </c>
      <c r="H58" t="s">
        <v>1454</v>
      </c>
      <c r="I58">
        <v>4201000090</v>
      </c>
      <c r="J58" t="s">
        <v>4596</v>
      </c>
      <c r="K58" t="s">
        <v>1804</v>
      </c>
      <c r="L58" t="s">
        <v>1804</v>
      </c>
      <c r="M58" t="s">
        <v>4606</v>
      </c>
      <c r="N58" t="s">
        <v>4605</v>
      </c>
      <c r="P58" t="s">
        <v>1791</v>
      </c>
      <c r="Q58">
        <v>511</v>
      </c>
      <c r="R58">
        <f t="shared" si="0"/>
        <v>940</v>
      </c>
      <c r="S58">
        <v>1175</v>
      </c>
      <c r="T58" s="143">
        <v>5051771965369</v>
      </c>
      <c r="U58" s="328">
        <f t="shared" si="1"/>
        <v>4.8</v>
      </c>
      <c r="V58" s="328">
        <v>0.2</v>
      </c>
      <c r="W58" s="40">
        <v>5</v>
      </c>
      <c r="X58" s="326">
        <v>48</v>
      </c>
      <c r="Y58">
        <v>48</v>
      </c>
      <c r="Z58" s="326">
        <v>31</v>
      </c>
      <c r="AP58" t="s">
        <v>1804</v>
      </c>
      <c r="AQ58" t="s">
        <v>1804</v>
      </c>
      <c r="AR58" t="s">
        <v>1804</v>
      </c>
      <c r="AS58" t="s">
        <v>1804</v>
      </c>
      <c r="AT58" t="s">
        <v>1804</v>
      </c>
      <c r="AU58" t="s">
        <v>1804</v>
      </c>
      <c r="AV58" t="s">
        <v>1804</v>
      </c>
      <c r="AW58" t="s">
        <v>1804</v>
      </c>
      <c r="AX58" t="s">
        <v>4694</v>
      </c>
      <c r="AZ58" t="s">
        <v>4596</v>
      </c>
      <c r="BA58" t="s">
        <v>4700</v>
      </c>
      <c r="BB58" t="s">
        <v>4701</v>
      </c>
    </row>
    <row r="59" spans="1:54">
      <c r="A59" t="s">
        <v>428</v>
      </c>
      <c r="B59" t="s">
        <v>4491</v>
      </c>
      <c r="C59" t="s">
        <v>4492</v>
      </c>
      <c r="D59" t="s">
        <v>4499</v>
      </c>
      <c r="E59" t="s">
        <v>4657</v>
      </c>
      <c r="F59" t="s">
        <v>4510</v>
      </c>
      <c r="G59" t="s">
        <v>4566</v>
      </c>
      <c r="H59" t="s">
        <v>1453</v>
      </c>
      <c r="I59">
        <v>4201000090</v>
      </c>
      <c r="J59" t="s">
        <v>4596</v>
      </c>
      <c r="K59" t="s">
        <v>1804</v>
      </c>
      <c r="L59" t="s">
        <v>1804</v>
      </c>
      <c r="M59" t="s">
        <v>4606</v>
      </c>
      <c r="N59" t="s">
        <v>4600</v>
      </c>
      <c r="P59" t="s">
        <v>1791</v>
      </c>
      <c r="Q59">
        <v>517</v>
      </c>
      <c r="R59">
        <f t="shared" si="0"/>
        <v>959.2</v>
      </c>
      <c r="S59">
        <v>1199</v>
      </c>
      <c r="T59" s="143">
        <v>5051771965406</v>
      </c>
      <c r="U59" s="328">
        <f t="shared" si="1"/>
        <v>3.3</v>
      </c>
      <c r="V59" s="328">
        <v>0.2</v>
      </c>
      <c r="W59" s="40">
        <v>3.5</v>
      </c>
      <c r="X59" s="326">
        <v>45</v>
      </c>
      <c r="Y59">
        <v>45</v>
      </c>
      <c r="Z59" s="326">
        <v>15</v>
      </c>
      <c r="AP59" t="s">
        <v>1804</v>
      </c>
      <c r="AQ59" t="s">
        <v>1804</v>
      </c>
      <c r="AR59" t="s">
        <v>1804</v>
      </c>
      <c r="AS59" t="s">
        <v>1804</v>
      </c>
      <c r="AT59" t="s">
        <v>1804</v>
      </c>
      <c r="AU59" t="s">
        <v>1804</v>
      </c>
      <c r="AV59" t="s">
        <v>1804</v>
      </c>
      <c r="AW59" t="s">
        <v>1804</v>
      </c>
      <c r="AX59" t="s">
        <v>4695</v>
      </c>
      <c r="AZ59" t="s">
        <v>4596</v>
      </c>
      <c r="BA59" t="s">
        <v>4700</v>
      </c>
      <c r="BB59" t="s">
        <v>4701</v>
      </c>
    </row>
    <row r="60" spans="1:54">
      <c r="A60" t="s">
        <v>428</v>
      </c>
      <c r="B60" t="s">
        <v>4491</v>
      </c>
      <c r="C60" t="s">
        <v>4492</v>
      </c>
      <c r="D60" t="s">
        <v>4499</v>
      </c>
      <c r="E60" t="s">
        <v>4658</v>
      </c>
      <c r="F60" t="s">
        <v>4510</v>
      </c>
      <c r="G60" t="s">
        <v>4567</v>
      </c>
      <c r="H60" t="s">
        <v>1453</v>
      </c>
      <c r="I60">
        <v>4201000090</v>
      </c>
      <c r="J60" t="s">
        <v>4596</v>
      </c>
      <c r="K60" t="s">
        <v>1804</v>
      </c>
      <c r="L60" t="s">
        <v>1804</v>
      </c>
      <c r="M60" t="s">
        <v>4606</v>
      </c>
      <c r="N60" t="s">
        <v>4601</v>
      </c>
      <c r="P60" t="s">
        <v>1791</v>
      </c>
      <c r="Q60">
        <v>517</v>
      </c>
      <c r="R60">
        <f t="shared" si="0"/>
        <v>959.2</v>
      </c>
      <c r="S60">
        <v>1199</v>
      </c>
      <c r="T60" s="143">
        <v>5051771965413</v>
      </c>
      <c r="U60" s="328">
        <f t="shared" si="1"/>
        <v>3.3</v>
      </c>
      <c r="V60" s="328">
        <v>0.2</v>
      </c>
      <c r="W60" s="40">
        <v>3.5</v>
      </c>
      <c r="X60" s="326">
        <v>45</v>
      </c>
      <c r="Y60">
        <v>45</v>
      </c>
      <c r="Z60" s="326">
        <v>15</v>
      </c>
      <c r="AP60" t="s">
        <v>1804</v>
      </c>
      <c r="AQ60" t="s">
        <v>1804</v>
      </c>
      <c r="AR60" t="s">
        <v>1804</v>
      </c>
      <c r="AS60" t="s">
        <v>1804</v>
      </c>
      <c r="AT60" t="s">
        <v>1804</v>
      </c>
      <c r="AU60" t="s">
        <v>1804</v>
      </c>
      <c r="AV60" t="s">
        <v>1804</v>
      </c>
      <c r="AW60" t="s">
        <v>1804</v>
      </c>
      <c r="AX60" t="s">
        <v>4695</v>
      </c>
      <c r="AZ60" t="s">
        <v>4596</v>
      </c>
      <c r="BA60" t="s">
        <v>4700</v>
      </c>
      <c r="BB60" t="s">
        <v>4701</v>
      </c>
    </row>
    <row r="61" spans="1:54">
      <c r="A61" t="s">
        <v>428</v>
      </c>
      <c r="B61" t="s">
        <v>4491</v>
      </c>
      <c r="C61" t="s">
        <v>4492</v>
      </c>
      <c r="D61" t="s">
        <v>4499</v>
      </c>
      <c r="E61" t="s">
        <v>4659</v>
      </c>
      <c r="F61" t="s">
        <v>4510</v>
      </c>
      <c r="G61" t="s">
        <v>4568</v>
      </c>
      <c r="H61" t="s">
        <v>1453</v>
      </c>
      <c r="I61">
        <v>4201000090</v>
      </c>
      <c r="J61" t="s">
        <v>4596</v>
      </c>
      <c r="K61" t="s">
        <v>1804</v>
      </c>
      <c r="L61" t="s">
        <v>1804</v>
      </c>
      <c r="M61" t="s">
        <v>4606</v>
      </c>
      <c r="N61" t="s">
        <v>4602</v>
      </c>
      <c r="P61" t="s">
        <v>1791</v>
      </c>
      <c r="Q61">
        <v>517</v>
      </c>
      <c r="R61">
        <f t="shared" si="0"/>
        <v>959.2</v>
      </c>
      <c r="S61">
        <v>1199</v>
      </c>
      <c r="T61" s="143">
        <v>5051771965420</v>
      </c>
      <c r="U61" s="328">
        <f t="shared" si="1"/>
        <v>3.3</v>
      </c>
      <c r="V61" s="328">
        <v>0.2</v>
      </c>
      <c r="W61" s="40">
        <v>3.5</v>
      </c>
      <c r="X61" s="326">
        <v>45</v>
      </c>
      <c r="Y61">
        <v>45</v>
      </c>
      <c r="Z61" s="326">
        <v>15</v>
      </c>
      <c r="AP61" t="s">
        <v>1804</v>
      </c>
      <c r="AQ61" t="s">
        <v>1804</v>
      </c>
      <c r="AR61" t="s">
        <v>1804</v>
      </c>
      <c r="AS61" t="s">
        <v>1804</v>
      </c>
      <c r="AT61" t="s">
        <v>1804</v>
      </c>
      <c r="AU61" t="s">
        <v>1804</v>
      </c>
      <c r="AV61" t="s">
        <v>1804</v>
      </c>
      <c r="AW61" t="s">
        <v>1804</v>
      </c>
      <c r="AX61" t="s">
        <v>4695</v>
      </c>
      <c r="AZ61" t="s">
        <v>4596</v>
      </c>
      <c r="BA61" t="s">
        <v>4700</v>
      </c>
      <c r="BB61" t="s">
        <v>4701</v>
      </c>
    </row>
    <row r="62" spans="1:54">
      <c r="A62" t="s">
        <v>428</v>
      </c>
      <c r="B62" t="s">
        <v>4491</v>
      </c>
      <c r="C62" t="s">
        <v>4492</v>
      </c>
      <c r="D62" t="s">
        <v>4499</v>
      </c>
      <c r="E62" t="s">
        <v>4662</v>
      </c>
      <c r="F62" t="s">
        <v>4510</v>
      </c>
      <c r="G62" t="s">
        <v>4569</v>
      </c>
      <c r="H62" t="s">
        <v>1453</v>
      </c>
      <c r="I62">
        <v>4201000090</v>
      </c>
      <c r="J62" t="s">
        <v>4596</v>
      </c>
      <c r="K62" t="s">
        <v>1804</v>
      </c>
      <c r="L62" t="s">
        <v>1804</v>
      </c>
      <c r="M62" t="s">
        <v>4606</v>
      </c>
      <c r="N62" t="s">
        <v>4603</v>
      </c>
      <c r="P62" t="s">
        <v>1791</v>
      </c>
      <c r="Q62">
        <v>517</v>
      </c>
      <c r="R62">
        <f t="shared" si="0"/>
        <v>959.2</v>
      </c>
      <c r="S62">
        <v>1199</v>
      </c>
      <c r="T62" s="143">
        <v>5051771965437</v>
      </c>
      <c r="U62" s="328">
        <f t="shared" si="1"/>
        <v>3.3</v>
      </c>
      <c r="V62" s="328">
        <v>0.2</v>
      </c>
      <c r="W62" s="40">
        <v>3.5</v>
      </c>
      <c r="X62" s="326">
        <v>45</v>
      </c>
      <c r="Y62">
        <v>45</v>
      </c>
      <c r="Z62" s="326">
        <v>15</v>
      </c>
      <c r="AP62" t="s">
        <v>1804</v>
      </c>
      <c r="AQ62" t="s">
        <v>1804</v>
      </c>
      <c r="AR62" t="s">
        <v>1804</v>
      </c>
      <c r="AS62" t="s">
        <v>1804</v>
      </c>
      <c r="AT62" t="s">
        <v>1804</v>
      </c>
      <c r="AU62" t="s">
        <v>1804</v>
      </c>
      <c r="AV62" t="s">
        <v>1804</v>
      </c>
      <c r="AW62" t="s">
        <v>1804</v>
      </c>
      <c r="AX62" t="s">
        <v>4695</v>
      </c>
      <c r="AZ62" t="s">
        <v>4596</v>
      </c>
      <c r="BA62" t="s">
        <v>4700</v>
      </c>
      <c r="BB62" t="s">
        <v>4701</v>
      </c>
    </row>
    <row r="63" spans="1:54">
      <c r="A63" t="s">
        <v>428</v>
      </c>
      <c r="B63" t="s">
        <v>4491</v>
      </c>
      <c r="C63" t="s">
        <v>4492</v>
      </c>
      <c r="D63" t="s">
        <v>4499</v>
      </c>
      <c r="E63" t="s">
        <v>4663</v>
      </c>
      <c r="F63" t="s">
        <v>4510</v>
      </c>
      <c r="G63" t="s">
        <v>4570</v>
      </c>
      <c r="H63" t="s">
        <v>1453</v>
      </c>
      <c r="I63">
        <v>4201000090</v>
      </c>
      <c r="J63" t="s">
        <v>4596</v>
      </c>
      <c r="K63" t="s">
        <v>1804</v>
      </c>
      <c r="L63" t="s">
        <v>1804</v>
      </c>
      <c r="M63" t="s">
        <v>4606</v>
      </c>
      <c r="N63" t="s">
        <v>4604</v>
      </c>
      <c r="P63" t="s">
        <v>1791</v>
      </c>
      <c r="Q63">
        <v>517</v>
      </c>
      <c r="R63">
        <f t="shared" si="0"/>
        <v>959.2</v>
      </c>
      <c r="S63">
        <v>1199</v>
      </c>
      <c r="T63" s="143">
        <v>5051771965444</v>
      </c>
      <c r="U63" s="328">
        <f t="shared" si="1"/>
        <v>3.3</v>
      </c>
      <c r="V63" s="328">
        <v>0.2</v>
      </c>
      <c r="W63" s="40">
        <v>3.5</v>
      </c>
      <c r="X63" s="326">
        <v>45</v>
      </c>
      <c r="Y63">
        <v>45</v>
      </c>
      <c r="Z63" s="326">
        <v>15</v>
      </c>
      <c r="AP63" t="s">
        <v>1804</v>
      </c>
      <c r="AQ63" t="s">
        <v>1804</v>
      </c>
      <c r="AR63" t="s">
        <v>1804</v>
      </c>
      <c r="AS63" t="s">
        <v>1804</v>
      </c>
      <c r="AT63" t="s">
        <v>1804</v>
      </c>
      <c r="AU63" t="s">
        <v>1804</v>
      </c>
      <c r="AV63" t="s">
        <v>1804</v>
      </c>
      <c r="AW63" t="s">
        <v>1804</v>
      </c>
      <c r="AX63" t="s">
        <v>4695</v>
      </c>
      <c r="AZ63" t="s">
        <v>4596</v>
      </c>
      <c r="BA63" t="s">
        <v>4700</v>
      </c>
      <c r="BB63" t="s">
        <v>4701</v>
      </c>
    </row>
    <row r="64" spans="1:54">
      <c r="A64" t="s">
        <v>428</v>
      </c>
      <c r="B64" t="s">
        <v>4491</v>
      </c>
      <c r="C64" t="s">
        <v>4492</v>
      </c>
      <c r="D64" t="s">
        <v>4499</v>
      </c>
      <c r="E64" t="s">
        <v>4664</v>
      </c>
      <c r="F64" t="s">
        <v>4510</v>
      </c>
      <c r="G64" t="s">
        <v>4571</v>
      </c>
      <c r="H64" t="s">
        <v>1453</v>
      </c>
      <c r="I64">
        <v>4201000090</v>
      </c>
      <c r="J64" t="s">
        <v>4596</v>
      </c>
      <c r="K64" t="s">
        <v>1804</v>
      </c>
      <c r="L64" t="s">
        <v>1804</v>
      </c>
      <c r="M64" t="s">
        <v>4606</v>
      </c>
      <c r="N64" t="s">
        <v>4605</v>
      </c>
      <c r="P64" t="s">
        <v>1791</v>
      </c>
      <c r="Q64">
        <v>517</v>
      </c>
      <c r="R64">
        <f t="shared" si="0"/>
        <v>959.2</v>
      </c>
      <c r="S64">
        <v>1199</v>
      </c>
      <c r="T64" s="143">
        <v>5051771965451</v>
      </c>
      <c r="U64" s="328">
        <f t="shared" si="1"/>
        <v>3.3</v>
      </c>
      <c r="V64" s="328">
        <v>0.2</v>
      </c>
      <c r="W64" s="40">
        <v>3.5</v>
      </c>
      <c r="X64" s="326">
        <v>45</v>
      </c>
      <c r="Y64">
        <v>45</v>
      </c>
      <c r="Z64" s="326">
        <v>15</v>
      </c>
      <c r="AP64" t="s">
        <v>1804</v>
      </c>
      <c r="AQ64" t="s">
        <v>1804</v>
      </c>
      <c r="AR64" t="s">
        <v>1804</v>
      </c>
      <c r="AS64" t="s">
        <v>1804</v>
      </c>
      <c r="AT64" t="s">
        <v>1804</v>
      </c>
      <c r="AU64" t="s">
        <v>1804</v>
      </c>
      <c r="AV64" t="s">
        <v>1804</v>
      </c>
      <c r="AW64" t="s">
        <v>1804</v>
      </c>
      <c r="AX64" t="s">
        <v>4695</v>
      </c>
      <c r="AZ64" t="s">
        <v>4596</v>
      </c>
      <c r="BA64" t="s">
        <v>4700</v>
      </c>
      <c r="BB64" t="s">
        <v>4701</v>
      </c>
    </row>
    <row r="65" spans="1:54">
      <c r="A65" t="s">
        <v>428</v>
      </c>
      <c r="B65" t="s">
        <v>4491</v>
      </c>
      <c r="C65" t="s">
        <v>4492</v>
      </c>
      <c r="D65" t="s">
        <v>4500</v>
      </c>
      <c r="E65" t="s">
        <v>4665</v>
      </c>
      <c r="F65" t="s">
        <v>4511</v>
      </c>
      <c r="G65" t="s">
        <v>4572</v>
      </c>
      <c r="H65" t="s">
        <v>1453</v>
      </c>
      <c r="I65">
        <v>4201000090</v>
      </c>
      <c r="J65" t="s">
        <v>4596</v>
      </c>
      <c r="K65" t="s">
        <v>1804</v>
      </c>
      <c r="L65" t="s">
        <v>1804</v>
      </c>
      <c r="M65" t="s">
        <v>4606</v>
      </c>
      <c r="N65" t="s">
        <v>4600</v>
      </c>
      <c r="P65" t="s">
        <v>1791</v>
      </c>
      <c r="Q65">
        <v>528</v>
      </c>
      <c r="R65">
        <f t="shared" si="0"/>
        <v>972</v>
      </c>
      <c r="S65">
        <v>1215</v>
      </c>
      <c r="T65" s="143">
        <v>5051771965499</v>
      </c>
      <c r="U65" s="328">
        <f t="shared" si="1"/>
        <v>3.8</v>
      </c>
      <c r="V65" s="328">
        <v>0.2</v>
      </c>
      <c r="W65" s="40">
        <v>4</v>
      </c>
      <c r="X65" s="326">
        <v>45</v>
      </c>
      <c r="Y65">
        <v>45</v>
      </c>
      <c r="Z65" s="326">
        <v>20</v>
      </c>
      <c r="AP65" t="s">
        <v>1804</v>
      </c>
      <c r="AQ65" t="s">
        <v>1804</v>
      </c>
      <c r="AR65" t="s">
        <v>1804</v>
      </c>
      <c r="AS65" t="s">
        <v>1804</v>
      </c>
      <c r="AT65" t="s">
        <v>1804</v>
      </c>
      <c r="AU65" t="s">
        <v>1804</v>
      </c>
      <c r="AV65" t="s">
        <v>1804</v>
      </c>
      <c r="AW65" t="s">
        <v>1804</v>
      </c>
      <c r="AX65" t="s">
        <v>4696</v>
      </c>
      <c r="AZ65" t="s">
        <v>4596</v>
      </c>
      <c r="BA65" t="s">
        <v>4700</v>
      </c>
      <c r="BB65" t="s">
        <v>4701</v>
      </c>
    </row>
    <row r="66" spans="1:54">
      <c r="A66" t="s">
        <v>428</v>
      </c>
      <c r="B66" t="s">
        <v>4491</v>
      </c>
      <c r="C66" t="s">
        <v>4492</v>
      </c>
      <c r="D66" t="s">
        <v>4500</v>
      </c>
      <c r="E66" t="s">
        <v>4666</v>
      </c>
      <c r="F66" t="s">
        <v>4511</v>
      </c>
      <c r="G66" t="s">
        <v>4573</v>
      </c>
      <c r="H66" t="s">
        <v>1453</v>
      </c>
      <c r="I66">
        <v>4201000090</v>
      </c>
      <c r="J66" t="s">
        <v>4596</v>
      </c>
      <c r="K66" t="s">
        <v>1804</v>
      </c>
      <c r="L66" t="s">
        <v>1804</v>
      </c>
      <c r="M66" t="s">
        <v>4606</v>
      </c>
      <c r="N66" t="s">
        <v>4601</v>
      </c>
      <c r="P66" t="s">
        <v>1791</v>
      </c>
      <c r="Q66">
        <v>528</v>
      </c>
      <c r="R66">
        <f t="shared" si="0"/>
        <v>972</v>
      </c>
      <c r="S66">
        <v>1215</v>
      </c>
      <c r="T66" s="143">
        <v>5051771965505</v>
      </c>
      <c r="U66" s="328">
        <f t="shared" si="1"/>
        <v>3.8</v>
      </c>
      <c r="V66" s="328">
        <v>0.2</v>
      </c>
      <c r="W66" s="40">
        <v>4</v>
      </c>
      <c r="X66" s="326">
        <v>45</v>
      </c>
      <c r="Y66">
        <v>45</v>
      </c>
      <c r="Z66" s="326">
        <v>20</v>
      </c>
      <c r="AP66" t="s">
        <v>1804</v>
      </c>
      <c r="AQ66" t="s">
        <v>1804</v>
      </c>
      <c r="AR66" t="s">
        <v>1804</v>
      </c>
      <c r="AS66" t="s">
        <v>1804</v>
      </c>
      <c r="AT66" t="s">
        <v>1804</v>
      </c>
      <c r="AU66" t="s">
        <v>1804</v>
      </c>
      <c r="AV66" t="s">
        <v>1804</v>
      </c>
      <c r="AW66" t="s">
        <v>1804</v>
      </c>
      <c r="AX66" t="s">
        <v>4696</v>
      </c>
      <c r="AZ66" t="s">
        <v>4596</v>
      </c>
      <c r="BA66" t="s">
        <v>4700</v>
      </c>
      <c r="BB66" t="s">
        <v>4701</v>
      </c>
    </row>
    <row r="67" spans="1:54">
      <c r="A67" t="s">
        <v>428</v>
      </c>
      <c r="B67" t="s">
        <v>4491</v>
      </c>
      <c r="C67" t="s">
        <v>4492</v>
      </c>
      <c r="D67" t="s">
        <v>4500</v>
      </c>
      <c r="E67" t="s">
        <v>4660</v>
      </c>
      <c r="F67" t="s">
        <v>4511</v>
      </c>
      <c r="G67" t="s">
        <v>4574</v>
      </c>
      <c r="H67" t="s">
        <v>1453</v>
      </c>
      <c r="I67">
        <v>4201000090</v>
      </c>
      <c r="J67" t="s">
        <v>4596</v>
      </c>
      <c r="K67" t="s">
        <v>1804</v>
      </c>
      <c r="L67" t="s">
        <v>1804</v>
      </c>
      <c r="M67" t="s">
        <v>4606</v>
      </c>
      <c r="N67" t="s">
        <v>4602</v>
      </c>
      <c r="P67" t="s">
        <v>1791</v>
      </c>
      <c r="Q67">
        <v>528</v>
      </c>
      <c r="R67">
        <f t="shared" si="0"/>
        <v>972</v>
      </c>
      <c r="S67">
        <v>1215</v>
      </c>
      <c r="T67" s="143">
        <v>5051771965512</v>
      </c>
      <c r="U67" s="328">
        <f t="shared" si="1"/>
        <v>3.8</v>
      </c>
      <c r="V67" s="328">
        <v>0.2</v>
      </c>
      <c r="W67" s="40">
        <v>4</v>
      </c>
      <c r="X67" s="326">
        <v>45</v>
      </c>
      <c r="Y67">
        <v>45</v>
      </c>
      <c r="Z67" s="326">
        <v>20</v>
      </c>
      <c r="AP67" t="s">
        <v>1804</v>
      </c>
      <c r="AQ67" t="s">
        <v>1804</v>
      </c>
      <c r="AR67" t="s">
        <v>1804</v>
      </c>
      <c r="AS67" t="s">
        <v>1804</v>
      </c>
      <c r="AT67" t="s">
        <v>1804</v>
      </c>
      <c r="AU67" t="s">
        <v>1804</v>
      </c>
      <c r="AV67" t="s">
        <v>1804</v>
      </c>
      <c r="AW67" t="s">
        <v>1804</v>
      </c>
      <c r="AX67" t="s">
        <v>4696</v>
      </c>
      <c r="AZ67" t="s">
        <v>4596</v>
      </c>
      <c r="BA67" t="s">
        <v>4700</v>
      </c>
      <c r="BB67" t="s">
        <v>4701</v>
      </c>
    </row>
    <row r="68" spans="1:54">
      <c r="A68" t="s">
        <v>428</v>
      </c>
      <c r="B68" t="s">
        <v>4491</v>
      </c>
      <c r="C68" t="s">
        <v>4492</v>
      </c>
      <c r="D68" t="s">
        <v>4500</v>
      </c>
      <c r="E68" t="s">
        <v>4667</v>
      </c>
      <c r="F68" t="s">
        <v>4511</v>
      </c>
      <c r="G68" t="s">
        <v>4575</v>
      </c>
      <c r="H68" t="s">
        <v>1453</v>
      </c>
      <c r="I68">
        <v>4201000090</v>
      </c>
      <c r="J68" t="s">
        <v>4596</v>
      </c>
      <c r="K68" t="s">
        <v>1804</v>
      </c>
      <c r="L68" t="s">
        <v>1804</v>
      </c>
      <c r="M68" t="s">
        <v>4606</v>
      </c>
      <c r="N68" t="s">
        <v>4603</v>
      </c>
      <c r="P68" t="s">
        <v>1791</v>
      </c>
      <c r="Q68">
        <v>528</v>
      </c>
      <c r="R68">
        <f t="shared" si="0"/>
        <v>972</v>
      </c>
      <c r="S68">
        <v>1215</v>
      </c>
      <c r="T68" s="143">
        <v>5051771965529</v>
      </c>
      <c r="U68" s="328">
        <f t="shared" si="1"/>
        <v>3.8</v>
      </c>
      <c r="V68" s="328">
        <v>0.2</v>
      </c>
      <c r="W68" s="40">
        <v>4</v>
      </c>
      <c r="X68" s="326">
        <v>45</v>
      </c>
      <c r="Y68">
        <v>45</v>
      </c>
      <c r="Z68" s="326">
        <v>20</v>
      </c>
      <c r="AP68" t="s">
        <v>1804</v>
      </c>
      <c r="AQ68" t="s">
        <v>1804</v>
      </c>
      <c r="AR68" t="s">
        <v>1804</v>
      </c>
      <c r="AS68" t="s">
        <v>1804</v>
      </c>
      <c r="AT68" t="s">
        <v>1804</v>
      </c>
      <c r="AU68" t="s">
        <v>1804</v>
      </c>
      <c r="AV68" t="s">
        <v>1804</v>
      </c>
      <c r="AW68" t="s">
        <v>1804</v>
      </c>
      <c r="AX68" t="s">
        <v>4696</v>
      </c>
      <c r="AZ68" t="s">
        <v>4596</v>
      </c>
      <c r="BA68" t="s">
        <v>4700</v>
      </c>
      <c r="BB68" t="s">
        <v>4701</v>
      </c>
    </row>
    <row r="69" spans="1:54">
      <c r="A69" t="s">
        <v>428</v>
      </c>
      <c r="B69" t="s">
        <v>4491</v>
      </c>
      <c r="C69" t="s">
        <v>4492</v>
      </c>
      <c r="D69" t="s">
        <v>4500</v>
      </c>
      <c r="E69" t="s">
        <v>4668</v>
      </c>
      <c r="F69" t="s">
        <v>4511</v>
      </c>
      <c r="G69" t="s">
        <v>4576</v>
      </c>
      <c r="H69" t="s">
        <v>1453</v>
      </c>
      <c r="I69">
        <v>4201000090</v>
      </c>
      <c r="J69" t="s">
        <v>4596</v>
      </c>
      <c r="K69" t="s">
        <v>1804</v>
      </c>
      <c r="L69" t="s">
        <v>1804</v>
      </c>
      <c r="M69" t="s">
        <v>4606</v>
      </c>
      <c r="N69" t="s">
        <v>4604</v>
      </c>
      <c r="P69" t="s">
        <v>1791</v>
      </c>
      <c r="Q69">
        <v>528</v>
      </c>
      <c r="R69">
        <f t="shared" si="0"/>
        <v>972</v>
      </c>
      <c r="S69">
        <v>1215</v>
      </c>
      <c r="T69" s="143">
        <v>5051771965536</v>
      </c>
      <c r="U69" s="328">
        <f t="shared" si="1"/>
        <v>3.8</v>
      </c>
      <c r="V69" s="328">
        <v>0.2</v>
      </c>
      <c r="W69" s="40">
        <v>4</v>
      </c>
      <c r="X69" s="326">
        <v>45</v>
      </c>
      <c r="Y69">
        <v>45</v>
      </c>
      <c r="Z69" s="326">
        <v>20</v>
      </c>
      <c r="AP69" t="s">
        <v>1804</v>
      </c>
      <c r="AQ69" t="s">
        <v>1804</v>
      </c>
      <c r="AR69" t="s">
        <v>1804</v>
      </c>
      <c r="AS69" t="s">
        <v>1804</v>
      </c>
      <c r="AT69" t="s">
        <v>1804</v>
      </c>
      <c r="AU69" t="s">
        <v>1804</v>
      </c>
      <c r="AV69" t="s">
        <v>1804</v>
      </c>
      <c r="AW69" t="s">
        <v>1804</v>
      </c>
      <c r="AX69" t="s">
        <v>4696</v>
      </c>
      <c r="AZ69" t="s">
        <v>4596</v>
      </c>
      <c r="BA69" t="s">
        <v>4700</v>
      </c>
      <c r="BB69" t="s">
        <v>4701</v>
      </c>
    </row>
    <row r="70" spans="1:54">
      <c r="A70" t="s">
        <v>428</v>
      </c>
      <c r="B70" t="s">
        <v>4491</v>
      </c>
      <c r="C70" t="s">
        <v>4492</v>
      </c>
      <c r="D70" t="s">
        <v>4500</v>
      </c>
      <c r="E70" t="s">
        <v>4669</v>
      </c>
      <c r="F70" t="s">
        <v>4511</v>
      </c>
      <c r="G70" t="s">
        <v>4577</v>
      </c>
      <c r="H70" t="s">
        <v>1453</v>
      </c>
      <c r="I70">
        <v>4201000090</v>
      </c>
      <c r="J70" t="s">
        <v>4596</v>
      </c>
      <c r="K70" t="s">
        <v>1804</v>
      </c>
      <c r="L70" t="s">
        <v>1804</v>
      </c>
      <c r="M70" t="s">
        <v>4606</v>
      </c>
      <c r="N70" t="s">
        <v>4605</v>
      </c>
      <c r="P70" t="s">
        <v>1791</v>
      </c>
      <c r="Q70">
        <v>528</v>
      </c>
      <c r="R70">
        <f t="shared" si="0"/>
        <v>972</v>
      </c>
      <c r="S70">
        <v>1215</v>
      </c>
      <c r="T70" s="143">
        <v>5051771965543</v>
      </c>
      <c r="U70" s="328">
        <f t="shared" si="1"/>
        <v>3.8</v>
      </c>
      <c r="V70" s="328">
        <v>0.2</v>
      </c>
      <c r="W70" s="40">
        <v>4</v>
      </c>
      <c r="X70" s="326">
        <v>45</v>
      </c>
      <c r="Y70">
        <v>45</v>
      </c>
      <c r="Z70" s="326">
        <v>20</v>
      </c>
      <c r="AP70" t="s">
        <v>1804</v>
      </c>
      <c r="AQ70" t="s">
        <v>1804</v>
      </c>
      <c r="AR70" t="s">
        <v>1804</v>
      </c>
      <c r="AS70" t="s">
        <v>1804</v>
      </c>
      <c r="AT70" t="s">
        <v>1804</v>
      </c>
      <c r="AU70" t="s">
        <v>1804</v>
      </c>
      <c r="AV70" t="s">
        <v>1804</v>
      </c>
      <c r="AW70" t="s">
        <v>1804</v>
      </c>
      <c r="AX70" t="s">
        <v>4696</v>
      </c>
      <c r="AZ70" t="s">
        <v>4596</v>
      </c>
      <c r="BA70" t="s">
        <v>4700</v>
      </c>
      <c r="BB70" t="s">
        <v>4701</v>
      </c>
    </row>
    <row r="71" spans="1:54">
      <c r="A71" t="s">
        <v>428</v>
      </c>
      <c r="B71" t="s">
        <v>4491</v>
      </c>
      <c r="C71" t="s">
        <v>4492</v>
      </c>
      <c r="D71" t="s">
        <v>4501</v>
      </c>
      <c r="E71" t="s">
        <v>4670</v>
      </c>
      <c r="F71" t="s">
        <v>4512</v>
      </c>
      <c r="G71" t="s">
        <v>4578</v>
      </c>
      <c r="H71" t="s">
        <v>1453</v>
      </c>
      <c r="I71">
        <v>4201000090</v>
      </c>
      <c r="J71" t="s">
        <v>4596</v>
      </c>
      <c r="K71" t="s">
        <v>1804</v>
      </c>
      <c r="L71" t="s">
        <v>1804</v>
      </c>
      <c r="M71" t="s">
        <v>4606</v>
      </c>
      <c r="N71" t="s">
        <v>4600</v>
      </c>
      <c r="P71" t="s">
        <v>1791</v>
      </c>
      <c r="Q71">
        <v>540</v>
      </c>
      <c r="R71">
        <f t="shared" si="0"/>
        <v>996</v>
      </c>
      <c r="S71">
        <v>1245</v>
      </c>
      <c r="T71" s="143">
        <v>5051771969954</v>
      </c>
      <c r="U71" s="328">
        <f t="shared" si="1"/>
        <v>4.3</v>
      </c>
      <c r="V71" s="328">
        <v>0.2</v>
      </c>
      <c r="W71" s="40">
        <v>4.5</v>
      </c>
      <c r="X71" s="326">
        <v>48</v>
      </c>
      <c r="Y71">
        <v>48</v>
      </c>
      <c r="Z71" s="326">
        <v>18</v>
      </c>
      <c r="AP71" t="s">
        <v>1804</v>
      </c>
      <c r="AQ71" t="s">
        <v>1804</v>
      </c>
      <c r="AR71" t="s">
        <v>1804</v>
      </c>
      <c r="AS71" t="s">
        <v>1804</v>
      </c>
      <c r="AT71" t="s">
        <v>1804</v>
      </c>
      <c r="AU71" t="s">
        <v>1804</v>
      </c>
      <c r="AV71" t="s">
        <v>1804</v>
      </c>
      <c r="AW71" t="s">
        <v>1804</v>
      </c>
      <c r="AX71" t="s">
        <v>4697</v>
      </c>
      <c r="AZ71" t="s">
        <v>4596</v>
      </c>
      <c r="BA71" t="s">
        <v>4700</v>
      </c>
      <c r="BB71" t="s">
        <v>4701</v>
      </c>
    </row>
    <row r="72" spans="1:54">
      <c r="A72" t="s">
        <v>428</v>
      </c>
      <c r="B72" t="s">
        <v>4491</v>
      </c>
      <c r="C72" t="s">
        <v>4492</v>
      </c>
      <c r="D72" t="s">
        <v>4501</v>
      </c>
      <c r="E72" t="s">
        <v>4671</v>
      </c>
      <c r="F72" t="s">
        <v>4512</v>
      </c>
      <c r="G72" t="s">
        <v>4579</v>
      </c>
      <c r="H72" t="s">
        <v>1453</v>
      </c>
      <c r="I72">
        <v>4201000090</v>
      </c>
      <c r="J72" t="s">
        <v>4596</v>
      </c>
      <c r="K72" t="s">
        <v>1804</v>
      </c>
      <c r="L72" t="s">
        <v>1804</v>
      </c>
      <c r="M72" t="s">
        <v>4606</v>
      </c>
      <c r="N72" t="s">
        <v>4601</v>
      </c>
      <c r="P72" t="s">
        <v>1791</v>
      </c>
      <c r="Q72">
        <v>540</v>
      </c>
      <c r="R72">
        <f t="shared" si="0"/>
        <v>996</v>
      </c>
      <c r="S72">
        <v>1245</v>
      </c>
      <c r="T72" s="143">
        <v>5051771969961</v>
      </c>
      <c r="U72" s="328">
        <f t="shared" si="1"/>
        <v>4.3</v>
      </c>
      <c r="V72" s="328">
        <v>0.2</v>
      </c>
      <c r="W72" s="40">
        <v>4.5</v>
      </c>
      <c r="X72" s="326">
        <v>48</v>
      </c>
      <c r="Y72">
        <v>48</v>
      </c>
      <c r="Z72" s="326">
        <v>18</v>
      </c>
      <c r="AP72" t="s">
        <v>1804</v>
      </c>
      <c r="AQ72" t="s">
        <v>1804</v>
      </c>
      <c r="AR72" t="s">
        <v>1804</v>
      </c>
      <c r="AS72" t="s">
        <v>1804</v>
      </c>
      <c r="AT72" t="s">
        <v>1804</v>
      </c>
      <c r="AU72" t="s">
        <v>1804</v>
      </c>
      <c r="AV72" t="s">
        <v>1804</v>
      </c>
      <c r="AW72" t="s">
        <v>1804</v>
      </c>
      <c r="AX72" t="s">
        <v>4697</v>
      </c>
      <c r="AZ72" t="s">
        <v>4596</v>
      </c>
      <c r="BA72" t="s">
        <v>4700</v>
      </c>
      <c r="BB72" t="s">
        <v>4701</v>
      </c>
    </row>
    <row r="73" spans="1:54">
      <c r="A73" t="s">
        <v>428</v>
      </c>
      <c r="B73" t="s">
        <v>4491</v>
      </c>
      <c r="C73" t="s">
        <v>4492</v>
      </c>
      <c r="D73" t="s">
        <v>4501</v>
      </c>
      <c r="E73" t="s">
        <v>4661</v>
      </c>
      <c r="F73" t="s">
        <v>4512</v>
      </c>
      <c r="G73" t="s">
        <v>4580</v>
      </c>
      <c r="H73" t="s">
        <v>1453</v>
      </c>
      <c r="I73">
        <v>4201000090</v>
      </c>
      <c r="J73" t="s">
        <v>4596</v>
      </c>
      <c r="K73" t="s">
        <v>1804</v>
      </c>
      <c r="L73" t="s">
        <v>1804</v>
      </c>
      <c r="M73" t="s">
        <v>4606</v>
      </c>
      <c r="N73" t="s">
        <v>4602</v>
      </c>
      <c r="P73" t="s">
        <v>1791</v>
      </c>
      <c r="Q73">
        <v>540</v>
      </c>
      <c r="R73">
        <f t="shared" si="0"/>
        <v>996</v>
      </c>
      <c r="S73">
        <v>1245</v>
      </c>
      <c r="T73" s="143">
        <v>5051771969978</v>
      </c>
      <c r="U73" s="328">
        <f t="shared" si="1"/>
        <v>4.3</v>
      </c>
      <c r="V73" s="328">
        <v>0.2</v>
      </c>
      <c r="W73" s="40">
        <v>4.5</v>
      </c>
      <c r="X73" s="326">
        <v>48</v>
      </c>
      <c r="Y73">
        <v>48</v>
      </c>
      <c r="Z73" s="326">
        <v>18</v>
      </c>
      <c r="AP73" t="s">
        <v>1804</v>
      </c>
      <c r="AQ73" t="s">
        <v>1804</v>
      </c>
      <c r="AR73" t="s">
        <v>1804</v>
      </c>
      <c r="AS73" t="s">
        <v>1804</v>
      </c>
      <c r="AT73" t="s">
        <v>1804</v>
      </c>
      <c r="AU73" t="s">
        <v>1804</v>
      </c>
      <c r="AV73" t="s">
        <v>1804</v>
      </c>
      <c r="AW73" t="s">
        <v>1804</v>
      </c>
      <c r="AX73" t="s">
        <v>4697</v>
      </c>
      <c r="AZ73" t="s">
        <v>4596</v>
      </c>
      <c r="BA73" t="s">
        <v>4700</v>
      </c>
      <c r="BB73" t="s">
        <v>4701</v>
      </c>
    </row>
    <row r="74" spans="1:54">
      <c r="A74" t="s">
        <v>428</v>
      </c>
      <c r="B74" t="s">
        <v>4491</v>
      </c>
      <c r="C74" t="s">
        <v>4492</v>
      </c>
      <c r="D74" t="s">
        <v>4501</v>
      </c>
      <c r="E74" t="s">
        <v>4673</v>
      </c>
      <c r="F74" t="s">
        <v>4512</v>
      </c>
      <c r="G74" t="s">
        <v>4581</v>
      </c>
      <c r="H74" t="s">
        <v>1453</v>
      </c>
      <c r="I74">
        <v>4201000090</v>
      </c>
      <c r="J74" t="s">
        <v>4596</v>
      </c>
      <c r="K74" t="s">
        <v>1804</v>
      </c>
      <c r="L74" t="s">
        <v>1804</v>
      </c>
      <c r="M74" t="s">
        <v>4606</v>
      </c>
      <c r="N74" t="s">
        <v>4603</v>
      </c>
      <c r="P74" t="s">
        <v>1791</v>
      </c>
      <c r="Q74">
        <v>540</v>
      </c>
      <c r="R74">
        <f t="shared" ref="R74:R88" si="2">S74*0.8</f>
        <v>996</v>
      </c>
      <c r="S74">
        <v>1245</v>
      </c>
      <c r="T74" s="143">
        <v>5051771969985</v>
      </c>
      <c r="U74" s="328">
        <f t="shared" ref="U74:U87" si="3">W74-V74</f>
        <v>4.3</v>
      </c>
      <c r="V74" s="328">
        <v>0.2</v>
      </c>
      <c r="W74" s="40">
        <v>4.5</v>
      </c>
      <c r="X74" s="326">
        <v>48</v>
      </c>
      <c r="Y74">
        <v>48</v>
      </c>
      <c r="Z74" s="326">
        <v>18</v>
      </c>
      <c r="AP74" t="s">
        <v>1804</v>
      </c>
      <c r="AQ74" t="s">
        <v>1804</v>
      </c>
      <c r="AR74" t="s">
        <v>1804</v>
      </c>
      <c r="AS74" t="s">
        <v>1804</v>
      </c>
      <c r="AT74" t="s">
        <v>1804</v>
      </c>
      <c r="AU74" t="s">
        <v>1804</v>
      </c>
      <c r="AV74" t="s">
        <v>1804</v>
      </c>
      <c r="AW74" t="s">
        <v>1804</v>
      </c>
      <c r="AX74" t="s">
        <v>4697</v>
      </c>
      <c r="AZ74" t="s">
        <v>4596</v>
      </c>
      <c r="BA74" t="s">
        <v>4700</v>
      </c>
      <c r="BB74" t="s">
        <v>4701</v>
      </c>
    </row>
    <row r="75" spans="1:54">
      <c r="A75" t="s">
        <v>428</v>
      </c>
      <c r="B75" t="s">
        <v>4491</v>
      </c>
      <c r="C75" t="s">
        <v>4492</v>
      </c>
      <c r="D75" t="s">
        <v>4501</v>
      </c>
      <c r="E75" t="s">
        <v>4674</v>
      </c>
      <c r="F75" t="s">
        <v>4512</v>
      </c>
      <c r="G75" t="s">
        <v>4582</v>
      </c>
      <c r="H75" t="s">
        <v>1453</v>
      </c>
      <c r="I75">
        <v>4201000090</v>
      </c>
      <c r="J75" t="s">
        <v>4596</v>
      </c>
      <c r="K75" t="s">
        <v>1804</v>
      </c>
      <c r="L75" t="s">
        <v>1804</v>
      </c>
      <c r="M75" t="s">
        <v>4606</v>
      </c>
      <c r="N75" t="s">
        <v>4604</v>
      </c>
      <c r="P75" t="s">
        <v>1791</v>
      </c>
      <c r="Q75">
        <v>540</v>
      </c>
      <c r="R75">
        <f t="shared" si="2"/>
        <v>996</v>
      </c>
      <c r="S75">
        <v>1245</v>
      </c>
      <c r="T75" s="143">
        <v>5051771969992</v>
      </c>
      <c r="U75" s="328">
        <f t="shared" si="3"/>
        <v>4.3</v>
      </c>
      <c r="V75" s="328">
        <v>0.2</v>
      </c>
      <c r="W75" s="40">
        <v>4.5</v>
      </c>
      <c r="X75" s="326">
        <v>48</v>
      </c>
      <c r="Y75">
        <v>48</v>
      </c>
      <c r="Z75" s="326">
        <v>18</v>
      </c>
      <c r="AP75" t="s">
        <v>1804</v>
      </c>
      <c r="AQ75" t="s">
        <v>1804</v>
      </c>
      <c r="AR75" t="s">
        <v>1804</v>
      </c>
      <c r="AS75" t="s">
        <v>1804</v>
      </c>
      <c r="AT75" t="s">
        <v>1804</v>
      </c>
      <c r="AU75" t="s">
        <v>1804</v>
      </c>
      <c r="AV75" t="s">
        <v>1804</v>
      </c>
      <c r="AW75" t="s">
        <v>1804</v>
      </c>
      <c r="AX75" t="s">
        <v>4697</v>
      </c>
      <c r="AZ75" t="s">
        <v>4596</v>
      </c>
      <c r="BA75" t="s">
        <v>4700</v>
      </c>
      <c r="BB75" t="s">
        <v>4701</v>
      </c>
    </row>
    <row r="76" spans="1:54">
      <c r="A76" t="s">
        <v>428</v>
      </c>
      <c r="B76" t="s">
        <v>4491</v>
      </c>
      <c r="C76" t="s">
        <v>4492</v>
      </c>
      <c r="D76" t="s">
        <v>4501</v>
      </c>
      <c r="E76" t="s">
        <v>4675</v>
      </c>
      <c r="F76" t="s">
        <v>4512</v>
      </c>
      <c r="G76" t="s">
        <v>4583</v>
      </c>
      <c r="H76" t="s">
        <v>1453</v>
      </c>
      <c r="I76">
        <v>4201000090</v>
      </c>
      <c r="J76" t="s">
        <v>4596</v>
      </c>
      <c r="K76" t="s">
        <v>1804</v>
      </c>
      <c r="L76" t="s">
        <v>1804</v>
      </c>
      <c r="M76" t="s">
        <v>4606</v>
      </c>
      <c r="N76" t="s">
        <v>4605</v>
      </c>
      <c r="P76" t="s">
        <v>1791</v>
      </c>
      <c r="Q76">
        <v>540</v>
      </c>
      <c r="R76">
        <f t="shared" si="2"/>
        <v>996</v>
      </c>
      <c r="S76">
        <v>1245</v>
      </c>
      <c r="T76" s="143">
        <v>5051771970004</v>
      </c>
      <c r="U76" s="328">
        <f t="shared" si="3"/>
        <v>4.3</v>
      </c>
      <c r="V76" s="328">
        <v>0.2</v>
      </c>
      <c r="W76" s="40">
        <v>4.5</v>
      </c>
      <c r="X76" s="326">
        <v>48</v>
      </c>
      <c r="Y76">
        <v>48</v>
      </c>
      <c r="Z76" s="326">
        <v>18</v>
      </c>
      <c r="AP76" t="s">
        <v>1804</v>
      </c>
      <c r="AQ76" t="s">
        <v>1804</v>
      </c>
      <c r="AR76" t="s">
        <v>1804</v>
      </c>
      <c r="AS76" t="s">
        <v>1804</v>
      </c>
      <c r="AT76" t="s">
        <v>1804</v>
      </c>
      <c r="AU76" t="s">
        <v>1804</v>
      </c>
      <c r="AV76" t="s">
        <v>1804</v>
      </c>
      <c r="AW76" t="s">
        <v>1804</v>
      </c>
      <c r="AX76" t="s">
        <v>4697</v>
      </c>
      <c r="AZ76" t="s">
        <v>4596</v>
      </c>
      <c r="BA76" t="s">
        <v>4700</v>
      </c>
      <c r="BB76" t="s">
        <v>4701</v>
      </c>
    </row>
    <row r="77" spans="1:54">
      <c r="A77" t="s">
        <v>428</v>
      </c>
      <c r="B77" t="s">
        <v>4491</v>
      </c>
      <c r="C77" t="s">
        <v>4492</v>
      </c>
      <c r="D77" t="s">
        <v>4502</v>
      </c>
      <c r="E77" t="s">
        <v>4676</v>
      </c>
      <c r="F77" t="s">
        <v>4513</v>
      </c>
      <c r="G77" t="s">
        <v>4584</v>
      </c>
      <c r="H77" t="s">
        <v>1453</v>
      </c>
      <c r="I77">
        <v>4201000090</v>
      </c>
      <c r="J77" t="s">
        <v>4596</v>
      </c>
      <c r="K77" t="s">
        <v>1804</v>
      </c>
      <c r="L77" t="s">
        <v>1804</v>
      </c>
      <c r="M77" t="s">
        <v>4606</v>
      </c>
      <c r="N77" t="s">
        <v>4600</v>
      </c>
      <c r="P77" t="s">
        <v>1791</v>
      </c>
      <c r="Q77">
        <v>565</v>
      </c>
      <c r="R77">
        <f t="shared" si="2"/>
        <v>1039.2</v>
      </c>
      <c r="S77">
        <v>1299</v>
      </c>
      <c r="T77" s="143">
        <v>5051771970042</v>
      </c>
      <c r="U77" s="328">
        <f t="shared" si="3"/>
        <v>4.8</v>
      </c>
      <c r="V77" s="328">
        <v>0.2</v>
      </c>
      <c r="W77" s="40">
        <v>5</v>
      </c>
      <c r="X77" s="326">
        <v>48</v>
      </c>
      <c r="Y77">
        <v>48</v>
      </c>
      <c r="Z77" s="326">
        <v>20</v>
      </c>
      <c r="AP77" t="s">
        <v>1804</v>
      </c>
      <c r="AQ77" t="s">
        <v>1804</v>
      </c>
      <c r="AR77" t="s">
        <v>1804</v>
      </c>
      <c r="AS77" t="s">
        <v>1804</v>
      </c>
      <c r="AT77" t="s">
        <v>1804</v>
      </c>
      <c r="AU77" t="s">
        <v>1804</v>
      </c>
      <c r="AV77" t="s">
        <v>1804</v>
      </c>
      <c r="AW77" t="s">
        <v>1804</v>
      </c>
      <c r="AX77" t="s">
        <v>4698</v>
      </c>
      <c r="AZ77" t="s">
        <v>4596</v>
      </c>
      <c r="BA77" t="s">
        <v>4700</v>
      </c>
      <c r="BB77" t="s">
        <v>4701</v>
      </c>
    </row>
    <row r="78" spans="1:54">
      <c r="A78" t="s">
        <v>428</v>
      </c>
      <c r="B78" t="s">
        <v>4491</v>
      </c>
      <c r="C78" t="s">
        <v>4492</v>
      </c>
      <c r="D78" t="s">
        <v>4502</v>
      </c>
      <c r="E78" t="s">
        <v>4672</v>
      </c>
      <c r="F78" t="s">
        <v>4513</v>
      </c>
      <c r="G78" t="s">
        <v>4585</v>
      </c>
      <c r="H78" t="s">
        <v>1453</v>
      </c>
      <c r="I78">
        <v>4201000090</v>
      </c>
      <c r="J78" t="s">
        <v>4596</v>
      </c>
      <c r="K78" t="s">
        <v>1804</v>
      </c>
      <c r="L78" t="s">
        <v>1804</v>
      </c>
      <c r="M78" t="s">
        <v>4606</v>
      </c>
      <c r="N78" t="s">
        <v>4601</v>
      </c>
      <c r="P78" t="s">
        <v>1791</v>
      </c>
      <c r="Q78">
        <v>565</v>
      </c>
      <c r="R78">
        <f t="shared" si="2"/>
        <v>1039.2</v>
      </c>
      <c r="S78">
        <v>1299</v>
      </c>
      <c r="T78" s="143">
        <v>5051771970059</v>
      </c>
      <c r="U78" s="328">
        <f t="shared" si="3"/>
        <v>4.8</v>
      </c>
      <c r="V78" s="328">
        <v>0.2</v>
      </c>
      <c r="W78" s="40">
        <v>5</v>
      </c>
      <c r="X78" s="326">
        <v>48</v>
      </c>
      <c r="Y78">
        <v>48</v>
      </c>
      <c r="Z78" s="326">
        <v>20</v>
      </c>
      <c r="AP78" t="s">
        <v>1804</v>
      </c>
      <c r="AQ78" t="s">
        <v>1804</v>
      </c>
      <c r="AR78" t="s">
        <v>1804</v>
      </c>
      <c r="AS78" t="s">
        <v>1804</v>
      </c>
      <c r="AT78" t="s">
        <v>1804</v>
      </c>
      <c r="AU78" t="s">
        <v>1804</v>
      </c>
      <c r="AV78" t="s">
        <v>1804</v>
      </c>
      <c r="AW78" t="s">
        <v>1804</v>
      </c>
      <c r="AX78" t="s">
        <v>4698</v>
      </c>
      <c r="AZ78" t="s">
        <v>4596</v>
      </c>
      <c r="BA78" t="s">
        <v>4700</v>
      </c>
      <c r="BB78" t="s">
        <v>4701</v>
      </c>
    </row>
    <row r="79" spans="1:54">
      <c r="A79" t="s">
        <v>428</v>
      </c>
      <c r="B79" t="s">
        <v>4491</v>
      </c>
      <c r="C79" t="s">
        <v>4492</v>
      </c>
      <c r="D79" t="s">
        <v>4502</v>
      </c>
      <c r="E79" t="s">
        <v>4677</v>
      </c>
      <c r="F79" t="s">
        <v>4513</v>
      </c>
      <c r="G79" t="s">
        <v>4586</v>
      </c>
      <c r="H79" t="s">
        <v>1453</v>
      </c>
      <c r="I79">
        <v>4201000090</v>
      </c>
      <c r="J79" t="s">
        <v>4596</v>
      </c>
      <c r="K79" t="s">
        <v>1804</v>
      </c>
      <c r="L79" t="s">
        <v>1804</v>
      </c>
      <c r="M79" t="s">
        <v>4606</v>
      </c>
      <c r="N79" t="s">
        <v>4602</v>
      </c>
      <c r="P79" t="s">
        <v>1791</v>
      </c>
      <c r="Q79">
        <v>565</v>
      </c>
      <c r="R79">
        <f t="shared" si="2"/>
        <v>1039.2</v>
      </c>
      <c r="S79">
        <v>1299</v>
      </c>
      <c r="T79" s="143">
        <v>5051771970066</v>
      </c>
      <c r="U79" s="328">
        <f t="shared" si="3"/>
        <v>4.8</v>
      </c>
      <c r="V79" s="328">
        <v>0.2</v>
      </c>
      <c r="W79" s="40">
        <v>5</v>
      </c>
      <c r="X79" s="326">
        <v>48</v>
      </c>
      <c r="Y79">
        <v>48</v>
      </c>
      <c r="Z79" s="326">
        <v>20</v>
      </c>
      <c r="AP79" t="s">
        <v>1804</v>
      </c>
      <c r="AQ79" t="s">
        <v>1804</v>
      </c>
      <c r="AR79" t="s">
        <v>1804</v>
      </c>
      <c r="AS79" t="s">
        <v>1804</v>
      </c>
      <c r="AT79" t="s">
        <v>1804</v>
      </c>
      <c r="AU79" t="s">
        <v>1804</v>
      </c>
      <c r="AV79" t="s">
        <v>1804</v>
      </c>
      <c r="AW79" t="s">
        <v>1804</v>
      </c>
      <c r="AX79" t="s">
        <v>4698</v>
      </c>
      <c r="AZ79" t="s">
        <v>4596</v>
      </c>
      <c r="BA79" t="s">
        <v>4700</v>
      </c>
      <c r="BB79" t="s">
        <v>4701</v>
      </c>
    </row>
    <row r="80" spans="1:54">
      <c r="A80" t="s">
        <v>428</v>
      </c>
      <c r="B80" t="s">
        <v>4491</v>
      </c>
      <c r="C80" t="s">
        <v>4492</v>
      </c>
      <c r="D80" t="s">
        <v>4502</v>
      </c>
      <c r="E80" t="s">
        <v>4678</v>
      </c>
      <c r="F80" t="s">
        <v>4513</v>
      </c>
      <c r="G80" t="s">
        <v>4587</v>
      </c>
      <c r="H80" t="s">
        <v>1453</v>
      </c>
      <c r="I80">
        <v>4201000090</v>
      </c>
      <c r="J80" t="s">
        <v>4596</v>
      </c>
      <c r="K80" t="s">
        <v>1804</v>
      </c>
      <c r="L80" t="s">
        <v>1804</v>
      </c>
      <c r="M80" t="s">
        <v>4606</v>
      </c>
      <c r="N80" t="s">
        <v>4603</v>
      </c>
      <c r="P80" t="s">
        <v>1791</v>
      </c>
      <c r="Q80">
        <v>565</v>
      </c>
      <c r="R80">
        <f t="shared" si="2"/>
        <v>1039.2</v>
      </c>
      <c r="S80">
        <v>1299</v>
      </c>
      <c r="T80" s="143">
        <v>5051771970073</v>
      </c>
      <c r="U80" s="328">
        <f t="shared" si="3"/>
        <v>4.8</v>
      </c>
      <c r="V80" s="328">
        <v>0.2</v>
      </c>
      <c r="W80" s="40">
        <v>5</v>
      </c>
      <c r="X80" s="326">
        <v>48</v>
      </c>
      <c r="Y80">
        <v>48</v>
      </c>
      <c r="Z80" s="326">
        <v>20</v>
      </c>
      <c r="AP80" t="s">
        <v>1804</v>
      </c>
      <c r="AQ80" t="s">
        <v>1804</v>
      </c>
      <c r="AR80" t="s">
        <v>1804</v>
      </c>
      <c r="AS80" t="s">
        <v>1804</v>
      </c>
      <c r="AT80" t="s">
        <v>1804</v>
      </c>
      <c r="AU80" t="s">
        <v>1804</v>
      </c>
      <c r="AV80" t="s">
        <v>1804</v>
      </c>
      <c r="AW80" t="s">
        <v>1804</v>
      </c>
      <c r="AX80" t="s">
        <v>4698</v>
      </c>
      <c r="AZ80" t="s">
        <v>4596</v>
      </c>
      <c r="BA80" t="s">
        <v>4700</v>
      </c>
      <c r="BB80" t="s">
        <v>4701</v>
      </c>
    </row>
    <row r="81" spans="1:54">
      <c r="A81" t="s">
        <v>428</v>
      </c>
      <c r="B81" t="s">
        <v>4491</v>
      </c>
      <c r="C81" t="s">
        <v>4492</v>
      </c>
      <c r="D81" t="s">
        <v>4502</v>
      </c>
      <c r="E81" t="s">
        <v>4679</v>
      </c>
      <c r="F81" t="s">
        <v>4513</v>
      </c>
      <c r="G81" t="s">
        <v>4588</v>
      </c>
      <c r="H81" t="s">
        <v>1453</v>
      </c>
      <c r="I81">
        <v>4201000090</v>
      </c>
      <c r="J81" t="s">
        <v>4596</v>
      </c>
      <c r="K81" t="s">
        <v>1804</v>
      </c>
      <c r="L81" t="s">
        <v>1804</v>
      </c>
      <c r="M81" t="s">
        <v>4606</v>
      </c>
      <c r="N81" t="s">
        <v>4604</v>
      </c>
      <c r="P81" t="s">
        <v>1791</v>
      </c>
      <c r="Q81">
        <v>565</v>
      </c>
      <c r="R81">
        <f t="shared" si="2"/>
        <v>1039.2</v>
      </c>
      <c r="S81">
        <v>1299</v>
      </c>
      <c r="T81" s="143">
        <v>5051771970080</v>
      </c>
      <c r="U81" s="328">
        <f t="shared" si="3"/>
        <v>4.8</v>
      </c>
      <c r="V81" s="328">
        <v>0.2</v>
      </c>
      <c r="W81" s="40">
        <v>5</v>
      </c>
      <c r="X81" s="326">
        <v>48</v>
      </c>
      <c r="Y81">
        <v>48</v>
      </c>
      <c r="Z81" s="326">
        <v>20</v>
      </c>
      <c r="AP81" t="s">
        <v>1804</v>
      </c>
      <c r="AQ81" t="s">
        <v>1804</v>
      </c>
      <c r="AR81" t="s">
        <v>1804</v>
      </c>
      <c r="AS81" t="s">
        <v>1804</v>
      </c>
      <c r="AT81" t="s">
        <v>1804</v>
      </c>
      <c r="AU81" t="s">
        <v>1804</v>
      </c>
      <c r="AV81" t="s">
        <v>1804</v>
      </c>
      <c r="AW81" t="s">
        <v>1804</v>
      </c>
      <c r="AX81" t="s">
        <v>4698</v>
      </c>
      <c r="AZ81" t="s">
        <v>4596</v>
      </c>
      <c r="BA81" t="s">
        <v>4700</v>
      </c>
      <c r="BB81" t="s">
        <v>4701</v>
      </c>
    </row>
    <row r="82" spans="1:54">
      <c r="A82" t="s">
        <v>428</v>
      </c>
      <c r="B82" t="s">
        <v>4491</v>
      </c>
      <c r="C82" t="s">
        <v>4492</v>
      </c>
      <c r="D82" t="s">
        <v>4502</v>
      </c>
      <c r="E82" t="s">
        <v>4680</v>
      </c>
      <c r="F82" t="s">
        <v>4513</v>
      </c>
      <c r="G82" t="s">
        <v>4589</v>
      </c>
      <c r="H82" t="s">
        <v>1453</v>
      </c>
      <c r="I82">
        <v>4201000090</v>
      </c>
      <c r="J82" t="s">
        <v>4596</v>
      </c>
      <c r="K82" t="s">
        <v>1804</v>
      </c>
      <c r="L82" t="s">
        <v>1804</v>
      </c>
      <c r="M82" t="s">
        <v>4606</v>
      </c>
      <c r="N82" t="s">
        <v>4605</v>
      </c>
      <c r="P82" t="s">
        <v>1791</v>
      </c>
      <c r="Q82">
        <v>565</v>
      </c>
      <c r="R82">
        <f t="shared" si="2"/>
        <v>1039.2</v>
      </c>
      <c r="S82">
        <v>1299</v>
      </c>
      <c r="T82" s="143">
        <v>5051771970097</v>
      </c>
      <c r="U82" s="328">
        <f t="shared" si="3"/>
        <v>4.8</v>
      </c>
      <c r="V82" s="328">
        <v>0.2</v>
      </c>
      <c r="W82" s="40">
        <v>5</v>
      </c>
      <c r="X82" s="326">
        <v>48</v>
      </c>
      <c r="Y82">
        <v>48</v>
      </c>
      <c r="Z82" s="326">
        <v>20</v>
      </c>
      <c r="AP82" t="s">
        <v>1804</v>
      </c>
      <c r="AQ82" t="s">
        <v>1804</v>
      </c>
      <c r="AR82" t="s">
        <v>1804</v>
      </c>
      <c r="AS82" t="s">
        <v>1804</v>
      </c>
      <c r="AT82" t="s">
        <v>1804</v>
      </c>
      <c r="AU82" t="s">
        <v>1804</v>
      </c>
      <c r="AV82" t="s">
        <v>1804</v>
      </c>
      <c r="AW82" t="s">
        <v>1804</v>
      </c>
      <c r="AX82" t="s">
        <v>4698</v>
      </c>
      <c r="AZ82" t="s">
        <v>4596</v>
      </c>
      <c r="BA82" t="s">
        <v>4700</v>
      </c>
      <c r="BB82" t="s">
        <v>4701</v>
      </c>
    </row>
    <row r="83" spans="1:54">
      <c r="A83" t="s">
        <v>428</v>
      </c>
      <c r="B83" t="s">
        <v>4491</v>
      </c>
      <c r="C83" t="s">
        <v>4492</v>
      </c>
      <c r="D83" t="s">
        <v>4503</v>
      </c>
      <c r="E83" t="s">
        <v>4681</v>
      </c>
      <c r="F83" t="s">
        <v>4514</v>
      </c>
      <c r="G83" t="s">
        <v>4590</v>
      </c>
      <c r="H83" t="s">
        <v>1453</v>
      </c>
      <c r="I83">
        <v>4201000090</v>
      </c>
      <c r="J83" t="s">
        <v>4596</v>
      </c>
      <c r="K83" t="s">
        <v>1804</v>
      </c>
      <c r="L83" t="s">
        <v>1804</v>
      </c>
      <c r="M83" t="s">
        <v>4606</v>
      </c>
      <c r="N83" t="s">
        <v>4600</v>
      </c>
      <c r="P83" t="s">
        <v>1791</v>
      </c>
      <c r="Q83">
        <v>587</v>
      </c>
      <c r="R83">
        <f t="shared" si="2"/>
        <v>1084</v>
      </c>
      <c r="S83">
        <v>1355</v>
      </c>
      <c r="T83" s="143">
        <v>5051771970134</v>
      </c>
      <c r="U83" s="328">
        <f t="shared" si="3"/>
        <v>5.3</v>
      </c>
      <c r="V83" s="328">
        <v>0.2</v>
      </c>
      <c r="W83" s="40">
        <v>5.5</v>
      </c>
      <c r="X83" s="326">
        <v>48</v>
      </c>
      <c r="Y83">
        <v>48</v>
      </c>
      <c r="Z83" s="326">
        <v>31</v>
      </c>
      <c r="AP83" t="s">
        <v>1804</v>
      </c>
      <c r="AQ83" t="s">
        <v>1804</v>
      </c>
      <c r="AR83" t="s">
        <v>1804</v>
      </c>
      <c r="AS83" t="s">
        <v>1804</v>
      </c>
      <c r="AT83" t="s">
        <v>1804</v>
      </c>
      <c r="AU83" t="s">
        <v>1804</v>
      </c>
      <c r="AV83" t="s">
        <v>1804</v>
      </c>
      <c r="AW83" t="s">
        <v>1804</v>
      </c>
      <c r="AX83" t="s">
        <v>4699</v>
      </c>
      <c r="AZ83" t="s">
        <v>4596</v>
      </c>
      <c r="BA83" t="s">
        <v>4700</v>
      </c>
      <c r="BB83" t="s">
        <v>4701</v>
      </c>
    </row>
    <row r="84" spans="1:54">
      <c r="A84" t="s">
        <v>428</v>
      </c>
      <c r="B84" t="s">
        <v>4491</v>
      </c>
      <c r="C84" t="s">
        <v>4492</v>
      </c>
      <c r="D84" t="s">
        <v>4503</v>
      </c>
      <c r="E84" t="s">
        <v>4682</v>
      </c>
      <c r="F84" t="s">
        <v>4514</v>
      </c>
      <c r="G84" t="s">
        <v>4591</v>
      </c>
      <c r="H84" t="s">
        <v>1453</v>
      </c>
      <c r="I84">
        <v>4201000090</v>
      </c>
      <c r="J84" t="s">
        <v>4596</v>
      </c>
      <c r="K84" t="s">
        <v>1804</v>
      </c>
      <c r="L84" t="s">
        <v>1804</v>
      </c>
      <c r="M84" t="s">
        <v>4606</v>
      </c>
      <c r="N84" t="s">
        <v>4601</v>
      </c>
      <c r="P84" t="s">
        <v>1791</v>
      </c>
      <c r="Q84">
        <v>587</v>
      </c>
      <c r="R84">
        <f t="shared" si="2"/>
        <v>1084</v>
      </c>
      <c r="S84">
        <v>1355</v>
      </c>
      <c r="T84" s="143">
        <v>5051771970141</v>
      </c>
      <c r="U84" s="328">
        <f t="shared" si="3"/>
        <v>5.3</v>
      </c>
      <c r="V84" s="328">
        <v>0.2</v>
      </c>
      <c r="W84" s="40">
        <v>5.5</v>
      </c>
      <c r="X84" s="326">
        <v>48</v>
      </c>
      <c r="Y84">
        <v>48</v>
      </c>
      <c r="Z84" s="326">
        <v>31</v>
      </c>
      <c r="AP84" t="s">
        <v>1804</v>
      </c>
      <c r="AQ84" t="s">
        <v>1804</v>
      </c>
      <c r="AR84" t="s">
        <v>1804</v>
      </c>
      <c r="AS84" t="s">
        <v>1804</v>
      </c>
      <c r="AT84" t="s">
        <v>1804</v>
      </c>
      <c r="AU84" t="s">
        <v>1804</v>
      </c>
      <c r="AV84" t="s">
        <v>1804</v>
      </c>
      <c r="AW84" t="s">
        <v>1804</v>
      </c>
      <c r="AX84" t="s">
        <v>4699</v>
      </c>
      <c r="AZ84" t="s">
        <v>4596</v>
      </c>
      <c r="BA84" t="s">
        <v>4700</v>
      </c>
      <c r="BB84" t="s">
        <v>4701</v>
      </c>
    </row>
    <row r="85" spans="1:54">
      <c r="A85" t="s">
        <v>428</v>
      </c>
      <c r="B85" t="s">
        <v>4491</v>
      </c>
      <c r="C85" t="s">
        <v>4492</v>
      </c>
      <c r="D85" t="s">
        <v>4503</v>
      </c>
      <c r="E85" t="s">
        <v>4683</v>
      </c>
      <c r="F85" t="s">
        <v>4514</v>
      </c>
      <c r="G85" t="s">
        <v>4592</v>
      </c>
      <c r="H85" t="s">
        <v>1453</v>
      </c>
      <c r="I85">
        <v>4201000090</v>
      </c>
      <c r="J85" t="s">
        <v>4596</v>
      </c>
      <c r="K85" t="s">
        <v>1804</v>
      </c>
      <c r="L85" t="s">
        <v>1804</v>
      </c>
      <c r="M85" t="s">
        <v>4606</v>
      </c>
      <c r="N85" t="s">
        <v>4602</v>
      </c>
      <c r="P85" t="s">
        <v>1791</v>
      </c>
      <c r="Q85">
        <v>587</v>
      </c>
      <c r="R85">
        <f t="shared" si="2"/>
        <v>1084</v>
      </c>
      <c r="S85">
        <v>1355</v>
      </c>
      <c r="T85" s="143">
        <v>5051771970158</v>
      </c>
      <c r="U85" s="328">
        <f t="shared" si="3"/>
        <v>5.3</v>
      </c>
      <c r="V85" s="328">
        <v>0.2</v>
      </c>
      <c r="W85" s="40">
        <v>5.5</v>
      </c>
      <c r="X85" s="326">
        <v>48</v>
      </c>
      <c r="Y85">
        <v>48</v>
      </c>
      <c r="Z85" s="326">
        <v>31</v>
      </c>
      <c r="AP85" t="s">
        <v>1804</v>
      </c>
      <c r="AQ85" t="s">
        <v>1804</v>
      </c>
      <c r="AR85" t="s">
        <v>1804</v>
      </c>
      <c r="AS85" t="s">
        <v>1804</v>
      </c>
      <c r="AT85" t="s">
        <v>1804</v>
      </c>
      <c r="AU85" t="s">
        <v>1804</v>
      </c>
      <c r="AV85" t="s">
        <v>1804</v>
      </c>
      <c r="AW85" t="s">
        <v>1804</v>
      </c>
      <c r="AX85" t="s">
        <v>4699</v>
      </c>
      <c r="AZ85" t="s">
        <v>4596</v>
      </c>
      <c r="BA85" t="s">
        <v>4700</v>
      </c>
      <c r="BB85" t="s">
        <v>4701</v>
      </c>
    </row>
    <row r="86" spans="1:54">
      <c r="A86" t="s">
        <v>428</v>
      </c>
      <c r="B86" t="s">
        <v>4491</v>
      </c>
      <c r="C86" t="s">
        <v>4492</v>
      </c>
      <c r="D86" t="s">
        <v>4503</v>
      </c>
      <c r="E86" t="s">
        <v>4684</v>
      </c>
      <c r="F86" t="s">
        <v>4514</v>
      </c>
      <c r="G86" t="s">
        <v>4593</v>
      </c>
      <c r="H86" t="s">
        <v>1453</v>
      </c>
      <c r="I86">
        <v>4201000090</v>
      </c>
      <c r="J86" t="s">
        <v>4596</v>
      </c>
      <c r="K86" t="s">
        <v>1804</v>
      </c>
      <c r="L86" t="s">
        <v>1804</v>
      </c>
      <c r="M86" t="s">
        <v>4606</v>
      </c>
      <c r="N86" t="s">
        <v>4603</v>
      </c>
      <c r="P86" t="s">
        <v>1791</v>
      </c>
      <c r="Q86">
        <v>587</v>
      </c>
      <c r="R86">
        <f t="shared" si="2"/>
        <v>1084</v>
      </c>
      <c r="S86">
        <v>1355</v>
      </c>
      <c r="T86" s="143">
        <v>5051771970165</v>
      </c>
      <c r="U86" s="328">
        <f t="shared" si="3"/>
        <v>5.3</v>
      </c>
      <c r="V86" s="328">
        <v>0.2</v>
      </c>
      <c r="W86" s="40">
        <v>5.5</v>
      </c>
      <c r="X86" s="326">
        <v>48</v>
      </c>
      <c r="Y86">
        <v>48</v>
      </c>
      <c r="Z86" s="326">
        <v>31</v>
      </c>
      <c r="AP86" t="s">
        <v>1804</v>
      </c>
      <c r="AQ86" t="s">
        <v>1804</v>
      </c>
      <c r="AR86" t="s">
        <v>1804</v>
      </c>
      <c r="AS86" t="s">
        <v>1804</v>
      </c>
      <c r="AT86" t="s">
        <v>1804</v>
      </c>
      <c r="AU86" t="s">
        <v>1804</v>
      </c>
      <c r="AV86" t="s">
        <v>1804</v>
      </c>
      <c r="AW86" t="s">
        <v>1804</v>
      </c>
      <c r="AX86" t="s">
        <v>4699</v>
      </c>
      <c r="AZ86" t="s">
        <v>4596</v>
      </c>
      <c r="BA86" t="s">
        <v>4700</v>
      </c>
      <c r="BB86" t="s">
        <v>4701</v>
      </c>
    </row>
    <row r="87" spans="1:54">
      <c r="A87" t="s">
        <v>428</v>
      </c>
      <c r="B87" t="s">
        <v>4491</v>
      </c>
      <c r="C87" t="s">
        <v>4492</v>
      </c>
      <c r="D87" t="s">
        <v>4503</v>
      </c>
      <c r="E87" t="s">
        <v>4685</v>
      </c>
      <c r="F87" t="s">
        <v>4514</v>
      </c>
      <c r="G87" t="s">
        <v>4594</v>
      </c>
      <c r="H87" t="s">
        <v>1453</v>
      </c>
      <c r="I87">
        <v>4201000090</v>
      </c>
      <c r="J87" t="s">
        <v>4596</v>
      </c>
      <c r="K87" t="s">
        <v>1804</v>
      </c>
      <c r="L87" t="s">
        <v>1804</v>
      </c>
      <c r="M87" t="s">
        <v>4606</v>
      </c>
      <c r="N87" t="s">
        <v>4604</v>
      </c>
      <c r="P87" t="s">
        <v>1791</v>
      </c>
      <c r="Q87">
        <v>587</v>
      </c>
      <c r="R87">
        <f t="shared" si="2"/>
        <v>1084</v>
      </c>
      <c r="S87">
        <v>1355</v>
      </c>
      <c r="T87" s="143">
        <v>5051771970172</v>
      </c>
      <c r="U87" s="328">
        <f t="shared" si="3"/>
        <v>5.3</v>
      </c>
      <c r="V87" s="328">
        <v>0.2</v>
      </c>
      <c r="W87" s="40">
        <v>5.5</v>
      </c>
      <c r="X87" s="326">
        <v>48</v>
      </c>
      <c r="Y87">
        <v>48</v>
      </c>
      <c r="Z87" s="326">
        <v>31</v>
      </c>
      <c r="AP87" t="s">
        <v>1804</v>
      </c>
      <c r="AQ87" t="s">
        <v>1804</v>
      </c>
      <c r="AR87" t="s">
        <v>1804</v>
      </c>
      <c r="AS87" t="s">
        <v>1804</v>
      </c>
      <c r="AT87" t="s">
        <v>1804</v>
      </c>
      <c r="AU87" t="s">
        <v>1804</v>
      </c>
      <c r="AV87" t="s">
        <v>1804</v>
      </c>
      <c r="AW87" t="s">
        <v>1804</v>
      </c>
      <c r="AX87" t="s">
        <v>4699</v>
      </c>
      <c r="AZ87" t="s">
        <v>4596</v>
      </c>
      <c r="BA87" t="s">
        <v>4700</v>
      </c>
      <c r="BB87" t="s">
        <v>4701</v>
      </c>
    </row>
    <row r="88" spans="1:54">
      <c r="A88" t="s">
        <v>428</v>
      </c>
      <c r="B88" t="s">
        <v>4491</v>
      </c>
      <c r="C88" t="s">
        <v>4492</v>
      </c>
      <c r="D88" t="s">
        <v>4503</v>
      </c>
      <c r="E88" t="s">
        <v>4686</v>
      </c>
      <c r="F88" t="s">
        <v>4514</v>
      </c>
      <c r="G88" t="s">
        <v>4595</v>
      </c>
      <c r="H88" t="s">
        <v>1453</v>
      </c>
      <c r="I88">
        <v>4201000090</v>
      </c>
      <c r="J88" t="s">
        <v>4596</v>
      </c>
      <c r="K88" t="s">
        <v>1804</v>
      </c>
      <c r="L88" t="s">
        <v>1804</v>
      </c>
      <c r="M88" t="s">
        <v>4606</v>
      </c>
      <c r="N88" t="s">
        <v>4605</v>
      </c>
      <c r="P88" t="s">
        <v>1791</v>
      </c>
      <c r="Q88">
        <v>587</v>
      </c>
      <c r="R88">
        <f t="shared" si="2"/>
        <v>1084</v>
      </c>
      <c r="S88">
        <v>1355</v>
      </c>
      <c r="T88" s="143">
        <v>5051771970189</v>
      </c>
      <c r="U88" s="328">
        <f>W88-V88</f>
        <v>5.3</v>
      </c>
      <c r="V88" s="328">
        <v>0.2</v>
      </c>
      <c r="W88" s="40">
        <v>5.5</v>
      </c>
      <c r="X88" s="326">
        <v>48</v>
      </c>
      <c r="Y88">
        <v>48</v>
      </c>
      <c r="Z88" s="326">
        <v>31</v>
      </c>
      <c r="AP88" t="s">
        <v>1804</v>
      </c>
      <c r="AQ88" t="s">
        <v>1804</v>
      </c>
      <c r="AR88" t="s">
        <v>1804</v>
      </c>
      <c r="AS88" t="s">
        <v>1804</v>
      </c>
      <c r="AT88" t="s">
        <v>1804</v>
      </c>
      <c r="AU88" t="s">
        <v>1804</v>
      </c>
      <c r="AV88" t="s">
        <v>1804</v>
      </c>
      <c r="AW88" t="s">
        <v>1804</v>
      </c>
      <c r="AX88" t="s">
        <v>4699</v>
      </c>
      <c r="AZ88" t="s">
        <v>4596</v>
      </c>
      <c r="BA88" t="s">
        <v>4700</v>
      </c>
      <c r="BB88" t="s">
        <v>4701</v>
      </c>
    </row>
  </sheetData>
  <phoneticPr fontId="35" type="noConversion"/>
  <conditionalFormatting sqref="E7">
    <cfRule type="duplicateValues" dxfId="7" priority="2"/>
  </conditionalFormatting>
  <conditionalFormatting sqref="T7">
    <cfRule type="duplicateValues" dxfId="6" priority="3"/>
  </conditionalFormatting>
  <conditionalFormatting sqref="T9:T88">
    <cfRule type="duplicateValues" dxfId="5"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000451-F37B-462F-988A-7A18FF0A0532}">
  <dimension ref="A1:AI221"/>
  <sheetViews>
    <sheetView topLeftCell="A8" zoomScale="85" zoomScaleNormal="85" workbookViewId="0">
      <selection activeCell="B19" sqref="B19"/>
    </sheetView>
  </sheetViews>
  <sheetFormatPr defaultRowHeight="15"/>
  <cols>
    <col min="1" max="1" width="21.85546875" customWidth="1"/>
    <col min="2" max="2" width="15.85546875" bestFit="1" customWidth="1"/>
    <col min="3" max="3" width="26.28515625" customWidth="1"/>
    <col min="4" max="4" width="20" hidden="1" customWidth="1"/>
    <col min="5" max="5" width="32.85546875" bestFit="1" customWidth="1"/>
    <col min="6" max="6" width="20.28515625" customWidth="1"/>
    <col min="7" max="7" width="12.28515625" customWidth="1"/>
    <col min="8" max="8" width="20.28515625" bestFit="1" customWidth="1"/>
    <col min="9" max="9" width="9.28515625" customWidth="1"/>
    <col min="10" max="10" width="39.140625" bestFit="1" customWidth="1"/>
    <col min="11" max="11" width="20.140625" style="207" bestFit="1" customWidth="1"/>
    <col min="12" max="12" width="15.7109375" style="207" bestFit="1" customWidth="1"/>
    <col min="13" max="13" width="17" bestFit="1" customWidth="1"/>
    <col min="14" max="14" width="7.85546875" customWidth="1"/>
    <col min="15" max="15" width="14.140625" bestFit="1" customWidth="1"/>
    <col min="16" max="16" width="20.28515625" bestFit="1" customWidth="1"/>
    <col min="17" max="17" width="20" bestFit="1" customWidth="1"/>
    <col min="18" max="18" width="24.7109375" style="207" bestFit="1" customWidth="1"/>
    <col min="19" max="19" width="16.7109375" bestFit="1" customWidth="1"/>
    <col min="20" max="20" width="18.85546875" bestFit="1" customWidth="1"/>
    <col min="21" max="21" width="19.28515625" style="207" customWidth="1"/>
    <col min="22" max="22" width="7" style="207" bestFit="1" customWidth="1"/>
    <col min="23" max="23" width="7.42578125" style="207" bestFit="1" customWidth="1"/>
    <col min="24" max="24" width="7.140625" style="207" bestFit="1" customWidth="1"/>
    <col min="25" max="25" width="15.28515625" style="207" bestFit="1" customWidth="1"/>
    <col min="26" max="26" width="23.42578125" style="207" bestFit="1" customWidth="1"/>
    <col min="27" max="27" width="23" style="207" bestFit="1" customWidth="1"/>
    <col min="28" max="28" width="15" style="207" bestFit="1" customWidth="1"/>
    <col min="29" max="29" width="7" style="207" bestFit="1" customWidth="1"/>
    <col min="30" max="30" width="7.42578125" style="207" bestFit="1" customWidth="1"/>
    <col min="31" max="31" width="7.140625" style="207" bestFit="1" customWidth="1"/>
    <col min="32" max="32" width="53.140625" customWidth="1"/>
    <col min="33" max="33" width="19" customWidth="1"/>
    <col min="34" max="34" width="36.28515625" bestFit="1" customWidth="1"/>
    <col min="35" max="35" width="33.85546875" bestFit="1" customWidth="1"/>
  </cols>
  <sheetData>
    <row r="1" spans="1:35" ht="24" thickBot="1">
      <c r="A1" s="216"/>
      <c r="B1" s="159"/>
      <c r="J1" s="1" t="s">
        <v>0</v>
      </c>
      <c r="K1" s="228" t="s">
        <v>5688</v>
      </c>
    </row>
    <row r="2" spans="1:35" s="217" customFormat="1" ht="15.75">
      <c r="J2" s="1" t="s">
        <v>1</v>
      </c>
      <c r="K2" s="87" t="s">
        <v>2</v>
      </c>
      <c r="N2"/>
      <c r="O2"/>
      <c r="P2"/>
      <c r="Q2"/>
      <c r="R2" s="62"/>
      <c r="S2" s="113"/>
      <c r="T2" s="64" t="s">
        <v>1761</v>
      </c>
      <c r="U2" s="64"/>
      <c r="V2" s="63"/>
      <c r="W2" s="63"/>
      <c r="X2" s="65"/>
      <c r="Y2" s="218"/>
      <c r="Z2" s="56"/>
      <c r="AA2" s="117" t="s">
        <v>1772</v>
      </c>
      <c r="AB2" s="117"/>
      <c r="AC2" s="56"/>
      <c r="AD2" s="56"/>
      <c r="AE2" s="58"/>
    </row>
    <row r="3" spans="1:35" ht="15.75">
      <c r="J3" s="1" t="s">
        <v>3</v>
      </c>
      <c r="K3" s="407">
        <v>46113</v>
      </c>
      <c r="R3" s="66"/>
      <c r="S3" s="137" t="s">
        <v>1768</v>
      </c>
      <c r="T3" s="137" t="s">
        <v>1768</v>
      </c>
      <c r="U3" s="45" t="s">
        <v>1768</v>
      </c>
      <c r="V3" s="45" t="s">
        <v>1769</v>
      </c>
      <c r="W3" s="45" t="s">
        <v>1769</v>
      </c>
      <c r="X3" s="67" t="s">
        <v>1769</v>
      </c>
      <c r="Y3" s="219"/>
      <c r="Z3" s="46"/>
      <c r="AA3" s="123" t="s">
        <v>1768</v>
      </c>
      <c r="AB3" s="118" t="s">
        <v>1768</v>
      </c>
      <c r="AC3" s="46" t="s">
        <v>1769</v>
      </c>
      <c r="AD3" s="46" t="s">
        <v>1769</v>
      </c>
      <c r="AE3" s="59" t="s">
        <v>1769</v>
      </c>
    </row>
    <row r="4" spans="1:35" ht="15.75">
      <c r="J4" s="1" t="s">
        <v>4</v>
      </c>
      <c r="K4" s="87" t="s">
        <v>5</v>
      </c>
      <c r="R4" s="66"/>
      <c r="S4" s="137"/>
      <c r="T4" s="137"/>
      <c r="U4" s="45"/>
      <c r="V4" s="45"/>
      <c r="W4" s="45"/>
      <c r="X4" s="67"/>
      <c r="Y4" s="227"/>
      <c r="Z4" s="46"/>
      <c r="AA4" s="123"/>
      <c r="AB4" s="118"/>
      <c r="AC4" s="46"/>
      <c r="AD4" s="46"/>
      <c r="AE4" s="59"/>
    </row>
    <row r="5" spans="1:35" ht="15.75">
      <c r="J5" s="1"/>
      <c r="K5" s="87"/>
      <c r="R5" s="66"/>
      <c r="S5" s="137"/>
      <c r="T5" s="137"/>
      <c r="U5" s="45"/>
      <c r="V5" s="45"/>
      <c r="W5" s="45"/>
      <c r="X5" s="67"/>
      <c r="Y5" s="227"/>
      <c r="Z5" s="46"/>
      <c r="AA5" s="123"/>
      <c r="AB5" s="118"/>
      <c r="AC5" s="46"/>
      <c r="AD5" s="46"/>
      <c r="AE5" s="59"/>
    </row>
    <row r="6" spans="1:35" ht="15.75">
      <c r="J6" s="1"/>
      <c r="K6" s="87"/>
      <c r="R6" s="66"/>
      <c r="S6" s="137"/>
      <c r="T6" s="137"/>
      <c r="U6" s="45"/>
      <c r="V6" s="45"/>
      <c r="W6" s="45"/>
      <c r="X6" s="67"/>
      <c r="Y6" s="227"/>
      <c r="Z6" s="46"/>
      <c r="AA6" s="123"/>
      <c r="AB6" s="118"/>
      <c r="AC6" s="46"/>
      <c r="AD6" s="46"/>
      <c r="AE6" s="59"/>
    </row>
    <row r="7" spans="1:35" ht="16.5" thickBot="1">
      <c r="A7" s="4" t="s">
        <v>8</v>
      </c>
      <c r="B7" s="4" t="s">
        <v>1990</v>
      </c>
      <c r="C7" s="4" t="s">
        <v>7</v>
      </c>
      <c r="D7" s="4" t="s">
        <v>9</v>
      </c>
      <c r="E7" s="4" t="s">
        <v>4978</v>
      </c>
      <c r="F7" s="4" t="s">
        <v>9</v>
      </c>
      <c r="G7" s="4" t="s">
        <v>1461</v>
      </c>
      <c r="H7" s="4" t="s">
        <v>3254</v>
      </c>
      <c r="I7" s="4" t="s">
        <v>1795</v>
      </c>
      <c r="J7" s="220" t="s">
        <v>3255</v>
      </c>
      <c r="K7" s="4" t="s">
        <v>1752</v>
      </c>
      <c r="L7" s="4" t="s">
        <v>1800</v>
      </c>
      <c r="M7" s="4" t="s">
        <v>1760</v>
      </c>
      <c r="N7" s="4" t="s">
        <v>1759</v>
      </c>
      <c r="O7" s="4" t="s">
        <v>1758</v>
      </c>
      <c r="P7" s="4" t="s">
        <v>1789</v>
      </c>
      <c r="Q7" s="4" t="s">
        <v>1790</v>
      </c>
      <c r="R7" s="68" t="s">
        <v>1762</v>
      </c>
      <c r="S7" s="138" t="s">
        <v>1770</v>
      </c>
      <c r="T7" s="138" t="s">
        <v>1763</v>
      </c>
      <c r="U7" s="69" t="s">
        <v>1764</v>
      </c>
      <c r="V7" s="69" t="s">
        <v>1765</v>
      </c>
      <c r="W7" s="69" t="s">
        <v>1766</v>
      </c>
      <c r="X7" s="70" t="s">
        <v>1767</v>
      </c>
      <c r="Y7" s="60" t="s">
        <v>1773</v>
      </c>
      <c r="Z7" s="60" t="s">
        <v>1775</v>
      </c>
      <c r="AA7" s="124" t="s">
        <v>1776</v>
      </c>
      <c r="AB7" s="119" t="s">
        <v>1764</v>
      </c>
      <c r="AC7" s="60" t="s">
        <v>1765</v>
      </c>
      <c r="AD7" s="60" t="s">
        <v>1766</v>
      </c>
      <c r="AE7" s="61" t="s">
        <v>1767</v>
      </c>
      <c r="AF7" s="112" t="s">
        <v>13</v>
      </c>
      <c r="AG7" s="286" t="s">
        <v>4273</v>
      </c>
      <c r="AH7" s="286" t="s">
        <v>4269</v>
      </c>
      <c r="AI7" s="286" t="s">
        <v>4270</v>
      </c>
    </row>
    <row r="8" spans="1:35" ht="15.75">
      <c r="A8" t="s">
        <v>3256</v>
      </c>
      <c r="B8" t="s">
        <v>3257</v>
      </c>
      <c r="C8" t="s">
        <v>3258</v>
      </c>
      <c r="F8" t="s">
        <v>3259</v>
      </c>
      <c r="G8" s="207" t="s">
        <v>2295</v>
      </c>
      <c r="I8" t="s">
        <v>295</v>
      </c>
      <c r="J8" t="s">
        <v>3260</v>
      </c>
      <c r="K8" s="207">
        <v>9506999000</v>
      </c>
      <c r="L8" s="207" t="s">
        <v>2295</v>
      </c>
      <c r="M8" s="207">
        <v>1</v>
      </c>
      <c r="N8" s="1" t="s">
        <v>1791</v>
      </c>
      <c r="O8" s="166">
        <v>339</v>
      </c>
      <c r="P8" s="160">
        <f>Q8*0.8</f>
        <v>559.20000000000005</v>
      </c>
      <c r="Q8" s="160">
        <v>699</v>
      </c>
      <c r="R8" s="221">
        <v>5037648001002</v>
      </c>
      <c r="S8" s="207">
        <v>1.17</v>
      </c>
      <c r="T8" s="207">
        <v>0.189</v>
      </c>
      <c r="U8" s="207">
        <f t="shared" ref="U8:U17" si="0">S8+T8</f>
        <v>1.359</v>
      </c>
      <c r="V8" s="207">
        <v>245</v>
      </c>
      <c r="W8" s="207">
        <v>225</v>
      </c>
      <c r="X8" s="207">
        <v>165</v>
      </c>
      <c r="Y8" s="207">
        <v>1</v>
      </c>
      <c r="Z8" s="207" t="s">
        <v>2295</v>
      </c>
      <c r="AF8" s="290" t="s">
        <v>3261</v>
      </c>
      <c r="AG8" t="s">
        <v>4275</v>
      </c>
      <c r="AH8" s="287" t="s">
        <v>4271</v>
      </c>
      <c r="AI8" s="280" t="s">
        <v>4272</v>
      </c>
    </row>
    <row r="9" spans="1:35" ht="15.75">
      <c r="A9" t="s">
        <v>3256</v>
      </c>
      <c r="B9" t="s">
        <v>3262</v>
      </c>
      <c r="C9" t="s">
        <v>3258</v>
      </c>
      <c r="F9" t="s">
        <v>3259</v>
      </c>
      <c r="G9" s="207" t="s">
        <v>2295</v>
      </c>
      <c r="I9" t="s">
        <v>3263</v>
      </c>
      <c r="J9" t="s">
        <v>3260</v>
      </c>
      <c r="K9" s="207">
        <v>9506999000</v>
      </c>
      <c r="L9" s="207" t="s">
        <v>2295</v>
      </c>
      <c r="M9" s="207">
        <v>1</v>
      </c>
      <c r="N9" s="1" t="s">
        <v>1791</v>
      </c>
      <c r="O9" s="166">
        <v>339</v>
      </c>
      <c r="P9" s="160">
        <f t="shared" ref="P9:P62" si="1">Q9*0.8</f>
        <v>559.20000000000005</v>
      </c>
      <c r="Q9" s="160">
        <v>699</v>
      </c>
      <c r="R9" s="221">
        <v>5060030860475</v>
      </c>
      <c r="S9" s="207">
        <v>1.17</v>
      </c>
      <c r="T9" s="207">
        <v>0.189</v>
      </c>
      <c r="U9" s="207">
        <f t="shared" si="0"/>
        <v>1.359</v>
      </c>
      <c r="V9" s="207">
        <v>245</v>
      </c>
      <c r="W9" s="207">
        <v>225</v>
      </c>
      <c r="X9" s="207">
        <v>165</v>
      </c>
      <c r="Y9" s="207">
        <v>1</v>
      </c>
      <c r="Z9" s="207" t="s">
        <v>2295</v>
      </c>
      <c r="AF9" s="290" t="s">
        <v>3261</v>
      </c>
      <c r="AG9" t="s">
        <v>4275</v>
      </c>
      <c r="AH9" s="287" t="s">
        <v>4271</v>
      </c>
      <c r="AI9" s="280" t="s">
        <v>4272</v>
      </c>
    </row>
    <row r="10" spans="1:35" ht="15.75">
      <c r="A10" t="s">
        <v>3256</v>
      </c>
      <c r="B10" t="s">
        <v>3264</v>
      </c>
      <c r="C10" t="s">
        <v>3258</v>
      </c>
      <c r="F10" t="s">
        <v>3259</v>
      </c>
      <c r="G10" s="207" t="s">
        <v>2295</v>
      </c>
      <c r="I10" t="s">
        <v>3265</v>
      </c>
      <c r="J10" t="s">
        <v>3260</v>
      </c>
      <c r="K10" s="207">
        <v>9506999000</v>
      </c>
      <c r="L10" s="207" t="s">
        <v>2295</v>
      </c>
      <c r="M10" s="207">
        <v>1</v>
      </c>
      <c r="N10" s="1" t="s">
        <v>1791</v>
      </c>
      <c r="O10" s="166">
        <v>339</v>
      </c>
      <c r="P10" s="160">
        <f t="shared" si="1"/>
        <v>559.20000000000005</v>
      </c>
      <c r="Q10" s="160">
        <v>699</v>
      </c>
      <c r="R10" s="221">
        <v>5060030860673</v>
      </c>
      <c r="S10" s="207">
        <v>1.17</v>
      </c>
      <c r="T10" s="207">
        <v>0.189</v>
      </c>
      <c r="U10" s="207">
        <f t="shared" si="0"/>
        <v>1.359</v>
      </c>
      <c r="V10" s="207">
        <v>245</v>
      </c>
      <c r="W10" s="207">
        <v>225</v>
      </c>
      <c r="X10" s="207">
        <v>165</v>
      </c>
      <c r="Y10" s="207">
        <v>1</v>
      </c>
      <c r="Z10" s="207" t="s">
        <v>2295</v>
      </c>
      <c r="AF10" s="290" t="s">
        <v>3261</v>
      </c>
      <c r="AG10" t="s">
        <v>4275</v>
      </c>
      <c r="AH10" s="287" t="s">
        <v>4271</v>
      </c>
      <c r="AI10" s="280" t="s">
        <v>4272</v>
      </c>
    </row>
    <row r="11" spans="1:35" ht="15.75">
      <c r="A11" t="s">
        <v>3256</v>
      </c>
      <c r="B11" t="s">
        <v>3266</v>
      </c>
      <c r="C11" t="s">
        <v>3267</v>
      </c>
      <c r="F11" t="s">
        <v>3259</v>
      </c>
      <c r="G11" s="207" t="s">
        <v>2295</v>
      </c>
      <c r="I11" t="s">
        <v>3268</v>
      </c>
      <c r="J11" t="s">
        <v>3260</v>
      </c>
      <c r="K11" s="207">
        <v>9506999000</v>
      </c>
      <c r="L11" s="207" t="s">
        <v>2295</v>
      </c>
      <c r="M11" s="207">
        <v>1</v>
      </c>
      <c r="N11" s="1" t="s">
        <v>1791</v>
      </c>
      <c r="O11" s="166">
        <v>339</v>
      </c>
      <c r="P11" s="160">
        <f t="shared" si="1"/>
        <v>559.20000000000005</v>
      </c>
      <c r="Q11" s="160">
        <v>699</v>
      </c>
      <c r="R11" s="221">
        <v>5037648001576</v>
      </c>
      <c r="S11" s="207">
        <v>1.17</v>
      </c>
      <c r="T11" s="207">
        <v>0.189</v>
      </c>
      <c r="U11" s="207">
        <f t="shared" si="0"/>
        <v>1.359</v>
      </c>
      <c r="V11" s="207">
        <v>245</v>
      </c>
      <c r="W11" s="207">
        <v>225</v>
      </c>
      <c r="X11" s="207">
        <v>165</v>
      </c>
      <c r="Y11" s="207">
        <v>1</v>
      </c>
      <c r="Z11" s="207" t="s">
        <v>2295</v>
      </c>
      <c r="AF11" s="290" t="s">
        <v>3261</v>
      </c>
      <c r="AG11" t="s">
        <v>4275</v>
      </c>
      <c r="AH11" s="287" t="s">
        <v>4271</v>
      </c>
      <c r="AI11" s="280" t="s">
        <v>4272</v>
      </c>
    </row>
    <row r="12" spans="1:35" ht="15.75">
      <c r="A12" t="s">
        <v>3256</v>
      </c>
      <c r="B12" t="s">
        <v>3269</v>
      </c>
      <c r="C12" t="s">
        <v>3270</v>
      </c>
      <c r="F12" t="s">
        <v>3259</v>
      </c>
      <c r="G12" s="207" t="s">
        <v>2295</v>
      </c>
      <c r="I12" t="s">
        <v>3265</v>
      </c>
      <c r="J12" t="s">
        <v>3271</v>
      </c>
      <c r="K12" s="207">
        <v>9506999000</v>
      </c>
      <c r="L12" s="207" t="s">
        <v>2295</v>
      </c>
      <c r="M12" s="207">
        <v>1</v>
      </c>
      <c r="N12" s="1" t="s">
        <v>1791</v>
      </c>
      <c r="O12" s="166">
        <v>222</v>
      </c>
      <c r="P12" s="160">
        <f t="shared" si="1"/>
        <v>364</v>
      </c>
      <c r="Q12" s="160">
        <v>455</v>
      </c>
      <c r="R12" s="221">
        <v>5037648000777</v>
      </c>
      <c r="S12" s="207">
        <v>0.52</v>
      </c>
      <c r="T12" s="207">
        <v>0.08</v>
      </c>
      <c r="U12" s="207">
        <f t="shared" si="0"/>
        <v>0.6</v>
      </c>
      <c r="V12" s="207">
        <v>100</v>
      </c>
      <c r="W12" s="207">
        <v>245</v>
      </c>
      <c r="X12" s="207">
        <v>175</v>
      </c>
      <c r="Y12" s="207">
        <v>8</v>
      </c>
      <c r="Z12" s="221">
        <v>5060060862180</v>
      </c>
      <c r="AA12" s="207">
        <v>0.29399999999999998</v>
      </c>
      <c r="AB12" s="207">
        <f>(U12*8)+AA12</f>
        <v>5.0939999999999994</v>
      </c>
      <c r="AC12" s="207">
        <v>360</v>
      </c>
      <c r="AD12" s="207">
        <v>230</v>
      </c>
      <c r="AE12" s="207">
        <v>405</v>
      </c>
      <c r="AF12" s="290" t="s">
        <v>3272</v>
      </c>
      <c r="AG12" t="s">
        <v>4275</v>
      </c>
      <c r="AH12" s="287" t="s">
        <v>4271</v>
      </c>
      <c r="AI12" s="280" t="s">
        <v>4272</v>
      </c>
    </row>
    <row r="13" spans="1:35" ht="15.75">
      <c r="A13" t="s">
        <v>3256</v>
      </c>
      <c r="B13" t="s">
        <v>3273</v>
      </c>
      <c r="C13" t="s">
        <v>3274</v>
      </c>
      <c r="F13" t="s">
        <v>3275</v>
      </c>
      <c r="G13" s="207" t="s">
        <v>5691</v>
      </c>
      <c r="H13" t="s">
        <v>3276</v>
      </c>
      <c r="J13" t="s">
        <v>3277</v>
      </c>
      <c r="K13" s="207">
        <v>2309903119</v>
      </c>
      <c r="L13" s="207" t="s">
        <v>3278</v>
      </c>
      <c r="M13" s="207">
        <v>12</v>
      </c>
      <c r="N13" s="1" t="s">
        <v>1791</v>
      </c>
      <c r="O13" s="166">
        <v>515</v>
      </c>
      <c r="P13" s="160">
        <f t="shared" si="1"/>
        <v>71.2</v>
      </c>
      <c r="Q13" s="160">
        <v>89</v>
      </c>
      <c r="R13" s="207" t="s">
        <v>3279</v>
      </c>
      <c r="S13" s="207">
        <v>0.65</v>
      </c>
      <c r="T13" s="207">
        <v>2E-3</v>
      </c>
      <c r="U13" s="207">
        <f t="shared" si="0"/>
        <v>0.65200000000000002</v>
      </c>
      <c r="V13" s="207">
        <v>105</v>
      </c>
      <c r="W13" s="207">
        <v>75</v>
      </c>
      <c r="X13" s="207">
        <v>105</v>
      </c>
      <c r="Y13" s="207">
        <v>12</v>
      </c>
      <c r="Z13" s="221">
        <v>5060030860161</v>
      </c>
      <c r="AA13" s="207">
        <v>0.21299999999999999</v>
      </c>
      <c r="AB13" s="207">
        <f t="shared" ref="AB13:AB18" si="2">(U13*12)+AA13</f>
        <v>8.036999999999999</v>
      </c>
      <c r="AC13" s="207">
        <v>320</v>
      </c>
      <c r="AD13" s="207">
        <v>170</v>
      </c>
      <c r="AE13" s="207">
        <v>220</v>
      </c>
      <c r="AF13" s="290" t="s">
        <v>3280</v>
      </c>
      <c r="AG13" t="s">
        <v>4275</v>
      </c>
      <c r="AH13" s="287" t="s">
        <v>4271</v>
      </c>
      <c r="AI13" s="280" t="s">
        <v>4272</v>
      </c>
    </row>
    <row r="14" spans="1:35" ht="15.75">
      <c r="A14" t="s">
        <v>3256</v>
      </c>
      <c r="B14" t="s">
        <v>3281</v>
      </c>
      <c r="C14" t="s">
        <v>3282</v>
      </c>
      <c r="F14" t="s">
        <v>3275</v>
      </c>
      <c r="G14" s="207" t="s">
        <v>5690</v>
      </c>
      <c r="H14" t="s">
        <v>3283</v>
      </c>
      <c r="J14" t="s">
        <v>3896</v>
      </c>
      <c r="K14" s="207">
        <v>2309903119</v>
      </c>
      <c r="L14" s="207" t="s">
        <v>3278</v>
      </c>
      <c r="M14" s="207">
        <v>1</v>
      </c>
      <c r="N14" s="1" t="s">
        <v>1791</v>
      </c>
      <c r="O14" s="166">
        <v>41</v>
      </c>
      <c r="P14" s="160">
        <f t="shared" si="1"/>
        <v>71.2</v>
      </c>
      <c r="Q14" s="160">
        <v>89</v>
      </c>
      <c r="R14" s="221">
        <v>5060030860031</v>
      </c>
      <c r="S14" s="207">
        <v>0.65</v>
      </c>
      <c r="T14" s="207">
        <v>2E-3</v>
      </c>
      <c r="U14" s="207">
        <f t="shared" si="0"/>
        <v>0.65200000000000002</v>
      </c>
      <c r="V14" s="207">
        <v>105</v>
      </c>
      <c r="W14" s="207">
        <v>75</v>
      </c>
      <c r="X14" s="207">
        <v>105</v>
      </c>
      <c r="Y14" s="207">
        <v>12</v>
      </c>
      <c r="Z14" s="221">
        <v>5060030860178</v>
      </c>
      <c r="AA14" s="207">
        <v>0.21299999999999999</v>
      </c>
      <c r="AB14" s="207">
        <f t="shared" si="2"/>
        <v>8.036999999999999</v>
      </c>
      <c r="AC14" s="207">
        <v>320</v>
      </c>
      <c r="AD14" s="207">
        <v>170</v>
      </c>
      <c r="AE14" s="207">
        <v>220</v>
      </c>
      <c r="AF14" s="290" t="s">
        <v>3280</v>
      </c>
      <c r="AG14" t="s">
        <v>4275</v>
      </c>
      <c r="AH14" s="287" t="s">
        <v>4271</v>
      </c>
      <c r="AI14" s="300" t="s">
        <v>4272</v>
      </c>
    </row>
    <row r="15" spans="1:35" ht="15.75">
      <c r="A15" t="s">
        <v>3256</v>
      </c>
      <c r="B15" t="s">
        <v>3284</v>
      </c>
      <c r="C15" t="s">
        <v>3285</v>
      </c>
      <c r="F15" t="s">
        <v>3275</v>
      </c>
      <c r="G15" s="207" t="s">
        <v>5690</v>
      </c>
      <c r="H15" t="s">
        <v>3286</v>
      </c>
      <c r="J15" t="s">
        <v>3277</v>
      </c>
      <c r="K15" s="207">
        <v>2309903119</v>
      </c>
      <c r="L15" s="207" t="s">
        <v>3278</v>
      </c>
      <c r="M15" s="207">
        <v>1</v>
      </c>
      <c r="N15" s="1" t="s">
        <v>1791</v>
      </c>
      <c r="O15" s="166">
        <v>41</v>
      </c>
      <c r="P15" s="160">
        <f t="shared" si="1"/>
        <v>71.2</v>
      </c>
      <c r="Q15" s="160">
        <v>89</v>
      </c>
      <c r="R15" s="221">
        <v>5060030860406</v>
      </c>
      <c r="S15" s="207">
        <v>0.65</v>
      </c>
      <c r="T15" s="207">
        <v>2E-3</v>
      </c>
      <c r="U15" s="207">
        <f t="shared" si="0"/>
        <v>0.65200000000000002</v>
      </c>
      <c r="V15" s="207">
        <v>105</v>
      </c>
      <c r="W15" s="207">
        <v>75</v>
      </c>
      <c r="X15" s="207">
        <v>105</v>
      </c>
      <c r="Y15" s="207">
        <v>12</v>
      </c>
      <c r="Z15" s="221">
        <v>5060030860420</v>
      </c>
      <c r="AA15" s="207">
        <v>0.21299999999999999</v>
      </c>
      <c r="AB15" s="207">
        <f t="shared" si="2"/>
        <v>8.036999999999999</v>
      </c>
      <c r="AC15" s="207">
        <v>320</v>
      </c>
      <c r="AD15" s="207">
        <v>170</v>
      </c>
      <c r="AE15" s="207">
        <v>220</v>
      </c>
      <c r="AF15" s="290" t="s">
        <v>3280</v>
      </c>
      <c r="AG15" t="s">
        <v>4275</v>
      </c>
      <c r="AH15" s="287" t="s">
        <v>4271</v>
      </c>
      <c r="AI15" s="300" t="s">
        <v>4272</v>
      </c>
    </row>
    <row r="16" spans="1:35" ht="15.75">
      <c r="A16" t="s">
        <v>3256</v>
      </c>
      <c r="B16" t="s">
        <v>3287</v>
      </c>
      <c r="C16" t="s">
        <v>3288</v>
      </c>
      <c r="F16" t="s">
        <v>3275</v>
      </c>
      <c r="G16" s="207" t="s">
        <v>5690</v>
      </c>
      <c r="H16" t="s">
        <v>3289</v>
      </c>
      <c r="J16" t="s">
        <v>3277</v>
      </c>
      <c r="K16" s="207">
        <v>2309903119</v>
      </c>
      <c r="L16" s="207" t="s">
        <v>3278</v>
      </c>
      <c r="M16" s="207">
        <v>1</v>
      </c>
      <c r="N16" s="1" t="s">
        <v>1791</v>
      </c>
      <c r="O16" s="166">
        <v>41</v>
      </c>
      <c r="P16" s="160">
        <f t="shared" si="1"/>
        <v>71.2</v>
      </c>
      <c r="Q16" s="160">
        <v>89</v>
      </c>
      <c r="R16" s="222">
        <v>5060030860055</v>
      </c>
      <c r="S16" s="207">
        <v>0.65</v>
      </c>
      <c r="T16" s="207">
        <v>2E-3</v>
      </c>
      <c r="U16" s="207">
        <f t="shared" si="0"/>
        <v>0.65200000000000002</v>
      </c>
      <c r="V16" s="207">
        <v>105</v>
      </c>
      <c r="W16" s="207">
        <v>75</v>
      </c>
      <c r="X16" s="207">
        <v>105</v>
      </c>
      <c r="Y16" s="207">
        <v>12</v>
      </c>
      <c r="Z16" s="221">
        <v>5060030860192</v>
      </c>
      <c r="AA16" s="207">
        <v>0.21299999999999999</v>
      </c>
      <c r="AB16" s="207">
        <f t="shared" si="2"/>
        <v>8.036999999999999</v>
      </c>
      <c r="AC16" s="207">
        <v>320</v>
      </c>
      <c r="AD16" s="207">
        <v>170</v>
      </c>
      <c r="AE16" s="207">
        <v>220</v>
      </c>
      <c r="AF16" s="290" t="s">
        <v>3280</v>
      </c>
      <c r="AG16" t="s">
        <v>4275</v>
      </c>
      <c r="AH16" s="287" t="s">
        <v>4271</v>
      </c>
      <c r="AI16" s="300" t="s">
        <v>4272</v>
      </c>
    </row>
    <row r="17" spans="1:35" ht="15.75">
      <c r="A17" t="s">
        <v>3256</v>
      </c>
      <c r="B17" t="s">
        <v>3290</v>
      </c>
      <c r="C17" t="s">
        <v>3288</v>
      </c>
      <c r="F17" t="s">
        <v>3275</v>
      </c>
      <c r="G17" s="207" t="s">
        <v>5690</v>
      </c>
      <c r="H17" t="s">
        <v>3291</v>
      </c>
      <c r="J17" t="s">
        <v>3277</v>
      </c>
      <c r="K17" s="207">
        <v>2309903119</v>
      </c>
      <c r="L17" s="207" t="s">
        <v>3278</v>
      </c>
      <c r="M17" s="207">
        <v>1</v>
      </c>
      <c r="N17" s="1" t="s">
        <v>1791</v>
      </c>
      <c r="O17" s="166">
        <v>41</v>
      </c>
      <c r="P17" s="160">
        <f t="shared" si="1"/>
        <v>71.2</v>
      </c>
      <c r="Q17" s="160">
        <v>89</v>
      </c>
      <c r="R17" s="222">
        <v>5060030860482</v>
      </c>
      <c r="S17" s="207">
        <v>0.65</v>
      </c>
      <c r="T17" s="207">
        <v>2E-3</v>
      </c>
      <c r="U17" s="207">
        <f t="shared" si="0"/>
        <v>0.65200000000000002</v>
      </c>
      <c r="V17" s="207">
        <v>105</v>
      </c>
      <c r="W17" s="207">
        <v>75</v>
      </c>
      <c r="X17" s="207">
        <v>105</v>
      </c>
      <c r="Y17" s="207">
        <v>12</v>
      </c>
      <c r="Z17" s="221">
        <v>5060030860987</v>
      </c>
      <c r="AA17" s="207">
        <v>0.21299999999999999</v>
      </c>
      <c r="AB17" s="207">
        <f t="shared" si="2"/>
        <v>8.036999999999999</v>
      </c>
      <c r="AC17" s="207">
        <v>320</v>
      </c>
      <c r="AD17" s="207">
        <v>170</v>
      </c>
      <c r="AE17" s="207">
        <v>220</v>
      </c>
      <c r="AF17" s="290" t="s">
        <v>3280</v>
      </c>
      <c r="AG17" t="s">
        <v>4275</v>
      </c>
      <c r="AH17" s="287" t="s">
        <v>4271</v>
      </c>
      <c r="AI17" s="300" t="s">
        <v>4272</v>
      </c>
    </row>
    <row r="18" spans="1:35" ht="15" customHeight="1">
      <c r="A18" t="s">
        <v>3256</v>
      </c>
      <c r="B18" t="s">
        <v>3292</v>
      </c>
      <c r="C18" t="s">
        <v>3288</v>
      </c>
      <c r="F18" t="s">
        <v>3275</v>
      </c>
      <c r="G18" s="207" t="s">
        <v>5690</v>
      </c>
      <c r="H18" t="s">
        <v>3293</v>
      </c>
      <c r="J18" t="s">
        <v>3277</v>
      </c>
      <c r="K18" s="207">
        <v>2309903119</v>
      </c>
      <c r="L18" s="207" t="s">
        <v>3278</v>
      </c>
      <c r="M18" s="207">
        <v>1</v>
      </c>
      <c r="N18" s="1" t="s">
        <v>1791</v>
      </c>
      <c r="O18" s="166">
        <v>41</v>
      </c>
      <c r="P18" s="160">
        <f t="shared" si="1"/>
        <v>71.2</v>
      </c>
      <c r="Q18" s="160">
        <v>89</v>
      </c>
      <c r="R18" s="222">
        <v>5060030860048</v>
      </c>
      <c r="S18" s="207">
        <v>0.65</v>
      </c>
      <c r="T18" s="207">
        <v>2E-3</v>
      </c>
      <c r="U18" s="207">
        <f>S18+T18</f>
        <v>0.65200000000000002</v>
      </c>
      <c r="V18" s="207">
        <v>105</v>
      </c>
      <c r="W18" s="207">
        <v>75</v>
      </c>
      <c r="X18" s="207">
        <v>105</v>
      </c>
      <c r="Y18" s="207">
        <v>12</v>
      </c>
      <c r="Z18" s="221">
        <v>5060030860185</v>
      </c>
      <c r="AA18" s="207">
        <v>0.21299999999999999</v>
      </c>
      <c r="AB18" s="207">
        <f t="shared" si="2"/>
        <v>8.036999999999999</v>
      </c>
      <c r="AC18" s="207">
        <v>320</v>
      </c>
      <c r="AD18" s="207">
        <v>170</v>
      </c>
      <c r="AE18" s="207">
        <v>220</v>
      </c>
      <c r="AF18" s="290" t="s">
        <v>3280</v>
      </c>
      <c r="AG18" t="s">
        <v>4275</v>
      </c>
      <c r="AH18" s="287" t="s">
        <v>4271</v>
      </c>
      <c r="AI18" s="280" t="s">
        <v>4272</v>
      </c>
    </row>
    <row r="19" spans="1:35" ht="15" customHeight="1">
      <c r="A19" t="s">
        <v>3256</v>
      </c>
      <c r="B19" t="s">
        <v>4979</v>
      </c>
      <c r="C19" t="s">
        <v>3288</v>
      </c>
      <c r="E19" s="342" t="s">
        <v>4981</v>
      </c>
      <c r="F19" t="s">
        <v>3275</v>
      </c>
      <c r="G19" s="207" t="s">
        <v>5690</v>
      </c>
      <c r="H19" t="s">
        <v>4980</v>
      </c>
      <c r="J19" t="s">
        <v>3277</v>
      </c>
      <c r="K19" s="207">
        <v>2309903119</v>
      </c>
      <c r="L19" s="207" t="s">
        <v>3278</v>
      </c>
      <c r="M19" s="207">
        <v>1</v>
      </c>
      <c r="N19" s="1" t="s">
        <v>1791</v>
      </c>
      <c r="O19" s="166">
        <v>41</v>
      </c>
      <c r="P19" s="160">
        <f t="shared" si="1"/>
        <v>71.2</v>
      </c>
      <c r="Q19" s="160">
        <v>89</v>
      </c>
      <c r="R19" s="222">
        <v>5037648000876</v>
      </c>
      <c r="S19" s="207"/>
      <c r="T19" s="207"/>
      <c r="Z19" s="221"/>
      <c r="AF19" s="290"/>
      <c r="AH19" s="287"/>
      <c r="AI19" s="280"/>
    </row>
    <row r="20" spans="1:35" ht="15" customHeight="1">
      <c r="A20" t="s">
        <v>3256</v>
      </c>
      <c r="B20" t="s">
        <v>4982</v>
      </c>
      <c r="C20" t="s">
        <v>3288</v>
      </c>
      <c r="E20" s="342" t="s">
        <v>4981</v>
      </c>
      <c r="F20" t="s">
        <v>3275</v>
      </c>
      <c r="G20" s="207" t="s">
        <v>5690</v>
      </c>
      <c r="H20" t="s">
        <v>4983</v>
      </c>
      <c r="J20" t="s">
        <v>3277</v>
      </c>
      <c r="K20" s="207">
        <v>2309903119</v>
      </c>
      <c r="L20" s="207" t="s">
        <v>3278</v>
      </c>
      <c r="M20" s="207">
        <v>1</v>
      </c>
      <c r="N20" s="1" t="s">
        <v>1791</v>
      </c>
      <c r="O20" s="166">
        <v>41</v>
      </c>
      <c r="P20" s="160">
        <f t="shared" si="1"/>
        <v>71.2</v>
      </c>
      <c r="Q20" s="160">
        <v>89</v>
      </c>
      <c r="R20" s="222">
        <v>5037648000890</v>
      </c>
      <c r="S20" s="207"/>
      <c r="T20" s="207"/>
      <c r="Z20" s="221"/>
      <c r="AF20" s="290"/>
      <c r="AH20" s="287"/>
      <c r="AI20" s="280"/>
    </row>
    <row r="21" spans="1:35" s="12" customFormat="1" ht="15" customHeight="1">
      <c r="G21" s="193"/>
      <c r="K21" s="193"/>
      <c r="L21" s="193"/>
      <c r="M21" s="193"/>
      <c r="N21" s="167"/>
      <c r="O21" s="166"/>
      <c r="P21" s="208"/>
      <c r="Q21" s="208"/>
      <c r="R21" s="230"/>
      <c r="S21" s="193"/>
      <c r="T21" s="193"/>
      <c r="U21" s="193"/>
      <c r="V21" s="193"/>
      <c r="W21" s="193"/>
      <c r="X21" s="193"/>
      <c r="Y21" s="193"/>
      <c r="Z21" s="230"/>
      <c r="AA21" s="193"/>
      <c r="AB21" s="193"/>
      <c r="AC21" s="193"/>
      <c r="AD21" s="193"/>
      <c r="AE21" s="193"/>
      <c r="AF21" s="291"/>
      <c r="AG21"/>
      <c r="AH21" s="287"/>
      <c r="AI21" s="280"/>
    </row>
    <row r="22" spans="1:35" ht="15.75">
      <c r="A22" t="s">
        <v>3256</v>
      </c>
      <c r="B22" t="s">
        <v>3295</v>
      </c>
      <c r="C22" t="s">
        <v>3296</v>
      </c>
      <c r="F22" t="s">
        <v>3275</v>
      </c>
      <c r="G22" s="207" t="s">
        <v>4195</v>
      </c>
      <c r="H22" t="s">
        <v>3276</v>
      </c>
      <c r="J22" t="s">
        <v>3271</v>
      </c>
      <c r="K22" s="207">
        <v>2309909695</v>
      </c>
      <c r="L22" s="207" t="s">
        <v>3297</v>
      </c>
      <c r="M22" s="207">
        <v>8</v>
      </c>
      <c r="N22" s="1" t="s">
        <v>1791</v>
      </c>
      <c r="O22" s="166">
        <v>464</v>
      </c>
      <c r="P22" s="160">
        <f t="shared" si="1"/>
        <v>103.2</v>
      </c>
      <c r="Q22" s="160">
        <v>129</v>
      </c>
      <c r="R22" s="207" t="s">
        <v>3279</v>
      </c>
      <c r="S22" s="207">
        <v>0.5</v>
      </c>
      <c r="T22" s="207">
        <v>0.08</v>
      </c>
      <c r="U22" s="207">
        <f t="shared" ref="U22:U85" si="3">S22+T22</f>
        <v>0.57999999999999996</v>
      </c>
      <c r="V22" s="207">
        <v>120</v>
      </c>
      <c r="W22" s="207">
        <v>80</v>
      </c>
      <c r="X22" s="207">
        <v>120</v>
      </c>
      <c r="Y22" s="207">
        <v>8</v>
      </c>
      <c r="Z22" s="221">
        <v>5037648002351</v>
      </c>
      <c r="AA22" s="207">
        <v>0.16800000000000001</v>
      </c>
      <c r="AB22" s="207">
        <f t="shared" ref="AB22:AB27" si="4">(U22*8)+AA22</f>
        <v>4.8079999999999998</v>
      </c>
      <c r="AC22" s="207">
        <v>250</v>
      </c>
      <c r="AD22" s="207">
        <v>175</v>
      </c>
      <c r="AE22" s="207">
        <v>250</v>
      </c>
      <c r="AF22" s="290" t="s">
        <v>3298</v>
      </c>
      <c r="AG22" t="s">
        <v>4275</v>
      </c>
      <c r="AH22" s="287" t="s">
        <v>4271</v>
      </c>
      <c r="AI22" s="280" t="s">
        <v>4272</v>
      </c>
    </row>
    <row r="23" spans="1:35" ht="15.75">
      <c r="A23" t="s">
        <v>3256</v>
      </c>
      <c r="B23" t="s">
        <v>3299</v>
      </c>
      <c r="C23" t="s">
        <v>3300</v>
      </c>
      <c r="F23" t="s">
        <v>3275</v>
      </c>
      <c r="G23" s="207" t="s">
        <v>60</v>
      </c>
      <c r="H23" t="s">
        <v>3301</v>
      </c>
      <c r="J23" t="s">
        <v>3271</v>
      </c>
      <c r="K23" s="207">
        <v>2309909695</v>
      </c>
      <c r="L23" s="207" t="s">
        <v>3297</v>
      </c>
      <c r="M23" s="207">
        <v>1</v>
      </c>
      <c r="N23" s="1" t="s">
        <v>1791</v>
      </c>
      <c r="O23" s="166">
        <v>58</v>
      </c>
      <c r="P23" s="160">
        <f>Q23*0.8</f>
        <v>103.2</v>
      </c>
      <c r="Q23" s="160">
        <v>129</v>
      </c>
      <c r="R23" s="221">
        <v>5037648002221</v>
      </c>
      <c r="S23" s="207">
        <v>0.5</v>
      </c>
      <c r="T23" s="207">
        <v>0.08</v>
      </c>
      <c r="U23" s="207">
        <f>S23+T23</f>
        <v>0.57999999999999996</v>
      </c>
      <c r="V23" s="207">
        <v>120</v>
      </c>
      <c r="W23" s="207">
        <v>80</v>
      </c>
      <c r="X23" s="207">
        <v>120</v>
      </c>
      <c r="Y23" s="207">
        <v>8</v>
      </c>
      <c r="Z23" s="221">
        <v>5037648002238</v>
      </c>
      <c r="AA23" s="207">
        <v>0.16800000000000001</v>
      </c>
      <c r="AB23" s="207">
        <f>(U23*8)+AA23</f>
        <v>4.8079999999999998</v>
      </c>
      <c r="AC23" s="207">
        <v>250</v>
      </c>
      <c r="AD23" s="207">
        <v>175</v>
      </c>
      <c r="AE23" s="207">
        <v>250</v>
      </c>
      <c r="AF23" s="290" t="s">
        <v>3298</v>
      </c>
      <c r="AG23" t="s">
        <v>4275</v>
      </c>
      <c r="AH23" s="287" t="s">
        <v>4271</v>
      </c>
      <c r="AI23" s="280" t="s">
        <v>4272</v>
      </c>
    </row>
    <row r="24" spans="1:35" ht="15.75">
      <c r="A24" t="s">
        <v>3256</v>
      </c>
      <c r="B24" t="s">
        <v>3302</v>
      </c>
      <c r="C24" t="s">
        <v>3303</v>
      </c>
      <c r="F24" t="s">
        <v>3275</v>
      </c>
      <c r="G24" s="207" t="s">
        <v>60</v>
      </c>
      <c r="H24" t="s">
        <v>3304</v>
      </c>
      <c r="J24" t="s">
        <v>3271</v>
      </c>
      <c r="K24" s="207">
        <v>2309909695</v>
      </c>
      <c r="L24" s="207" t="s">
        <v>3297</v>
      </c>
      <c r="M24" s="207">
        <v>1</v>
      </c>
      <c r="N24" s="1" t="s">
        <v>1791</v>
      </c>
      <c r="O24" s="166">
        <v>58</v>
      </c>
      <c r="P24" s="160">
        <f t="shared" si="1"/>
        <v>103.2</v>
      </c>
      <c r="Q24" s="160">
        <v>129</v>
      </c>
      <c r="R24" s="221">
        <v>5037648002313</v>
      </c>
      <c r="S24" s="207">
        <v>0.5</v>
      </c>
      <c r="T24" s="207">
        <v>0.08</v>
      </c>
      <c r="U24" s="207">
        <f t="shared" si="3"/>
        <v>0.57999999999999996</v>
      </c>
      <c r="V24" s="207">
        <v>120</v>
      </c>
      <c r="W24" s="207">
        <v>80</v>
      </c>
      <c r="X24" s="207">
        <v>120</v>
      </c>
      <c r="Y24" s="207">
        <v>8</v>
      </c>
      <c r="Z24" s="221">
        <v>5037648002320</v>
      </c>
      <c r="AA24" s="207">
        <v>0.16800000000000001</v>
      </c>
      <c r="AB24" s="207">
        <f t="shared" si="4"/>
        <v>4.8079999999999998</v>
      </c>
      <c r="AC24" s="207">
        <v>250</v>
      </c>
      <c r="AD24" s="207">
        <v>175</v>
      </c>
      <c r="AE24" s="207">
        <v>250</v>
      </c>
      <c r="AF24" s="290" t="s">
        <v>3298</v>
      </c>
      <c r="AG24" t="s">
        <v>4275</v>
      </c>
      <c r="AH24" s="287" t="s">
        <v>4271</v>
      </c>
      <c r="AI24" s="280" t="s">
        <v>4272</v>
      </c>
    </row>
    <row r="25" spans="1:35" ht="15.75">
      <c r="A25" t="s">
        <v>3256</v>
      </c>
      <c r="B25" t="s">
        <v>3305</v>
      </c>
      <c r="C25" t="s">
        <v>3300</v>
      </c>
      <c r="F25" t="s">
        <v>3275</v>
      </c>
      <c r="G25" s="207" t="s">
        <v>60</v>
      </c>
      <c r="H25" t="s">
        <v>3306</v>
      </c>
      <c r="J25" t="s">
        <v>3271</v>
      </c>
      <c r="K25" s="207">
        <v>2309909695</v>
      </c>
      <c r="L25" s="207" t="s">
        <v>3297</v>
      </c>
      <c r="M25" s="207">
        <v>1</v>
      </c>
      <c r="N25" s="297" t="s">
        <v>1791</v>
      </c>
      <c r="O25" s="166">
        <v>58</v>
      </c>
      <c r="P25" s="160">
        <f t="shared" si="1"/>
        <v>103.2</v>
      </c>
      <c r="Q25" s="160">
        <v>129</v>
      </c>
      <c r="R25" s="221">
        <v>5037648002658</v>
      </c>
      <c r="S25" s="207">
        <v>0.5</v>
      </c>
      <c r="T25" s="207">
        <v>0.08</v>
      </c>
      <c r="U25" s="207">
        <f t="shared" si="3"/>
        <v>0.57999999999999996</v>
      </c>
      <c r="V25" s="207">
        <v>120</v>
      </c>
      <c r="W25" s="207">
        <v>80</v>
      </c>
      <c r="X25" s="207">
        <v>120</v>
      </c>
      <c r="Y25" s="207">
        <v>8</v>
      </c>
      <c r="Z25" s="221">
        <v>5037648002719</v>
      </c>
      <c r="AA25" s="207">
        <v>0.16800000000000001</v>
      </c>
      <c r="AB25" s="207">
        <f t="shared" si="4"/>
        <v>4.8079999999999998</v>
      </c>
      <c r="AC25" s="207">
        <v>250</v>
      </c>
      <c r="AD25" s="207">
        <v>175</v>
      </c>
      <c r="AE25" s="207">
        <v>250</v>
      </c>
      <c r="AF25" s="290" t="s">
        <v>3298</v>
      </c>
      <c r="AG25" t="s">
        <v>4275</v>
      </c>
      <c r="AH25" s="287" t="s">
        <v>4271</v>
      </c>
      <c r="AI25" s="280" t="s">
        <v>4272</v>
      </c>
    </row>
    <row r="26" spans="1:35" ht="15.75">
      <c r="A26" t="s">
        <v>3256</v>
      </c>
      <c r="B26" t="s">
        <v>3307</v>
      </c>
      <c r="C26" t="s">
        <v>3300</v>
      </c>
      <c r="F26" t="s">
        <v>3275</v>
      </c>
      <c r="G26" s="207" t="s">
        <v>60</v>
      </c>
      <c r="H26" t="s">
        <v>3308</v>
      </c>
      <c r="J26" t="s">
        <v>3271</v>
      </c>
      <c r="K26" s="207">
        <v>2309909695</v>
      </c>
      <c r="L26" s="207" t="s">
        <v>3297</v>
      </c>
      <c r="M26" s="207">
        <v>1</v>
      </c>
      <c r="N26" s="1" t="s">
        <v>1791</v>
      </c>
      <c r="O26" s="166">
        <v>58</v>
      </c>
      <c r="P26" s="160">
        <f t="shared" si="1"/>
        <v>103.2</v>
      </c>
      <c r="Q26" s="160">
        <v>129</v>
      </c>
      <c r="R26" s="221">
        <v>5037648002641</v>
      </c>
      <c r="S26" s="207">
        <v>0.5</v>
      </c>
      <c r="T26" s="207">
        <v>0.08</v>
      </c>
      <c r="U26" s="207">
        <f t="shared" si="3"/>
        <v>0.57999999999999996</v>
      </c>
      <c r="V26" s="207">
        <v>120</v>
      </c>
      <c r="W26" s="207">
        <v>80</v>
      </c>
      <c r="X26" s="207">
        <v>120</v>
      </c>
      <c r="Y26" s="207">
        <v>8</v>
      </c>
      <c r="Z26" s="221">
        <v>5037648002702</v>
      </c>
      <c r="AA26" s="207">
        <v>0.16800000000000001</v>
      </c>
      <c r="AB26" s="207">
        <f t="shared" si="4"/>
        <v>4.8079999999999998</v>
      </c>
      <c r="AC26" s="207">
        <v>250</v>
      </c>
      <c r="AD26" s="207">
        <v>175</v>
      </c>
      <c r="AE26" s="207">
        <v>250</v>
      </c>
      <c r="AF26" s="290" t="s">
        <v>3298</v>
      </c>
      <c r="AG26" t="s">
        <v>4275</v>
      </c>
      <c r="AH26" s="287" t="s">
        <v>4271</v>
      </c>
      <c r="AI26" s="280" t="s">
        <v>4272</v>
      </c>
    </row>
    <row r="27" spans="1:35" ht="15.75">
      <c r="A27" t="s">
        <v>3256</v>
      </c>
      <c r="B27" t="s">
        <v>3309</v>
      </c>
      <c r="C27" t="s">
        <v>3300</v>
      </c>
      <c r="F27" t="s">
        <v>3275</v>
      </c>
      <c r="G27" s="207" t="s">
        <v>60</v>
      </c>
      <c r="H27" t="s">
        <v>3310</v>
      </c>
      <c r="J27" t="s">
        <v>3271</v>
      </c>
      <c r="K27" s="207">
        <v>2309909695</v>
      </c>
      <c r="L27" s="207" t="s">
        <v>3297</v>
      </c>
      <c r="M27" s="207">
        <v>1</v>
      </c>
      <c r="N27" s="1" t="s">
        <v>1791</v>
      </c>
      <c r="O27" s="166">
        <v>58</v>
      </c>
      <c r="P27" s="160">
        <f t="shared" si="1"/>
        <v>103.2</v>
      </c>
      <c r="Q27" s="160">
        <v>129</v>
      </c>
      <c r="R27" s="221">
        <v>5037648002337</v>
      </c>
      <c r="S27" s="207">
        <v>0.5</v>
      </c>
      <c r="T27" s="207">
        <v>0.08</v>
      </c>
      <c r="U27" s="207">
        <f t="shared" si="3"/>
        <v>0.57999999999999996</v>
      </c>
      <c r="V27" s="207">
        <v>120</v>
      </c>
      <c r="W27" s="207">
        <v>80</v>
      </c>
      <c r="X27" s="207">
        <v>120</v>
      </c>
      <c r="Y27" s="207">
        <v>8</v>
      </c>
      <c r="Z27" s="221">
        <v>5037648002344</v>
      </c>
      <c r="AA27" s="207">
        <v>0.16800000000000001</v>
      </c>
      <c r="AB27" s="207">
        <f t="shared" si="4"/>
        <v>4.8079999999999998</v>
      </c>
      <c r="AC27" s="207">
        <v>250</v>
      </c>
      <c r="AD27" s="207">
        <v>175</v>
      </c>
      <c r="AE27" s="207">
        <v>250</v>
      </c>
      <c r="AF27" s="290" t="s">
        <v>3298</v>
      </c>
      <c r="AG27" t="s">
        <v>4275</v>
      </c>
      <c r="AH27" s="287" t="s">
        <v>4271</v>
      </c>
      <c r="AI27" s="280" t="s">
        <v>4272</v>
      </c>
    </row>
    <row r="28" spans="1:35" ht="15.75">
      <c r="A28" t="s">
        <v>3256</v>
      </c>
      <c r="B28" t="s">
        <v>4308</v>
      </c>
      <c r="C28" t="s">
        <v>4306</v>
      </c>
      <c r="E28" s="81" t="s">
        <v>4310</v>
      </c>
      <c r="F28" t="s">
        <v>3275</v>
      </c>
      <c r="G28" s="207" t="s">
        <v>19</v>
      </c>
      <c r="H28" t="s">
        <v>3283</v>
      </c>
      <c r="J28" t="s">
        <v>3271</v>
      </c>
      <c r="K28" s="207">
        <v>2309909695</v>
      </c>
      <c r="L28" s="207" t="s">
        <v>3278</v>
      </c>
      <c r="M28" s="207">
        <v>1</v>
      </c>
      <c r="N28" s="1" t="s">
        <v>1791</v>
      </c>
      <c r="O28" s="166">
        <v>66</v>
      </c>
      <c r="P28" s="160">
        <f t="shared" si="1"/>
        <v>111.2</v>
      </c>
      <c r="Q28" s="160">
        <v>139</v>
      </c>
      <c r="R28" s="221">
        <v>5037648003006</v>
      </c>
      <c r="S28" s="207">
        <v>0.4</v>
      </c>
      <c r="T28" s="207">
        <v>0.08</v>
      </c>
      <c r="U28" s="207">
        <v>0.48</v>
      </c>
      <c r="V28" s="207">
        <v>120</v>
      </c>
      <c r="W28" s="207">
        <v>80</v>
      </c>
      <c r="X28" s="207">
        <v>120</v>
      </c>
      <c r="Y28" s="207">
        <v>8</v>
      </c>
      <c r="Z28" s="221"/>
      <c r="AF28" s="290"/>
      <c r="AH28" s="287"/>
      <c r="AI28" s="300"/>
    </row>
    <row r="29" spans="1:35" ht="15.75">
      <c r="A29" t="s">
        <v>3256</v>
      </c>
      <c r="B29" t="s">
        <v>3311</v>
      </c>
      <c r="C29" t="s">
        <v>3312</v>
      </c>
      <c r="F29" t="s">
        <v>4309</v>
      </c>
      <c r="G29" s="207" t="s">
        <v>26</v>
      </c>
      <c r="H29" t="s">
        <v>3283</v>
      </c>
      <c r="J29" t="s">
        <v>3313</v>
      </c>
      <c r="K29" s="207">
        <v>2309909695</v>
      </c>
      <c r="L29" s="207" t="s">
        <v>3278</v>
      </c>
      <c r="M29" s="207">
        <v>1</v>
      </c>
      <c r="N29" s="1" t="s">
        <v>1791</v>
      </c>
      <c r="O29" s="166">
        <v>166</v>
      </c>
      <c r="P29" s="160">
        <f t="shared" si="1"/>
        <v>279.2</v>
      </c>
      <c r="Q29" s="160">
        <v>349</v>
      </c>
      <c r="R29" s="221">
        <v>5037648002665</v>
      </c>
      <c r="S29" s="207">
        <v>1.6</v>
      </c>
      <c r="T29" s="207">
        <v>8.3000000000000004E-2</v>
      </c>
      <c r="U29" s="207">
        <f t="shared" si="3"/>
        <v>1.6830000000000001</v>
      </c>
      <c r="V29" s="207">
        <v>145</v>
      </c>
      <c r="W29" s="207">
        <v>150</v>
      </c>
      <c r="X29" s="207">
        <v>145</v>
      </c>
      <c r="Y29" s="207">
        <v>6</v>
      </c>
      <c r="Z29" s="221">
        <v>5037648002726</v>
      </c>
      <c r="AA29" s="207">
        <v>0.26200000000000001</v>
      </c>
      <c r="AB29" s="207">
        <f>(U29*6)+AA29</f>
        <v>10.360000000000001</v>
      </c>
      <c r="AC29" s="207">
        <v>440</v>
      </c>
      <c r="AD29" s="207">
        <v>160</v>
      </c>
      <c r="AE29" s="207">
        <v>300</v>
      </c>
      <c r="AF29" s="290" t="s">
        <v>3314</v>
      </c>
      <c r="AG29" t="s">
        <v>4275</v>
      </c>
      <c r="AH29" s="287" t="s">
        <v>4271</v>
      </c>
      <c r="AI29" s="280" t="s">
        <v>4272</v>
      </c>
    </row>
    <row r="30" spans="1:35" ht="15.75">
      <c r="A30" t="s">
        <v>3256</v>
      </c>
      <c r="B30" t="s">
        <v>3315</v>
      </c>
      <c r="C30" t="s">
        <v>3312</v>
      </c>
      <c r="F30" t="s">
        <v>4309</v>
      </c>
      <c r="G30" s="207" t="s">
        <v>26</v>
      </c>
      <c r="H30" t="s">
        <v>3316</v>
      </c>
      <c r="J30" t="s">
        <v>3313</v>
      </c>
      <c r="K30" s="207">
        <v>2309909695</v>
      </c>
      <c r="L30" s="207" t="s">
        <v>3278</v>
      </c>
      <c r="M30" s="207">
        <v>1</v>
      </c>
      <c r="N30" s="1" t="s">
        <v>1791</v>
      </c>
      <c r="O30" s="166">
        <v>166</v>
      </c>
      <c r="P30" s="160">
        <f t="shared" si="1"/>
        <v>279.2</v>
      </c>
      <c r="Q30" s="160">
        <v>349</v>
      </c>
      <c r="R30" s="221">
        <v>5037648002696</v>
      </c>
      <c r="S30" s="207">
        <v>1.6</v>
      </c>
      <c r="T30" s="207">
        <v>8.3000000000000004E-2</v>
      </c>
      <c r="U30" s="207">
        <f t="shared" si="3"/>
        <v>1.6830000000000001</v>
      </c>
      <c r="V30" s="207">
        <v>145</v>
      </c>
      <c r="W30" s="207">
        <v>150</v>
      </c>
      <c r="X30" s="207">
        <v>145</v>
      </c>
      <c r="Y30" s="207">
        <v>6</v>
      </c>
      <c r="Z30" s="221">
        <v>5037648002757</v>
      </c>
      <c r="AA30" s="207">
        <v>0.26200000000000001</v>
      </c>
      <c r="AB30" s="207">
        <f>(U30*6)+AA30</f>
        <v>10.360000000000001</v>
      </c>
      <c r="AC30" s="207">
        <v>440</v>
      </c>
      <c r="AD30" s="207">
        <v>160</v>
      </c>
      <c r="AE30" s="207">
        <v>300</v>
      </c>
      <c r="AF30" s="290" t="s">
        <v>3314</v>
      </c>
      <c r="AG30" t="s">
        <v>4275</v>
      </c>
      <c r="AH30" s="287" t="s">
        <v>4271</v>
      </c>
      <c r="AI30" s="280" t="s">
        <v>4272</v>
      </c>
    </row>
    <row r="31" spans="1:35" ht="15.75">
      <c r="A31" t="s">
        <v>3256</v>
      </c>
      <c r="B31" t="s">
        <v>3317</v>
      </c>
      <c r="C31" t="s">
        <v>3312</v>
      </c>
      <c r="F31" t="s">
        <v>4309</v>
      </c>
      <c r="G31" s="207" t="s">
        <v>26</v>
      </c>
      <c r="H31" t="s">
        <v>3318</v>
      </c>
      <c r="J31" t="s">
        <v>3313</v>
      </c>
      <c r="K31" s="207">
        <v>2309909695</v>
      </c>
      <c r="L31" s="207" t="s">
        <v>3278</v>
      </c>
      <c r="M31" s="207">
        <v>1</v>
      </c>
      <c r="N31" s="1" t="s">
        <v>1791</v>
      </c>
      <c r="O31" s="166">
        <v>166</v>
      </c>
      <c r="P31" s="160">
        <f t="shared" si="1"/>
        <v>279.2</v>
      </c>
      <c r="Q31" s="160">
        <v>349</v>
      </c>
      <c r="R31" s="221">
        <v>5037648002689</v>
      </c>
      <c r="S31" s="207">
        <v>1.6</v>
      </c>
      <c r="T31" s="207">
        <v>8.3000000000000004E-2</v>
      </c>
      <c r="U31" s="207">
        <f t="shared" si="3"/>
        <v>1.6830000000000001</v>
      </c>
      <c r="V31" s="207">
        <v>145</v>
      </c>
      <c r="W31" s="207">
        <v>150</v>
      </c>
      <c r="X31" s="207">
        <v>145</v>
      </c>
      <c r="Y31" s="207">
        <v>6</v>
      </c>
      <c r="Z31" s="221">
        <v>5037648002740</v>
      </c>
      <c r="AA31" s="207">
        <v>0.26200000000000001</v>
      </c>
      <c r="AB31" s="207">
        <f>(U31*6)+AA31</f>
        <v>10.360000000000001</v>
      </c>
      <c r="AC31" s="207">
        <v>440</v>
      </c>
      <c r="AD31" s="207">
        <v>160</v>
      </c>
      <c r="AE31" s="207">
        <v>300</v>
      </c>
      <c r="AF31" s="290" t="s">
        <v>3314</v>
      </c>
      <c r="AG31" t="s">
        <v>4275</v>
      </c>
      <c r="AH31" s="287" t="s">
        <v>4271</v>
      </c>
      <c r="AI31" s="280" t="s">
        <v>4272</v>
      </c>
    </row>
    <row r="32" spans="1:35" ht="15.75">
      <c r="A32" t="s">
        <v>3256</v>
      </c>
      <c r="B32" t="s">
        <v>3319</v>
      </c>
      <c r="C32" t="s">
        <v>3312</v>
      </c>
      <c r="F32" t="s">
        <v>4309</v>
      </c>
      <c r="G32" s="207" t="s">
        <v>26</v>
      </c>
      <c r="H32" t="s">
        <v>3320</v>
      </c>
      <c r="J32" t="s">
        <v>3313</v>
      </c>
      <c r="K32" s="207">
        <v>2309909695</v>
      </c>
      <c r="L32" s="207" t="s">
        <v>3278</v>
      </c>
      <c r="M32" s="207">
        <v>1</v>
      </c>
      <c r="N32" s="1" t="s">
        <v>1791</v>
      </c>
      <c r="O32" s="166">
        <v>166</v>
      </c>
      <c r="P32" s="160">
        <f t="shared" si="1"/>
        <v>279.2</v>
      </c>
      <c r="Q32" s="160">
        <v>349</v>
      </c>
      <c r="R32" s="221">
        <v>5037648002672</v>
      </c>
      <c r="S32" s="207">
        <v>1.6</v>
      </c>
      <c r="T32" s="207">
        <v>8.3000000000000004E-2</v>
      </c>
      <c r="U32" s="207">
        <f t="shared" si="3"/>
        <v>1.6830000000000001</v>
      </c>
      <c r="V32" s="207">
        <v>145</v>
      </c>
      <c r="W32" s="207">
        <v>150</v>
      </c>
      <c r="X32" s="207">
        <v>145</v>
      </c>
      <c r="Y32" s="207">
        <v>6</v>
      </c>
      <c r="Z32" s="221">
        <v>5037648002733</v>
      </c>
      <c r="AA32" s="207">
        <v>0.26200000000000001</v>
      </c>
      <c r="AB32" s="207">
        <f>(U32*6)+AA32</f>
        <v>10.360000000000001</v>
      </c>
      <c r="AC32" s="207">
        <v>440</v>
      </c>
      <c r="AD32" s="207">
        <v>160</v>
      </c>
      <c r="AE32" s="207">
        <v>300</v>
      </c>
      <c r="AF32" s="290" t="s">
        <v>3314</v>
      </c>
      <c r="AG32" t="s">
        <v>4275</v>
      </c>
      <c r="AH32" s="287" t="s">
        <v>4271</v>
      </c>
      <c r="AI32" s="280" t="s">
        <v>4272</v>
      </c>
    </row>
    <row r="33" spans="1:35" ht="15.75">
      <c r="A33" t="s">
        <v>3256</v>
      </c>
      <c r="B33" t="s">
        <v>4308</v>
      </c>
      <c r="C33" t="s">
        <v>4307</v>
      </c>
      <c r="E33" s="81" t="s">
        <v>4310</v>
      </c>
      <c r="F33" t="s">
        <v>4309</v>
      </c>
      <c r="G33" s="207" t="s">
        <v>45</v>
      </c>
      <c r="H33" t="s">
        <v>3283</v>
      </c>
      <c r="J33" t="s">
        <v>3313</v>
      </c>
      <c r="K33" s="207">
        <v>2309909695</v>
      </c>
      <c r="L33" s="207" t="s">
        <v>3278</v>
      </c>
      <c r="M33" s="207">
        <v>1</v>
      </c>
      <c r="N33" s="1" t="s">
        <v>1791</v>
      </c>
      <c r="O33" s="166">
        <v>193</v>
      </c>
      <c r="P33" s="160">
        <f>Q33*0.8</f>
        <v>332</v>
      </c>
      <c r="Q33" s="160">
        <v>415</v>
      </c>
      <c r="R33" s="301">
        <v>5037648003020</v>
      </c>
      <c r="S33" s="207">
        <v>1.5</v>
      </c>
      <c r="T33" s="207">
        <v>8.3000000000000004E-2</v>
      </c>
      <c r="U33" s="207">
        <v>1.5680000000000001</v>
      </c>
      <c r="V33" s="207">
        <v>145</v>
      </c>
      <c r="W33" s="207">
        <v>150</v>
      </c>
      <c r="X33" s="207">
        <v>145</v>
      </c>
      <c r="Y33" s="207">
        <v>6</v>
      </c>
      <c r="Z33" s="221"/>
      <c r="AF33" s="290"/>
      <c r="AH33" s="287"/>
      <c r="AI33" s="300"/>
    </row>
    <row r="34" spans="1:35" ht="15.75">
      <c r="A34" t="s">
        <v>3256</v>
      </c>
      <c r="B34" t="s">
        <v>3321</v>
      </c>
      <c r="C34" t="s">
        <v>3322</v>
      </c>
      <c r="F34" t="s">
        <v>3323</v>
      </c>
      <c r="G34" s="207" t="s">
        <v>2295</v>
      </c>
      <c r="I34" t="s">
        <v>295</v>
      </c>
      <c r="J34" t="s">
        <v>3324</v>
      </c>
      <c r="K34" s="207">
        <v>9506999000</v>
      </c>
      <c r="L34" s="207" t="s">
        <v>2295</v>
      </c>
      <c r="M34" s="207">
        <v>1</v>
      </c>
      <c r="N34" s="1" t="s">
        <v>1791</v>
      </c>
      <c r="O34" s="166">
        <v>109</v>
      </c>
      <c r="P34" s="160">
        <f t="shared" si="1"/>
        <v>183.20000000000002</v>
      </c>
      <c r="Q34" s="160">
        <v>229</v>
      </c>
      <c r="R34" s="221">
        <v>5037648000241</v>
      </c>
      <c r="S34" s="207">
        <v>0.3</v>
      </c>
      <c r="T34" s="207">
        <v>0.05</v>
      </c>
      <c r="U34" s="207">
        <f t="shared" si="3"/>
        <v>0.35</v>
      </c>
      <c r="V34" s="207">
        <v>130</v>
      </c>
      <c r="W34" s="207">
        <v>200</v>
      </c>
      <c r="X34" s="207">
        <v>60</v>
      </c>
      <c r="Y34" s="207">
        <v>20</v>
      </c>
      <c r="Z34" s="223">
        <v>5037648000319</v>
      </c>
      <c r="AA34" s="207">
        <v>0.35099999999999998</v>
      </c>
      <c r="AB34" s="207">
        <f t="shared" ref="AB34:AB40" si="5">(U34*20)+AA34</f>
        <v>7.351</v>
      </c>
      <c r="AC34" s="207">
        <v>330</v>
      </c>
      <c r="AD34" s="207">
        <v>210</v>
      </c>
      <c r="AE34" s="207">
        <v>500</v>
      </c>
      <c r="AF34" s="290" t="s">
        <v>3325</v>
      </c>
      <c r="AG34" t="s">
        <v>4275</v>
      </c>
      <c r="AH34" s="287" t="s">
        <v>4271</v>
      </c>
      <c r="AI34" s="280" t="s">
        <v>4272</v>
      </c>
    </row>
    <row r="35" spans="1:35" ht="15.75">
      <c r="A35" t="s">
        <v>3256</v>
      </c>
      <c r="B35" t="s">
        <v>3326</v>
      </c>
      <c r="C35" t="s">
        <v>3322</v>
      </c>
      <c r="F35" t="s">
        <v>3323</v>
      </c>
      <c r="G35" s="207" t="s">
        <v>2295</v>
      </c>
      <c r="I35" t="s">
        <v>291</v>
      </c>
      <c r="J35" t="s">
        <v>3324</v>
      </c>
      <c r="K35" s="207">
        <v>9506999000</v>
      </c>
      <c r="L35" s="207" t="s">
        <v>2295</v>
      </c>
      <c r="M35" s="207">
        <v>1</v>
      </c>
      <c r="N35" s="1" t="s">
        <v>1791</v>
      </c>
      <c r="O35" s="166">
        <v>109</v>
      </c>
      <c r="P35" s="160">
        <f t="shared" si="1"/>
        <v>183.20000000000002</v>
      </c>
      <c r="Q35" s="160">
        <v>229</v>
      </c>
      <c r="R35" s="221">
        <v>5037648000258</v>
      </c>
      <c r="S35" s="207">
        <v>0.3</v>
      </c>
      <c r="T35" s="207">
        <v>0.05</v>
      </c>
      <c r="U35" s="207">
        <f t="shared" si="3"/>
        <v>0.35</v>
      </c>
      <c r="V35" s="207">
        <v>130</v>
      </c>
      <c r="W35" s="207">
        <v>200</v>
      </c>
      <c r="X35" s="207">
        <v>60</v>
      </c>
      <c r="Y35" s="207">
        <v>20</v>
      </c>
      <c r="Z35" s="223">
        <v>5037648000326</v>
      </c>
      <c r="AA35" s="207">
        <v>0.35099999999999998</v>
      </c>
      <c r="AB35" s="207">
        <f t="shared" si="5"/>
        <v>7.351</v>
      </c>
      <c r="AC35" s="207">
        <v>330</v>
      </c>
      <c r="AD35" s="207">
        <v>210</v>
      </c>
      <c r="AE35" s="207">
        <v>500</v>
      </c>
      <c r="AF35" s="290" t="s">
        <v>3325</v>
      </c>
      <c r="AG35" t="s">
        <v>4275</v>
      </c>
      <c r="AH35" s="287" t="s">
        <v>4271</v>
      </c>
      <c r="AI35" s="300" t="s">
        <v>4272</v>
      </c>
    </row>
    <row r="36" spans="1:35" ht="15.75">
      <c r="A36" t="s">
        <v>3256</v>
      </c>
      <c r="B36" t="s">
        <v>3327</v>
      </c>
      <c r="C36" t="s">
        <v>3322</v>
      </c>
      <c r="F36" t="s">
        <v>3323</v>
      </c>
      <c r="G36" s="207" t="s">
        <v>2295</v>
      </c>
      <c r="I36" t="s">
        <v>3263</v>
      </c>
      <c r="J36" t="s">
        <v>3324</v>
      </c>
      <c r="K36" s="207">
        <v>9506999000</v>
      </c>
      <c r="L36" s="207" t="s">
        <v>2295</v>
      </c>
      <c r="M36" s="207">
        <v>1</v>
      </c>
      <c r="N36" s="1" t="s">
        <v>1791</v>
      </c>
      <c r="O36" s="166">
        <v>109</v>
      </c>
      <c r="P36" s="160">
        <f t="shared" si="1"/>
        <v>183.20000000000002</v>
      </c>
      <c r="Q36" s="160">
        <v>229</v>
      </c>
      <c r="R36" s="221">
        <v>5037648000265</v>
      </c>
      <c r="S36" s="207">
        <v>0.3</v>
      </c>
      <c r="T36" s="207">
        <v>0.05</v>
      </c>
      <c r="U36" s="207">
        <f t="shared" si="3"/>
        <v>0.35</v>
      </c>
      <c r="V36" s="207">
        <v>130</v>
      </c>
      <c r="W36" s="207">
        <v>200</v>
      </c>
      <c r="X36" s="207">
        <v>60</v>
      </c>
      <c r="Y36" s="207">
        <v>20</v>
      </c>
      <c r="Z36" s="223">
        <v>5037648000333</v>
      </c>
      <c r="AA36" s="207">
        <v>0.35099999999999998</v>
      </c>
      <c r="AB36" s="207">
        <f t="shared" si="5"/>
        <v>7.351</v>
      </c>
      <c r="AC36" s="207">
        <v>330</v>
      </c>
      <c r="AD36" s="207">
        <v>210</v>
      </c>
      <c r="AE36" s="207">
        <v>500</v>
      </c>
      <c r="AF36" s="290" t="s">
        <v>3325</v>
      </c>
      <c r="AG36" t="s">
        <v>4275</v>
      </c>
      <c r="AH36" s="287" t="s">
        <v>4271</v>
      </c>
      <c r="AI36" s="300" t="s">
        <v>4272</v>
      </c>
    </row>
    <row r="37" spans="1:35" ht="15.75">
      <c r="A37" t="s">
        <v>3256</v>
      </c>
      <c r="B37" t="s">
        <v>3328</v>
      </c>
      <c r="C37" t="s">
        <v>3322</v>
      </c>
      <c r="F37" t="s">
        <v>3323</v>
      </c>
      <c r="G37" s="207" t="s">
        <v>2295</v>
      </c>
      <c r="I37" t="s">
        <v>409</v>
      </c>
      <c r="J37" t="s">
        <v>3324</v>
      </c>
      <c r="K37" s="207">
        <v>9506999000</v>
      </c>
      <c r="L37" s="207" t="s">
        <v>2295</v>
      </c>
      <c r="M37" s="207">
        <v>1</v>
      </c>
      <c r="N37" s="1" t="s">
        <v>1791</v>
      </c>
      <c r="O37" s="166">
        <v>109</v>
      </c>
      <c r="P37" s="160">
        <f t="shared" si="1"/>
        <v>183.20000000000002</v>
      </c>
      <c r="Q37" s="160">
        <v>229</v>
      </c>
      <c r="R37" s="221">
        <v>5037648000272</v>
      </c>
      <c r="S37" s="207">
        <v>0.3</v>
      </c>
      <c r="T37" s="207">
        <v>0.05</v>
      </c>
      <c r="U37" s="207">
        <f t="shared" si="3"/>
        <v>0.35</v>
      </c>
      <c r="V37" s="207">
        <v>130</v>
      </c>
      <c r="W37" s="207">
        <v>200</v>
      </c>
      <c r="X37" s="207">
        <v>60</v>
      </c>
      <c r="Y37" s="207">
        <v>20</v>
      </c>
      <c r="Z37" s="223">
        <v>5037648000340</v>
      </c>
      <c r="AA37" s="207">
        <v>0.35099999999999998</v>
      </c>
      <c r="AB37" s="207">
        <f t="shared" si="5"/>
        <v>7.351</v>
      </c>
      <c r="AC37" s="207">
        <v>330</v>
      </c>
      <c r="AD37" s="207">
        <v>210</v>
      </c>
      <c r="AE37" s="207">
        <v>500</v>
      </c>
      <c r="AF37" s="290" t="s">
        <v>3325</v>
      </c>
      <c r="AG37" t="s">
        <v>4275</v>
      </c>
      <c r="AH37" s="287" t="s">
        <v>4271</v>
      </c>
      <c r="AI37" s="280" t="s">
        <v>4272</v>
      </c>
    </row>
    <row r="38" spans="1:35" ht="15.75">
      <c r="A38" t="s">
        <v>3256</v>
      </c>
      <c r="B38" t="s">
        <v>3329</v>
      </c>
      <c r="C38" t="s">
        <v>3322</v>
      </c>
      <c r="F38" t="s">
        <v>3323</v>
      </c>
      <c r="G38" s="207" t="s">
        <v>2295</v>
      </c>
      <c r="I38" t="s">
        <v>3330</v>
      </c>
      <c r="J38" t="s">
        <v>3324</v>
      </c>
      <c r="K38" s="207">
        <v>9506999000</v>
      </c>
      <c r="L38" s="207" t="s">
        <v>2295</v>
      </c>
      <c r="M38" s="207">
        <v>1</v>
      </c>
      <c r="N38" s="1" t="s">
        <v>1791</v>
      </c>
      <c r="O38" s="166">
        <v>109</v>
      </c>
      <c r="P38" s="160">
        <f t="shared" si="1"/>
        <v>183.20000000000002</v>
      </c>
      <c r="Q38" s="160">
        <v>229</v>
      </c>
      <c r="R38" s="221">
        <v>5037648000296</v>
      </c>
      <c r="S38" s="207">
        <v>0.3</v>
      </c>
      <c r="T38" s="207">
        <v>0.05</v>
      </c>
      <c r="U38" s="207">
        <f t="shared" si="3"/>
        <v>0.35</v>
      </c>
      <c r="V38" s="207">
        <v>130</v>
      </c>
      <c r="W38" s="207">
        <v>200</v>
      </c>
      <c r="X38" s="207">
        <v>60</v>
      </c>
      <c r="Y38" s="207">
        <v>20</v>
      </c>
      <c r="Z38" s="223">
        <v>5037648000364</v>
      </c>
      <c r="AA38" s="207">
        <v>0.35099999999999998</v>
      </c>
      <c r="AB38" s="207">
        <f t="shared" si="5"/>
        <v>7.351</v>
      </c>
      <c r="AC38" s="207">
        <v>330</v>
      </c>
      <c r="AD38" s="207">
        <v>210</v>
      </c>
      <c r="AE38" s="207">
        <v>500</v>
      </c>
      <c r="AF38" s="290" t="s">
        <v>3325</v>
      </c>
      <c r="AG38" t="s">
        <v>4275</v>
      </c>
      <c r="AH38" s="287" t="s">
        <v>4271</v>
      </c>
      <c r="AI38" s="280" t="s">
        <v>4272</v>
      </c>
    </row>
    <row r="39" spans="1:35" ht="15.75">
      <c r="A39" t="s">
        <v>3256</v>
      </c>
      <c r="B39" t="s">
        <v>3331</v>
      </c>
      <c r="C39" t="s">
        <v>3322</v>
      </c>
      <c r="F39" t="s">
        <v>3323</v>
      </c>
      <c r="G39" s="207" t="s">
        <v>2295</v>
      </c>
      <c r="I39" t="s">
        <v>3332</v>
      </c>
      <c r="J39" t="s">
        <v>3324</v>
      </c>
      <c r="K39" s="207">
        <v>9506999000</v>
      </c>
      <c r="L39" s="207" t="s">
        <v>2295</v>
      </c>
      <c r="M39" s="207">
        <v>1</v>
      </c>
      <c r="N39" s="1" t="s">
        <v>1791</v>
      </c>
      <c r="O39" s="166">
        <v>109</v>
      </c>
      <c r="P39" s="160">
        <f t="shared" si="1"/>
        <v>183.20000000000002</v>
      </c>
      <c r="Q39" s="160">
        <v>229</v>
      </c>
      <c r="R39" s="221">
        <v>5037648000302</v>
      </c>
      <c r="S39" s="207">
        <v>0.3</v>
      </c>
      <c r="T39" s="207">
        <v>0.05</v>
      </c>
      <c r="U39" s="207">
        <f t="shared" si="3"/>
        <v>0.35</v>
      </c>
      <c r="V39" s="207">
        <v>130</v>
      </c>
      <c r="W39" s="207">
        <v>200</v>
      </c>
      <c r="X39" s="207">
        <v>60</v>
      </c>
      <c r="Y39" s="207">
        <v>20</v>
      </c>
      <c r="Z39" s="223">
        <v>5037648000371</v>
      </c>
      <c r="AA39" s="207">
        <v>0.35099999999999998</v>
      </c>
      <c r="AB39" s="207">
        <f t="shared" si="5"/>
        <v>7.351</v>
      </c>
      <c r="AC39" s="207">
        <v>330</v>
      </c>
      <c r="AD39" s="207">
        <v>210</v>
      </c>
      <c r="AE39" s="207">
        <v>500</v>
      </c>
      <c r="AF39" s="290" t="s">
        <v>3325</v>
      </c>
      <c r="AG39" t="s">
        <v>4275</v>
      </c>
      <c r="AH39" s="287" t="s">
        <v>4271</v>
      </c>
      <c r="AI39" s="300" t="s">
        <v>4272</v>
      </c>
    </row>
    <row r="40" spans="1:35" ht="15.75">
      <c r="A40" t="s">
        <v>3256</v>
      </c>
      <c r="B40" t="s">
        <v>3333</v>
      </c>
      <c r="C40" t="s">
        <v>3322</v>
      </c>
      <c r="F40" t="s">
        <v>3323</v>
      </c>
      <c r="G40" s="207" t="s">
        <v>2295</v>
      </c>
      <c r="I40" t="s">
        <v>3268</v>
      </c>
      <c r="J40" t="s">
        <v>3324</v>
      </c>
      <c r="K40" s="207">
        <v>9506999000</v>
      </c>
      <c r="L40" s="207" t="s">
        <v>2295</v>
      </c>
      <c r="M40" s="207">
        <v>1</v>
      </c>
      <c r="N40" s="1" t="s">
        <v>1791</v>
      </c>
      <c r="O40" s="166">
        <v>109</v>
      </c>
      <c r="P40" s="160">
        <f t="shared" si="1"/>
        <v>183.20000000000002</v>
      </c>
      <c r="Q40" s="160">
        <v>229</v>
      </c>
      <c r="R40" s="221">
        <v>5037648001583</v>
      </c>
      <c r="S40" s="207">
        <v>0.3</v>
      </c>
      <c r="T40" s="207">
        <v>0.05</v>
      </c>
      <c r="U40" s="207">
        <f t="shared" si="3"/>
        <v>0.35</v>
      </c>
      <c r="V40" s="207">
        <v>130</v>
      </c>
      <c r="W40" s="207">
        <v>200</v>
      </c>
      <c r="X40" s="207">
        <v>60</v>
      </c>
      <c r="Y40" s="207">
        <v>20</v>
      </c>
      <c r="Z40" s="221">
        <v>5037648001590</v>
      </c>
      <c r="AA40" s="207">
        <v>0.35099999999999998</v>
      </c>
      <c r="AB40" s="207">
        <f t="shared" si="5"/>
        <v>7.351</v>
      </c>
      <c r="AC40" s="207">
        <v>330</v>
      </c>
      <c r="AD40" s="207">
        <v>210</v>
      </c>
      <c r="AE40" s="207">
        <v>500</v>
      </c>
      <c r="AF40" s="290" t="s">
        <v>3325</v>
      </c>
      <c r="AG40" t="s">
        <v>4275</v>
      </c>
      <c r="AH40" s="287" t="s">
        <v>4271</v>
      </c>
      <c r="AI40" s="280" t="s">
        <v>4272</v>
      </c>
    </row>
    <row r="41" spans="1:35" ht="15.75">
      <c r="A41" t="s">
        <v>3256</v>
      </c>
      <c r="B41" t="s">
        <v>3334</v>
      </c>
      <c r="C41" t="s">
        <v>3335</v>
      </c>
      <c r="F41" t="s">
        <v>3275</v>
      </c>
      <c r="G41" s="207" t="s">
        <v>248</v>
      </c>
      <c r="H41" t="s">
        <v>3283</v>
      </c>
      <c r="J41" t="s">
        <v>3271</v>
      </c>
      <c r="K41" s="207">
        <v>2309903119</v>
      </c>
      <c r="L41" s="207" t="s">
        <v>3278</v>
      </c>
      <c r="M41" s="207">
        <v>1</v>
      </c>
      <c r="N41" s="1" t="s">
        <v>1791</v>
      </c>
      <c r="O41" s="166">
        <v>30</v>
      </c>
      <c r="P41" s="160">
        <f t="shared" si="1"/>
        <v>52</v>
      </c>
      <c r="Q41" s="160">
        <v>65</v>
      </c>
      <c r="R41" s="221">
        <v>5060030860062</v>
      </c>
      <c r="S41" s="207">
        <v>0.25</v>
      </c>
      <c r="T41" s="207">
        <v>5.5E-2</v>
      </c>
      <c r="U41" s="207">
        <f t="shared" si="3"/>
        <v>0.30499999999999999</v>
      </c>
      <c r="V41" s="207">
        <v>110</v>
      </c>
      <c r="W41" s="207">
        <v>45</v>
      </c>
      <c r="X41" s="207">
        <v>110</v>
      </c>
      <c r="Y41" s="207">
        <v>24</v>
      </c>
      <c r="Z41" s="221">
        <v>5060030860246</v>
      </c>
      <c r="AA41" s="207">
        <v>0.191</v>
      </c>
      <c r="AB41" s="207">
        <f t="shared" ref="AB41:AB46" si="6">(U41*24)+AA41</f>
        <v>7.5110000000000001</v>
      </c>
      <c r="AC41" s="207">
        <v>220</v>
      </c>
      <c r="AD41" s="207">
        <v>190</v>
      </c>
      <c r="AE41" s="207">
        <v>335</v>
      </c>
      <c r="AF41" s="290" t="s">
        <v>3336</v>
      </c>
      <c r="AG41" t="s">
        <v>4275</v>
      </c>
      <c r="AH41" s="287" t="s">
        <v>4271</v>
      </c>
      <c r="AI41" s="300" t="s">
        <v>4272</v>
      </c>
    </row>
    <row r="42" spans="1:35" ht="15.75">
      <c r="A42" t="s">
        <v>3256</v>
      </c>
      <c r="B42" t="s">
        <v>3337</v>
      </c>
      <c r="C42" t="s">
        <v>3335</v>
      </c>
      <c r="F42" t="s">
        <v>3275</v>
      </c>
      <c r="G42" s="207" t="s">
        <v>248</v>
      </c>
      <c r="H42" t="s">
        <v>3286</v>
      </c>
      <c r="J42" t="s">
        <v>3271</v>
      </c>
      <c r="K42" s="207">
        <v>2309903119</v>
      </c>
      <c r="L42" s="207" t="s">
        <v>3278</v>
      </c>
      <c r="M42" s="207">
        <v>1</v>
      </c>
      <c r="N42" s="1" t="s">
        <v>1791</v>
      </c>
      <c r="O42" s="166">
        <v>30</v>
      </c>
      <c r="P42" s="160">
        <f t="shared" si="1"/>
        <v>52</v>
      </c>
      <c r="Q42" s="160">
        <v>65</v>
      </c>
      <c r="R42" s="221">
        <v>5060030860413</v>
      </c>
      <c r="S42" s="207">
        <v>0.25</v>
      </c>
      <c r="T42" s="207">
        <v>5.5E-2</v>
      </c>
      <c r="U42" s="207">
        <f t="shared" si="3"/>
        <v>0.30499999999999999</v>
      </c>
      <c r="V42" s="207">
        <v>110</v>
      </c>
      <c r="W42" s="207">
        <v>45</v>
      </c>
      <c r="X42" s="207">
        <v>110</v>
      </c>
      <c r="Y42" s="207">
        <v>24</v>
      </c>
      <c r="Z42" s="221">
        <v>5060030860437</v>
      </c>
      <c r="AA42" s="207">
        <v>0.191</v>
      </c>
      <c r="AB42" s="207">
        <f t="shared" si="6"/>
        <v>7.5110000000000001</v>
      </c>
      <c r="AC42" s="207">
        <v>220</v>
      </c>
      <c r="AD42" s="207">
        <v>190</v>
      </c>
      <c r="AE42" s="207">
        <v>335</v>
      </c>
      <c r="AF42" s="290" t="s">
        <v>3336</v>
      </c>
      <c r="AG42" t="s">
        <v>4275</v>
      </c>
      <c r="AH42" s="287" t="s">
        <v>4271</v>
      </c>
      <c r="AI42" s="300" t="s">
        <v>4272</v>
      </c>
    </row>
    <row r="43" spans="1:35" ht="15.75">
      <c r="A43" t="s">
        <v>3256</v>
      </c>
      <c r="B43" t="s">
        <v>3338</v>
      </c>
      <c r="C43" t="s">
        <v>3335</v>
      </c>
      <c r="F43" t="s">
        <v>3275</v>
      </c>
      <c r="G43" s="207" t="s">
        <v>248</v>
      </c>
      <c r="H43" t="s">
        <v>3289</v>
      </c>
      <c r="J43" t="s">
        <v>3271</v>
      </c>
      <c r="K43" s="207">
        <v>2309903119</v>
      </c>
      <c r="L43" s="207" t="s">
        <v>3278</v>
      </c>
      <c r="M43" s="207">
        <v>1</v>
      </c>
      <c r="N43" s="1" t="s">
        <v>1791</v>
      </c>
      <c r="O43" s="166">
        <v>30</v>
      </c>
      <c r="P43" s="160">
        <f t="shared" si="1"/>
        <v>52</v>
      </c>
      <c r="Q43" s="160">
        <v>65</v>
      </c>
      <c r="R43" s="221">
        <v>5060030860086</v>
      </c>
      <c r="S43" s="207">
        <v>0.25</v>
      </c>
      <c r="T43" s="207">
        <v>5.5E-2</v>
      </c>
      <c r="U43" s="207">
        <f t="shared" si="3"/>
        <v>0.30499999999999999</v>
      </c>
      <c r="V43" s="207">
        <v>110</v>
      </c>
      <c r="W43" s="207">
        <v>45</v>
      </c>
      <c r="X43" s="207">
        <v>110</v>
      </c>
      <c r="Y43" s="207">
        <v>24</v>
      </c>
      <c r="Z43" s="221">
        <v>5060030860260</v>
      </c>
      <c r="AA43" s="207">
        <v>0.191</v>
      </c>
      <c r="AB43" s="207">
        <f t="shared" si="6"/>
        <v>7.5110000000000001</v>
      </c>
      <c r="AC43" s="207">
        <v>220</v>
      </c>
      <c r="AD43" s="207">
        <v>190</v>
      </c>
      <c r="AE43" s="207">
        <v>335</v>
      </c>
      <c r="AF43" s="290" t="s">
        <v>3336</v>
      </c>
      <c r="AG43" t="s">
        <v>4275</v>
      </c>
      <c r="AH43" s="287" t="s">
        <v>4271</v>
      </c>
      <c r="AI43" s="300" t="s">
        <v>4272</v>
      </c>
    </row>
    <row r="44" spans="1:35" ht="15.75">
      <c r="A44" t="s">
        <v>3256</v>
      </c>
      <c r="B44" t="s">
        <v>3339</v>
      </c>
      <c r="C44" t="s">
        <v>3335</v>
      </c>
      <c r="F44" t="s">
        <v>3275</v>
      </c>
      <c r="G44" s="207" t="s">
        <v>248</v>
      </c>
      <c r="H44" t="s">
        <v>3291</v>
      </c>
      <c r="J44" t="s">
        <v>3271</v>
      </c>
      <c r="K44" s="207">
        <v>2309903119</v>
      </c>
      <c r="L44" s="207" t="s">
        <v>3278</v>
      </c>
      <c r="M44" s="207">
        <v>1</v>
      </c>
      <c r="N44" s="1" t="s">
        <v>1791</v>
      </c>
      <c r="O44" s="166">
        <v>30</v>
      </c>
      <c r="P44" s="160">
        <f t="shared" si="1"/>
        <v>52</v>
      </c>
      <c r="Q44" s="160">
        <v>65</v>
      </c>
      <c r="R44" s="221">
        <v>5060030860499</v>
      </c>
      <c r="S44" s="207">
        <v>0.25</v>
      </c>
      <c r="T44" s="207">
        <v>5.5E-2</v>
      </c>
      <c r="U44" s="207">
        <f t="shared" si="3"/>
        <v>0.30499999999999999</v>
      </c>
      <c r="V44" s="207">
        <v>110</v>
      </c>
      <c r="W44" s="207">
        <v>45</v>
      </c>
      <c r="X44" s="207">
        <v>110</v>
      </c>
      <c r="Y44" s="207">
        <v>24</v>
      </c>
      <c r="Z44" s="221">
        <v>5060030860994</v>
      </c>
      <c r="AA44" s="207">
        <v>0.191</v>
      </c>
      <c r="AB44" s="207">
        <f t="shared" si="6"/>
        <v>7.5110000000000001</v>
      </c>
      <c r="AC44" s="207">
        <v>220</v>
      </c>
      <c r="AD44" s="207">
        <v>190</v>
      </c>
      <c r="AE44" s="207">
        <v>335</v>
      </c>
      <c r="AF44" s="290" t="s">
        <v>3336</v>
      </c>
      <c r="AG44" t="s">
        <v>4275</v>
      </c>
      <c r="AH44" s="287" t="s">
        <v>4271</v>
      </c>
      <c r="AI44" s="300" t="s">
        <v>4272</v>
      </c>
    </row>
    <row r="45" spans="1:35" ht="15.75">
      <c r="A45" t="s">
        <v>3256</v>
      </c>
      <c r="B45" t="s">
        <v>3340</v>
      </c>
      <c r="C45" t="s">
        <v>3335</v>
      </c>
      <c r="F45" t="s">
        <v>3275</v>
      </c>
      <c r="G45" s="207" t="s">
        <v>248</v>
      </c>
      <c r="H45" t="s">
        <v>3293</v>
      </c>
      <c r="J45" t="s">
        <v>3271</v>
      </c>
      <c r="K45" s="207">
        <v>2309903119</v>
      </c>
      <c r="L45" s="207" t="s">
        <v>3278</v>
      </c>
      <c r="M45" s="207">
        <v>1</v>
      </c>
      <c r="N45" s="1" t="s">
        <v>1791</v>
      </c>
      <c r="O45" s="166">
        <v>30</v>
      </c>
      <c r="P45" s="160">
        <f t="shared" si="1"/>
        <v>52</v>
      </c>
      <c r="Q45" s="160">
        <v>65</v>
      </c>
      <c r="R45" s="221">
        <v>5060030860079</v>
      </c>
      <c r="S45" s="207">
        <v>0.25</v>
      </c>
      <c r="T45" s="207">
        <v>5.5E-2</v>
      </c>
      <c r="U45" s="207">
        <f t="shared" si="3"/>
        <v>0.30499999999999999</v>
      </c>
      <c r="V45" s="207">
        <v>110</v>
      </c>
      <c r="W45" s="207">
        <v>45</v>
      </c>
      <c r="X45" s="207">
        <v>110</v>
      </c>
      <c r="Y45" s="207">
        <v>24</v>
      </c>
      <c r="Z45" s="221">
        <v>5060030860253</v>
      </c>
      <c r="AA45" s="207">
        <v>0.191</v>
      </c>
      <c r="AB45" s="207">
        <f t="shared" si="6"/>
        <v>7.5110000000000001</v>
      </c>
      <c r="AC45" s="207">
        <v>220</v>
      </c>
      <c r="AD45" s="207">
        <v>190</v>
      </c>
      <c r="AE45" s="207">
        <v>335</v>
      </c>
      <c r="AF45" s="290" t="s">
        <v>3336</v>
      </c>
      <c r="AG45" t="s">
        <v>4275</v>
      </c>
      <c r="AH45" s="287" t="s">
        <v>4271</v>
      </c>
      <c r="AI45" s="280" t="s">
        <v>4272</v>
      </c>
    </row>
    <row r="46" spans="1:35" ht="15.75">
      <c r="A46" t="s">
        <v>3256</v>
      </c>
      <c r="B46" t="s">
        <v>4197</v>
      </c>
      <c r="C46" t="s">
        <v>3335</v>
      </c>
      <c r="F46" t="s">
        <v>3275</v>
      </c>
      <c r="G46" s="207" t="s">
        <v>248</v>
      </c>
      <c r="H46" t="s">
        <v>3294</v>
      </c>
      <c r="J46" t="s">
        <v>3271</v>
      </c>
      <c r="K46" s="207">
        <v>2309903119</v>
      </c>
      <c r="L46" s="207" t="s">
        <v>4198</v>
      </c>
      <c r="M46" s="207">
        <v>1</v>
      </c>
      <c r="N46" s="1" t="s">
        <v>1791</v>
      </c>
      <c r="O46" s="166">
        <v>30</v>
      </c>
      <c r="P46" s="160">
        <v>52</v>
      </c>
      <c r="Q46" s="160">
        <v>65</v>
      </c>
      <c r="R46" s="221">
        <v>5037648002603</v>
      </c>
      <c r="S46" s="207">
        <v>0.25</v>
      </c>
      <c r="T46" s="207">
        <v>5.5E-2</v>
      </c>
      <c r="U46" s="207">
        <f t="shared" si="3"/>
        <v>0.30499999999999999</v>
      </c>
      <c r="V46" s="207">
        <v>110</v>
      </c>
      <c r="W46" s="207">
        <v>45</v>
      </c>
      <c r="X46" s="207">
        <v>110</v>
      </c>
      <c r="Y46" s="207">
        <v>24</v>
      </c>
      <c r="Z46" s="221"/>
      <c r="AA46" s="207">
        <v>0.191</v>
      </c>
      <c r="AB46" s="207">
        <f t="shared" si="6"/>
        <v>7.5110000000000001</v>
      </c>
      <c r="AC46" s="207">
        <v>220</v>
      </c>
      <c r="AD46" s="207">
        <v>190</v>
      </c>
      <c r="AE46" s="207">
        <v>335</v>
      </c>
      <c r="AF46" s="290" t="s">
        <v>3336</v>
      </c>
      <c r="AG46" t="s">
        <v>4275</v>
      </c>
      <c r="AH46" s="287" t="s">
        <v>4271</v>
      </c>
      <c r="AI46" s="280" t="s">
        <v>4272</v>
      </c>
    </row>
    <row r="47" spans="1:35" s="3" customFormat="1" ht="15.75">
      <c r="A47" s="3" t="s">
        <v>3256</v>
      </c>
      <c r="B47" s="3" t="s">
        <v>3341</v>
      </c>
      <c r="C47" s="3" t="s">
        <v>3342</v>
      </c>
      <c r="F47" s="3" t="s">
        <v>3275</v>
      </c>
      <c r="G47" s="198" t="s">
        <v>38</v>
      </c>
      <c r="J47" s="3" t="s">
        <v>3343</v>
      </c>
      <c r="K47" s="198">
        <v>2501009900</v>
      </c>
      <c r="L47" s="198" t="s">
        <v>2295</v>
      </c>
      <c r="M47" s="198">
        <v>1</v>
      </c>
      <c r="N47" s="1" t="s">
        <v>1791</v>
      </c>
      <c r="O47" s="166">
        <v>43</v>
      </c>
      <c r="P47" s="160">
        <f t="shared" si="1"/>
        <v>76</v>
      </c>
      <c r="Q47" s="160">
        <v>95</v>
      </c>
      <c r="R47" s="222">
        <v>5060030860901</v>
      </c>
      <c r="S47" s="198">
        <v>1</v>
      </c>
      <c r="T47" s="198">
        <v>2E-3</v>
      </c>
      <c r="U47" s="198">
        <f t="shared" si="3"/>
        <v>1.002</v>
      </c>
      <c r="V47" s="198">
        <v>100</v>
      </c>
      <c r="W47" s="198">
        <v>65</v>
      </c>
      <c r="X47" s="198">
        <v>100</v>
      </c>
      <c r="Y47" s="198">
        <v>6</v>
      </c>
      <c r="Z47" s="222">
        <v>5060030860918</v>
      </c>
      <c r="AA47" s="198">
        <v>0.33800000000000002</v>
      </c>
      <c r="AB47" s="198">
        <f>(U47*6)+AA47</f>
        <v>6.3500000000000005</v>
      </c>
      <c r="AC47" s="198">
        <v>330</v>
      </c>
      <c r="AD47" s="198">
        <v>85</v>
      </c>
      <c r="AE47" s="198">
        <v>290</v>
      </c>
      <c r="AF47" s="289" t="s">
        <v>3344</v>
      </c>
      <c r="AG47" t="s">
        <v>4275</v>
      </c>
      <c r="AH47" s="287" t="s">
        <v>4271</v>
      </c>
      <c r="AI47" s="300" t="s">
        <v>4272</v>
      </c>
    </row>
    <row r="48" spans="1:35" ht="15.75">
      <c r="A48" t="s">
        <v>3256</v>
      </c>
      <c r="B48" t="s">
        <v>3345</v>
      </c>
      <c r="C48" t="s">
        <v>3346</v>
      </c>
      <c r="F48" t="s">
        <v>3275</v>
      </c>
      <c r="G48" s="207" t="s">
        <v>110</v>
      </c>
      <c r="J48" t="s">
        <v>3343</v>
      </c>
      <c r="K48" s="207">
        <v>2501009900</v>
      </c>
      <c r="L48" s="207" t="s">
        <v>2295</v>
      </c>
      <c r="M48" s="207">
        <v>4</v>
      </c>
      <c r="N48" s="1" t="s">
        <v>1791</v>
      </c>
      <c r="O48" s="166">
        <v>156</v>
      </c>
      <c r="P48" s="160">
        <f t="shared" si="1"/>
        <v>72</v>
      </c>
      <c r="Q48" s="160">
        <v>90</v>
      </c>
      <c r="R48" s="224">
        <v>5037648002368</v>
      </c>
      <c r="S48" s="207">
        <v>3.3</v>
      </c>
      <c r="T48" s="207">
        <f>30/1000</f>
        <v>0.03</v>
      </c>
      <c r="U48" s="207">
        <f t="shared" si="3"/>
        <v>3.3299999999999996</v>
      </c>
      <c r="V48" s="207">
        <v>140</v>
      </c>
      <c r="W48" s="207">
        <v>160</v>
      </c>
      <c r="X48" s="207">
        <v>140</v>
      </c>
      <c r="Y48" s="207">
        <v>4</v>
      </c>
      <c r="Z48" s="221">
        <v>5037648002375</v>
      </c>
      <c r="AA48" s="207">
        <v>0.49399999999999999</v>
      </c>
      <c r="AB48" s="207">
        <f>(U48*4)+AA48</f>
        <v>13.813999999999998</v>
      </c>
      <c r="AC48" s="207">
        <v>280</v>
      </c>
      <c r="AD48" s="207">
        <v>170</v>
      </c>
      <c r="AE48" s="207">
        <v>290</v>
      </c>
      <c r="AF48" s="290" t="s">
        <v>3347</v>
      </c>
      <c r="AG48" t="s">
        <v>4275</v>
      </c>
      <c r="AH48" s="287" t="s">
        <v>4271</v>
      </c>
      <c r="AI48" s="280" t="s">
        <v>4272</v>
      </c>
    </row>
    <row r="49" spans="1:35" ht="15.75">
      <c r="A49" t="s">
        <v>3256</v>
      </c>
      <c r="B49" t="s">
        <v>3348</v>
      </c>
      <c r="C49" t="s">
        <v>3349</v>
      </c>
      <c r="F49" t="s">
        <v>3275</v>
      </c>
      <c r="G49" s="207" t="s">
        <v>115</v>
      </c>
      <c r="J49" t="s">
        <v>3343</v>
      </c>
      <c r="K49" s="207">
        <v>2501009900</v>
      </c>
      <c r="L49" s="207" t="s">
        <v>2295</v>
      </c>
      <c r="M49" s="207">
        <v>10</v>
      </c>
      <c r="N49" s="1" t="s">
        <v>1791</v>
      </c>
      <c r="O49" s="166">
        <v>399</v>
      </c>
      <c r="P49" s="160">
        <f t="shared" si="1"/>
        <v>72</v>
      </c>
      <c r="Q49" s="160">
        <v>90</v>
      </c>
      <c r="R49" s="222">
        <v>5037648000869</v>
      </c>
      <c r="S49" s="207">
        <v>2</v>
      </c>
      <c r="T49" s="207">
        <v>6.0000000000000001E-3</v>
      </c>
      <c r="U49" s="207">
        <f t="shared" si="3"/>
        <v>2.0059999999999998</v>
      </c>
      <c r="V49" s="207">
        <v>103</v>
      </c>
      <c r="W49" s="207">
        <v>205</v>
      </c>
      <c r="X49" s="207">
        <v>53</v>
      </c>
      <c r="Y49" s="207">
        <v>10</v>
      </c>
      <c r="Z49" s="221">
        <v>5037648001743</v>
      </c>
      <c r="AA49" s="207">
        <v>0.13</v>
      </c>
      <c r="AB49" s="207">
        <f>(U49*10)+AA49</f>
        <v>20.189999999999998</v>
      </c>
      <c r="AC49" s="207">
        <v>280</v>
      </c>
      <c r="AD49" s="207">
        <v>220</v>
      </c>
      <c r="AE49" s="207">
        <v>225</v>
      </c>
      <c r="AF49" s="290" t="s">
        <v>3350</v>
      </c>
      <c r="AG49" t="s">
        <v>4275</v>
      </c>
      <c r="AH49" s="287" t="s">
        <v>4271</v>
      </c>
      <c r="AI49" s="280" t="s">
        <v>4272</v>
      </c>
    </row>
    <row r="50" spans="1:35" ht="15.75">
      <c r="A50" t="s">
        <v>3256</v>
      </c>
      <c r="B50" t="s">
        <v>3351</v>
      </c>
      <c r="C50" t="s">
        <v>3352</v>
      </c>
      <c r="F50" t="s">
        <v>3259</v>
      </c>
      <c r="G50" s="207" t="s">
        <v>2295</v>
      </c>
      <c r="I50" t="s">
        <v>295</v>
      </c>
      <c r="J50" t="s">
        <v>3271</v>
      </c>
      <c r="K50" s="207">
        <v>9506999000</v>
      </c>
      <c r="L50" s="207" t="s">
        <v>2295</v>
      </c>
      <c r="M50" s="207">
        <v>1</v>
      </c>
      <c r="N50" s="1" t="s">
        <v>1791</v>
      </c>
      <c r="O50" s="166">
        <v>339</v>
      </c>
      <c r="P50" s="160">
        <f t="shared" si="1"/>
        <v>559.20000000000005</v>
      </c>
      <c r="Q50" s="160">
        <v>699</v>
      </c>
      <c r="R50" s="221">
        <v>5060030860444</v>
      </c>
      <c r="S50" s="207">
        <v>1.58</v>
      </c>
      <c r="T50" s="207">
        <v>0.30499999999999999</v>
      </c>
      <c r="U50" s="207">
        <f t="shared" si="3"/>
        <v>1.885</v>
      </c>
      <c r="V50" s="207">
        <v>260</v>
      </c>
      <c r="W50" s="207">
        <v>260</v>
      </c>
      <c r="X50" s="207">
        <v>260</v>
      </c>
      <c r="Y50" s="207">
        <v>1</v>
      </c>
      <c r="Z50" s="207" t="s">
        <v>2295</v>
      </c>
      <c r="AF50" s="290" t="s">
        <v>3353</v>
      </c>
      <c r="AG50" t="s">
        <v>4275</v>
      </c>
      <c r="AH50" s="287" t="s">
        <v>4271</v>
      </c>
      <c r="AI50" s="280" t="s">
        <v>4272</v>
      </c>
    </row>
    <row r="51" spans="1:35" ht="15.75">
      <c r="A51" t="s">
        <v>3256</v>
      </c>
      <c r="B51" t="s">
        <v>3354</v>
      </c>
      <c r="C51" t="s">
        <v>3352</v>
      </c>
      <c r="F51" t="s">
        <v>3259</v>
      </c>
      <c r="G51" s="207" t="s">
        <v>2295</v>
      </c>
      <c r="I51" t="s">
        <v>386</v>
      </c>
      <c r="J51" t="s">
        <v>3271</v>
      </c>
      <c r="K51" s="207">
        <v>9506999000</v>
      </c>
      <c r="L51" s="207" t="s">
        <v>2295</v>
      </c>
      <c r="M51" s="207">
        <v>1</v>
      </c>
      <c r="N51" s="1" t="s">
        <v>1791</v>
      </c>
      <c r="O51" s="166">
        <v>339</v>
      </c>
      <c r="P51" s="160">
        <f t="shared" si="1"/>
        <v>559.20000000000005</v>
      </c>
      <c r="Q51" s="160">
        <v>699</v>
      </c>
      <c r="R51" s="221">
        <v>5060030860697</v>
      </c>
      <c r="S51" s="207">
        <v>1.58</v>
      </c>
      <c r="T51" s="207">
        <v>0.30499999999999999</v>
      </c>
      <c r="U51" s="207">
        <f t="shared" si="3"/>
        <v>1.885</v>
      </c>
      <c r="V51" s="207">
        <v>260</v>
      </c>
      <c r="W51" s="207">
        <v>260</v>
      </c>
      <c r="X51" s="207">
        <v>260</v>
      </c>
      <c r="Y51" s="207">
        <v>1</v>
      </c>
      <c r="Z51" s="207" t="s">
        <v>2295</v>
      </c>
      <c r="AF51" s="290" t="s">
        <v>3353</v>
      </c>
      <c r="AG51" t="s">
        <v>4275</v>
      </c>
      <c r="AH51" s="287" t="s">
        <v>4271</v>
      </c>
      <c r="AI51" s="280" t="s">
        <v>4272</v>
      </c>
    </row>
    <row r="52" spans="1:35" ht="15.75">
      <c r="A52" t="s">
        <v>192</v>
      </c>
      <c r="B52" t="s">
        <v>3355</v>
      </c>
      <c r="C52" t="s">
        <v>3356</v>
      </c>
      <c r="F52" t="s">
        <v>3357</v>
      </c>
      <c r="G52" s="207" t="s">
        <v>3358</v>
      </c>
      <c r="H52" t="s">
        <v>3359</v>
      </c>
      <c r="J52" t="s">
        <v>3271</v>
      </c>
      <c r="K52" s="207">
        <v>2309909695</v>
      </c>
      <c r="L52" s="207" t="s">
        <v>3297</v>
      </c>
      <c r="M52" s="207">
        <v>20</v>
      </c>
      <c r="N52" s="1" t="s">
        <v>1791</v>
      </c>
      <c r="O52" s="166">
        <v>259</v>
      </c>
      <c r="P52" s="160">
        <f t="shared" si="1"/>
        <v>23.200000000000003</v>
      </c>
      <c r="Q52" s="160">
        <v>29</v>
      </c>
      <c r="R52" s="221">
        <v>5060030862103</v>
      </c>
      <c r="S52" s="207">
        <v>0.1</v>
      </c>
      <c r="T52" s="207">
        <v>3.0000000000000001E-3</v>
      </c>
      <c r="U52" s="207">
        <f t="shared" si="3"/>
        <v>0.10300000000000001</v>
      </c>
      <c r="V52" s="207">
        <v>110</v>
      </c>
      <c r="W52" s="207">
        <v>150</v>
      </c>
      <c r="X52" s="207">
        <v>20</v>
      </c>
      <c r="Y52" s="207">
        <v>20</v>
      </c>
      <c r="Z52" s="221">
        <v>5060030862110</v>
      </c>
      <c r="AA52" s="207">
        <v>0.17299999999999999</v>
      </c>
      <c r="AB52" s="207">
        <f>(U52*20)+AA52</f>
        <v>2.2330000000000001</v>
      </c>
      <c r="AC52" s="207">
        <v>290</v>
      </c>
      <c r="AD52" s="207">
        <v>115</v>
      </c>
      <c r="AE52" s="207">
        <v>230</v>
      </c>
      <c r="AF52" s="290" t="s">
        <v>3360</v>
      </c>
      <c r="AG52" t="s">
        <v>4275</v>
      </c>
      <c r="AH52" s="287" t="s">
        <v>4271</v>
      </c>
      <c r="AI52" s="280" t="s">
        <v>4272</v>
      </c>
    </row>
    <row r="53" spans="1:35" ht="15.75">
      <c r="A53" t="s">
        <v>192</v>
      </c>
      <c r="B53" t="s">
        <v>3361</v>
      </c>
      <c r="C53" t="s">
        <v>3356</v>
      </c>
      <c r="F53" t="s">
        <v>3357</v>
      </c>
      <c r="G53" s="207" t="s">
        <v>60</v>
      </c>
      <c r="H53" t="s">
        <v>3359</v>
      </c>
      <c r="J53" t="s">
        <v>3271</v>
      </c>
      <c r="K53" s="207">
        <v>2309909695</v>
      </c>
      <c r="L53" s="207" t="s">
        <v>3297</v>
      </c>
      <c r="M53" s="207">
        <v>10</v>
      </c>
      <c r="N53" s="1" t="s">
        <v>1791</v>
      </c>
      <c r="O53" s="166">
        <v>359</v>
      </c>
      <c r="P53" s="160">
        <f t="shared" si="1"/>
        <v>63.2</v>
      </c>
      <c r="Q53" s="160">
        <v>79</v>
      </c>
      <c r="R53" s="221">
        <v>5060030862127</v>
      </c>
      <c r="S53" s="207">
        <v>0.5</v>
      </c>
      <c r="T53" s="207">
        <v>1.2999999999999999E-2</v>
      </c>
      <c r="U53" s="207">
        <f t="shared" si="3"/>
        <v>0.51300000000000001</v>
      </c>
      <c r="V53" s="207">
        <v>160</v>
      </c>
      <c r="W53" s="207">
        <v>255</v>
      </c>
      <c r="X53" s="207">
        <v>70</v>
      </c>
      <c r="Y53" s="207">
        <v>10</v>
      </c>
      <c r="Z53" s="221">
        <v>5060030862134</v>
      </c>
      <c r="AA53" s="207">
        <v>0.20300000000000001</v>
      </c>
      <c r="AB53" s="207">
        <f>(U53*10)+AA53</f>
        <v>5.3330000000000002</v>
      </c>
      <c r="AC53" s="207">
        <v>335</v>
      </c>
      <c r="AD53" s="207">
        <v>230</v>
      </c>
      <c r="AE53" s="207">
        <v>220</v>
      </c>
      <c r="AF53" s="290" t="s">
        <v>3362</v>
      </c>
      <c r="AG53" t="s">
        <v>4275</v>
      </c>
      <c r="AH53" s="287" t="s">
        <v>4271</v>
      </c>
      <c r="AI53" s="300" t="s">
        <v>4272</v>
      </c>
    </row>
    <row r="54" spans="1:35" ht="15.75">
      <c r="A54" t="s">
        <v>192</v>
      </c>
      <c r="B54" t="s">
        <v>3363</v>
      </c>
      <c r="C54" t="s">
        <v>3356</v>
      </c>
      <c r="F54" t="s">
        <v>3357</v>
      </c>
      <c r="G54" s="207" t="s">
        <v>3358</v>
      </c>
      <c r="H54" t="s">
        <v>3364</v>
      </c>
      <c r="J54" t="s">
        <v>3271</v>
      </c>
      <c r="K54" s="207">
        <v>2309909695</v>
      </c>
      <c r="L54" s="207" t="s">
        <v>3297</v>
      </c>
      <c r="M54" s="207">
        <v>20</v>
      </c>
      <c r="N54" s="1" t="s">
        <v>1791</v>
      </c>
      <c r="O54" s="166">
        <v>259</v>
      </c>
      <c r="P54" s="160">
        <f t="shared" si="1"/>
        <v>23.200000000000003</v>
      </c>
      <c r="Q54" s="160">
        <v>29</v>
      </c>
      <c r="R54" s="221">
        <v>5060030862035</v>
      </c>
      <c r="S54" s="207">
        <v>0.1</v>
      </c>
      <c r="T54" s="207">
        <v>3.0000000000000001E-3</v>
      </c>
      <c r="U54" s="207">
        <f t="shared" si="3"/>
        <v>0.10300000000000001</v>
      </c>
      <c r="V54" s="207">
        <v>110</v>
      </c>
      <c r="W54" s="207">
        <v>150</v>
      </c>
      <c r="X54" s="207">
        <v>20</v>
      </c>
      <c r="Y54" s="207">
        <v>20</v>
      </c>
      <c r="Z54" s="221">
        <v>5060030862066</v>
      </c>
      <c r="AA54" s="207">
        <v>0.17299999999999999</v>
      </c>
      <c r="AB54" s="207">
        <f>(U54*20)+AA54</f>
        <v>2.2330000000000001</v>
      </c>
      <c r="AC54" s="207">
        <v>290</v>
      </c>
      <c r="AD54" s="207">
        <v>115</v>
      </c>
      <c r="AE54" s="207">
        <v>230</v>
      </c>
      <c r="AF54" s="290" t="s">
        <v>3365</v>
      </c>
      <c r="AG54" t="s">
        <v>4275</v>
      </c>
      <c r="AH54" s="287" t="s">
        <v>4271</v>
      </c>
      <c r="AI54" s="280" t="s">
        <v>4272</v>
      </c>
    </row>
    <row r="55" spans="1:35" ht="15.75">
      <c r="A55" t="s">
        <v>192</v>
      </c>
      <c r="B55" t="s">
        <v>3366</v>
      </c>
      <c r="C55" t="s">
        <v>3356</v>
      </c>
      <c r="F55" t="s">
        <v>3357</v>
      </c>
      <c r="G55" s="207" t="s">
        <v>60</v>
      </c>
      <c r="H55" t="s">
        <v>3364</v>
      </c>
      <c r="J55" t="s">
        <v>3271</v>
      </c>
      <c r="K55" s="207">
        <v>2309909695</v>
      </c>
      <c r="L55" s="207" t="s">
        <v>3297</v>
      </c>
      <c r="M55" s="207">
        <v>10</v>
      </c>
      <c r="N55" s="1" t="s">
        <v>1791</v>
      </c>
      <c r="O55" s="166">
        <v>359</v>
      </c>
      <c r="P55" s="160">
        <f t="shared" si="1"/>
        <v>63.2</v>
      </c>
      <c r="Q55" s="160">
        <v>79</v>
      </c>
      <c r="R55" s="221">
        <v>5060030862042</v>
      </c>
      <c r="S55" s="207">
        <v>0.5</v>
      </c>
      <c r="T55" s="207">
        <v>1.2999999999999999E-2</v>
      </c>
      <c r="U55" s="207">
        <f t="shared" si="3"/>
        <v>0.51300000000000001</v>
      </c>
      <c r="V55" s="207">
        <v>160</v>
      </c>
      <c r="W55" s="207">
        <v>255</v>
      </c>
      <c r="X55" s="207">
        <v>70</v>
      </c>
      <c r="Y55" s="207">
        <v>10</v>
      </c>
      <c r="Z55" s="221">
        <v>5060030862097</v>
      </c>
      <c r="AA55" s="207">
        <v>0.20300000000000001</v>
      </c>
      <c r="AB55" s="207">
        <f>(U55*10)+AA55</f>
        <v>5.3330000000000002</v>
      </c>
      <c r="AC55" s="207">
        <v>335</v>
      </c>
      <c r="AD55" s="207">
        <v>230</v>
      </c>
      <c r="AE55" s="207">
        <v>220</v>
      </c>
      <c r="AF55" s="290" t="s">
        <v>3367</v>
      </c>
      <c r="AG55" t="s">
        <v>4275</v>
      </c>
      <c r="AH55" s="287" t="s">
        <v>4271</v>
      </c>
      <c r="AI55" s="280" t="s">
        <v>4272</v>
      </c>
    </row>
    <row r="56" spans="1:35" ht="15.75">
      <c r="A56" t="s">
        <v>192</v>
      </c>
      <c r="B56" t="s">
        <v>3368</v>
      </c>
      <c r="C56" t="s">
        <v>3356</v>
      </c>
      <c r="F56" t="s">
        <v>3357</v>
      </c>
      <c r="G56" s="207" t="s">
        <v>3358</v>
      </c>
      <c r="H56" t="s">
        <v>3369</v>
      </c>
      <c r="J56" t="s">
        <v>3271</v>
      </c>
      <c r="K56" s="207">
        <v>2309909695</v>
      </c>
      <c r="L56" s="207" t="s">
        <v>3297</v>
      </c>
      <c r="M56" s="207">
        <v>20</v>
      </c>
      <c r="N56" s="1" t="s">
        <v>1791</v>
      </c>
      <c r="O56" s="166">
        <v>259</v>
      </c>
      <c r="P56" s="160">
        <f t="shared" si="1"/>
        <v>23.200000000000003</v>
      </c>
      <c r="Q56" s="160">
        <v>29</v>
      </c>
      <c r="R56" s="221">
        <v>5037648002177</v>
      </c>
      <c r="S56" s="207">
        <v>0.1</v>
      </c>
      <c r="T56" s="207">
        <v>3.0000000000000001E-3</v>
      </c>
      <c r="U56" s="207">
        <f t="shared" si="3"/>
        <v>0.10300000000000001</v>
      </c>
      <c r="V56" s="207">
        <v>110</v>
      </c>
      <c r="W56" s="207">
        <v>150</v>
      </c>
      <c r="X56" s="207">
        <v>20</v>
      </c>
      <c r="Y56" s="207">
        <v>20</v>
      </c>
      <c r="Z56" s="221">
        <v>5037648002191</v>
      </c>
      <c r="AA56" s="207">
        <v>0.17299999999999999</v>
      </c>
      <c r="AB56" s="207">
        <f>(U56*20)+AA56</f>
        <v>2.2330000000000001</v>
      </c>
      <c r="AC56" s="207">
        <v>290</v>
      </c>
      <c r="AD56" s="207">
        <v>115</v>
      </c>
      <c r="AE56" s="207">
        <v>230</v>
      </c>
      <c r="AF56" s="290" t="s">
        <v>3370</v>
      </c>
      <c r="AG56" t="s">
        <v>4275</v>
      </c>
      <c r="AH56" s="287" t="s">
        <v>4271</v>
      </c>
      <c r="AI56" s="280" t="s">
        <v>4272</v>
      </c>
    </row>
    <row r="57" spans="1:35" ht="15.75">
      <c r="A57" t="s">
        <v>192</v>
      </c>
      <c r="B57" t="s">
        <v>3371</v>
      </c>
      <c r="C57" t="s">
        <v>3356</v>
      </c>
      <c r="F57" t="s">
        <v>3357</v>
      </c>
      <c r="G57" s="207" t="s">
        <v>60</v>
      </c>
      <c r="H57" t="s">
        <v>3369</v>
      </c>
      <c r="J57" t="s">
        <v>3271</v>
      </c>
      <c r="K57" s="207">
        <v>2309909695</v>
      </c>
      <c r="L57" s="207" t="s">
        <v>3297</v>
      </c>
      <c r="M57" s="207">
        <v>10</v>
      </c>
      <c r="N57" s="1" t="s">
        <v>1791</v>
      </c>
      <c r="O57" s="166">
        <v>359</v>
      </c>
      <c r="P57" s="160">
        <f t="shared" si="1"/>
        <v>63.2</v>
      </c>
      <c r="Q57" s="160">
        <v>79</v>
      </c>
      <c r="R57" s="221">
        <v>5037648002184</v>
      </c>
      <c r="S57" s="207">
        <v>0.5</v>
      </c>
      <c r="T57" s="207">
        <v>1.2999999999999999E-2</v>
      </c>
      <c r="U57" s="207">
        <f t="shared" si="3"/>
        <v>0.51300000000000001</v>
      </c>
      <c r="V57" s="207">
        <v>160</v>
      </c>
      <c r="W57" s="207">
        <v>255</v>
      </c>
      <c r="X57" s="207">
        <v>70</v>
      </c>
      <c r="Y57" s="207">
        <v>10</v>
      </c>
      <c r="Z57" s="221">
        <v>5037648002207</v>
      </c>
      <c r="AA57" s="207">
        <v>0.20300000000000001</v>
      </c>
      <c r="AB57" s="207">
        <f>(U57*10)+AA57</f>
        <v>5.3330000000000002</v>
      </c>
      <c r="AC57" s="207">
        <v>335</v>
      </c>
      <c r="AD57" s="207">
        <v>230</v>
      </c>
      <c r="AE57" s="207">
        <v>220</v>
      </c>
      <c r="AF57" s="290" t="s">
        <v>3372</v>
      </c>
      <c r="AG57" t="s">
        <v>4275</v>
      </c>
      <c r="AH57" s="287" t="s">
        <v>4271</v>
      </c>
      <c r="AI57" s="300" t="s">
        <v>4272</v>
      </c>
    </row>
    <row r="58" spans="1:35" ht="15.75">
      <c r="A58" t="s">
        <v>3256</v>
      </c>
      <c r="B58" t="s">
        <v>3373</v>
      </c>
      <c r="C58" t="s">
        <v>3374</v>
      </c>
      <c r="F58" t="s">
        <v>3375</v>
      </c>
      <c r="G58" s="207" t="s">
        <v>2295</v>
      </c>
      <c r="I58" t="s">
        <v>291</v>
      </c>
      <c r="J58" t="s">
        <v>3271</v>
      </c>
      <c r="K58" s="207">
        <v>2309903119</v>
      </c>
      <c r="L58" s="207" t="s">
        <v>3297</v>
      </c>
      <c r="M58" s="207">
        <v>1</v>
      </c>
      <c r="N58" s="1" t="s">
        <v>1791</v>
      </c>
      <c r="O58" s="166">
        <v>259</v>
      </c>
      <c r="P58" s="160">
        <f t="shared" si="1"/>
        <v>380</v>
      </c>
      <c r="Q58" s="160">
        <v>475</v>
      </c>
      <c r="R58" s="221">
        <v>5037648001286</v>
      </c>
      <c r="S58" s="207">
        <v>2.4340000000000002</v>
      </c>
      <c r="T58" s="207">
        <v>0.11700000000000001</v>
      </c>
      <c r="U58" s="207">
        <f t="shared" si="3"/>
        <v>2.5510000000000002</v>
      </c>
      <c r="V58" s="207">
        <v>215</v>
      </c>
      <c r="W58" s="207">
        <v>165</v>
      </c>
      <c r="X58" s="207">
        <v>120</v>
      </c>
      <c r="Y58" s="207">
        <v>6</v>
      </c>
      <c r="Z58" s="225">
        <v>5037648001415</v>
      </c>
      <c r="AA58" s="207">
        <v>0.50900000000000001</v>
      </c>
      <c r="AB58" s="207">
        <f>(U58*6)+AA58</f>
        <v>15.815000000000001</v>
      </c>
      <c r="AC58" s="207">
        <v>190</v>
      </c>
      <c r="AD58" s="207">
        <v>390</v>
      </c>
      <c r="AE58" s="207">
        <v>450</v>
      </c>
      <c r="AF58" s="290" t="s">
        <v>3376</v>
      </c>
      <c r="AG58" t="s">
        <v>4275</v>
      </c>
      <c r="AH58" s="287" t="s">
        <v>4271</v>
      </c>
      <c r="AI58" s="280" t="s">
        <v>4272</v>
      </c>
    </row>
    <row r="59" spans="1:35" ht="15.75">
      <c r="A59" t="s">
        <v>3256</v>
      </c>
      <c r="B59" t="s">
        <v>3377</v>
      </c>
      <c r="C59" t="s">
        <v>3374</v>
      </c>
      <c r="F59" t="s">
        <v>3375</v>
      </c>
      <c r="G59" s="207" t="s">
        <v>2295</v>
      </c>
      <c r="I59" t="s">
        <v>3263</v>
      </c>
      <c r="J59" t="s">
        <v>3271</v>
      </c>
      <c r="K59" s="207">
        <v>2309903119</v>
      </c>
      <c r="L59" s="207" t="s">
        <v>3297</v>
      </c>
      <c r="M59" s="207">
        <v>1</v>
      </c>
      <c r="N59" s="1" t="s">
        <v>1791</v>
      </c>
      <c r="O59" s="166">
        <v>259</v>
      </c>
      <c r="P59" s="160">
        <f t="shared" si="1"/>
        <v>380</v>
      </c>
      <c r="Q59" s="160">
        <v>475</v>
      </c>
      <c r="R59" s="221">
        <v>5037648001293</v>
      </c>
      <c r="S59" s="207">
        <v>2.4340000000000002</v>
      </c>
      <c r="T59" s="207">
        <v>0.11700000000000001</v>
      </c>
      <c r="U59" s="207">
        <f t="shared" si="3"/>
        <v>2.5510000000000002</v>
      </c>
      <c r="V59" s="207">
        <v>215</v>
      </c>
      <c r="W59" s="207">
        <v>165</v>
      </c>
      <c r="X59" s="207">
        <v>120</v>
      </c>
      <c r="Y59" s="207">
        <v>6</v>
      </c>
      <c r="Z59" s="221">
        <v>5037648001422</v>
      </c>
      <c r="AA59" s="207">
        <v>0.50900000000000001</v>
      </c>
      <c r="AB59" s="207">
        <f>(U59*6)+AA59</f>
        <v>15.815000000000001</v>
      </c>
      <c r="AC59" s="207">
        <v>190</v>
      </c>
      <c r="AD59" s="207">
        <v>390</v>
      </c>
      <c r="AE59" s="207">
        <v>450</v>
      </c>
      <c r="AF59" s="290" t="s">
        <v>4986</v>
      </c>
      <c r="AG59" t="s">
        <v>4275</v>
      </c>
      <c r="AH59" s="287" t="s">
        <v>4271</v>
      </c>
      <c r="AI59" s="280" t="s">
        <v>4272</v>
      </c>
    </row>
    <row r="60" spans="1:35" ht="15.75">
      <c r="A60" t="s">
        <v>3256</v>
      </c>
      <c r="B60" t="s">
        <v>4984</v>
      </c>
      <c r="C60" t="s">
        <v>3374</v>
      </c>
      <c r="F60" t="s">
        <v>3375</v>
      </c>
      <c r="G60" s="207" t="s">
        <v>2295</v>
      </c>
      <c r="H60" t="s">
        <v>4985</v>
      </c>
      <c r="J60" t="s">
        <v>3271</v>
      </c>
      <c r="K60" s="207">
        <v>2309909695</v>
      </c>
      <c r="L60" s="207" t="s">
        <v>3278</v>
      </c>
      <c r="M60" s="207">
        <v>1</v>
      </c>
      <c r="N60" s="1" t="s">
        <v>1791</v>
      </c>
      <c r="O60" s="166">
        <v>322</v>
      </c>
      <c r="P60" s="160">
        <f t="shared" si="1"/>
        <v>540</v>
      </c>
      <c r="Q60" s="160">
        <v>675</v>
      </c>
      <c r="R60" s="221">
        <v>5037648003129</v>
      </c>
      <c r="S60" s="207">
        <v>2.4340000000000002</v>
      </c>
      <c r="T60" s="207">
        <v>0.11700000000000001</v>
      </c>
      <c r="U60" s="207">
        <f t="shared" si="3"/>
        <v>2.5510000000000002</v>
      </c>
      <c r="V60" s="207">
        <v>215</v>
      </c>
      <c r="W60" s="207">
        <v>165</v>
      </c>
      <c r="X60" s="207">
        <v>120</v>
      </c>
      <c r="Y60" s="207">
        <v>6</v>
      </c>
      <c r="Z60" s="221"/>
      <c r="AF60" s="290" t="s">
        <v>4987</v>
      </c>
      <c r="AH60" s="287" t="s">
        <v>4271</v>
      </c>
      <c r="AI60" s="280" t="s">
        <v>4272</v>
      </c>
    </row>
    <row r="61" spans="1:35" ht="15.75">
      <c r="A61" t="s">
        <v>192</v>
      </c>
      <c r="B61" t="s">
        <v>3378</v>
      </c>
      <c r="C61" t="s">
        <v>3379</v>
      </c>
      <c r="G61" s="207" t="s">
        <v>3380</v>
      </c>
      <c r="H61" t="s">
        <v>3276</v>
      </c>
      <c r="J61" t="s">
        <v>3271</v>
      </c>
      <c r="K61" s="207">
        <v>2309903119</v>
      </c>
      <c r="L61" s="207" t="s">
        <v>3278</v>
      </c>
      <c r="M61" s="207">
        <v>24</v>
      </c>
      <c r="N61" s="1" t="s">
        <v>1791</v>
      </c>
      <c r="O61" s="166">
        <v>311</v>
      </c>
      <c r="P61" s="160">
        <f t="shared" si="1"/>
        <v>23.200000000000003</v>
      </c>
      <c r="Q61" s="160">
        <v>29</v>
      </c>
      <c r="R61" s="207" t="s">
        <v>3381</v>
      </c>
      <c r="S61" s="207">
        <v>0.09</v>
      </c>
      <c r="T61" s="207">
        <v>1.6E-2</v>
      </c>
      <c r="U61" s="207">
        <f t="shared" si="3"/>
        <v>0.106</v>
      </c>
      <c r="V61" s="207">
        <v>160</v>
      </c>
      <c r="W61" s="207">
        <v>225</v>
      </c>
      <c r="X61" s="207">
        <v>70</v>
      </c>
      <c r="Y61" s="207">
        <v>24</v>
      </c>
      <c r="Z61" s="221">
        <v>5060030860789</v>
      </c>
      <c r="AA61" s="207">
        <v>0.48</v>
      </c>
      <c r="AB61" s="207">
        <f>(U61*24)+AA61</f>
        <v>3.024</v>
      </c>
      <c r="AC61" s="207">
        <v>210</v>
      </c>
      <c r="AD61" s="207">
        <v>180</v>
      </c>
      <c r="AE61" s="207">
        <v>160</v>
      </c>
      <c r="AF61" s="290" t="s">
        <v>3382</v>
      </c>
      <c r="AG61" t="s">
        <v>4275</v>
      </c>
      <c r="AH61" s="287" t="s">
        <v>4271</v>
      </c>
      <c r="AI61" s="280" t="s">
        <v>4272</v>
      </c>
    </row>
    <row r="62" spans="1:35" ht="15.75">
      <c r="A62" t="s">
        <v>192</v>
      </c>
      <c r="B62" t="s">
        <v>3383</v>
      </c>
      <c r="C62" t="s">
        <v>3384</v>
      </c>
      <c r="G62" s="207" t="s">
        <v>3380</v>
      </c>
      <c r="H62" t="s">
        <v>3276</v>
      </c>
      <c r="J62" t="s">
        <v>3271</v>
      </c>
      <c r="K62" s="207">
        <v>2309903119</v>
      </c>
      <c r="L62" s="207" t="s">
        <v>3278</v>
      </c>
      <c r="M62" s="207">
        <v>24</v>
      </c>
      <c r="N62" s="1" t="s">
        <v>1791</v>
      </c>
      <c r="O62" s="166">
        <v>311</v>
      </c>
      <c r="P62" s="160">
        <f t="shared" si="1"/>
        <v>23.200000000000003</v>
      </c>
      <c r="Q62" s="160">
        <v>29</v>
      </c>
      <c r="R62" s="207" t="s">
        <v>3381</v>
      </c>
      <c r="S62" s="207">
        <v>0.09</v>
      </c>
      <c r="T62" s="207">
        <v>1.6E-2</v>
      </c>
      <c r="U62" s="207">
        <f t="shared" si="3"/>
        <v>0.106</v>
      </c>
      <c r="V62" s="207">
        <v>160</v>
      </c>
      <c r="W62" s="207">
        <v>225</v>
      </c>
      <c r="X62" s="207">
        <v>70</v>
      </c>
      <c r="Y62" s="207">
        <v>24</v>
      </c>
      <c r="Z62" s="221">
        <v>5060030860789</v>
      </c>
      <c r="AA62" s="207">
        <v>0.48</v>
      </c>
      <c r="AB62" s="207">
        <f>(U62*24)+AA62</f>
        <v>3.024</v>
      </c>
      <c r="AC62" s="207">
        <v>210</v>
      </c>
      <c r="AD62" s="207">
        <v>180</v>
      </c>
      <c r="AE62" s="207">
        <v>160</v>
      </c>
      <c r="AF62" s="290" t="s">
        <v>3385</v>
      </c>
      <c r="AG62" t="s">
        <v>4275</v>
      </c>
      <c r="AH62" s="287" t="s">
        <v>4271</v>
      </c>
      <c r="AI62" s="280" t="s">
        <v>4272</v>
      </c>
    </row>
    <row r="63" spans="1:35" ht="15.75">
      <c r="A63" t="s">
        <v>192</v>
      </c>
      <c r="C63" t="s">
        <v>3386</v>
      </c>
      <c r="F63" t="s">
        <v>3387</v>
      </c>
      <c r="G63" s="207" t="s">
        <v>3388</v>
      </c>
      <c r="H63" t="s">
        <v>3283</v>
      </c>
      <c r="J63" t="s">
        <v>3271</v>
      </c>
      <c r="K63" s="207">
        <v>2309903119</v>
      </c>
      <c r="L63" s="207" t="s">
        <v>3278</v>
      </c>
      <c r="M63" s="207" t="s">
        <v>3389</v>
      </c>
      <c r="N63" s="1"/>
      <c r="O63" s="166">
        <v>0</v>
      </c>
      <c r="P63" s="160"/>
      <c r="Q63" s="160">
        <v>29</v>
      </c>
      <c r="R63" s="221">
        <v>5060030860727</v>
      </c>
      <c r="S63" s="207">
        <v>0.09</v>
      </c>
      <c r="T63" s="207">
        <v>1.6E-2</v>
      </c>
      <c r="U63" s="207">
        <f t="shared" si="3"/>
        <v>0.106</v>
      </c>
      <c r="V63" s="207">
        <v>160</v>
      </c>
      <c r="W63" s="207">
        <v>225</v>
      </c>
      <c r="X63" s="207">
        <v>70</v>
      </c>
      <c r="AF63" s="290" t="s">
        <v>3385</v>
      </c>
      <c r="AG63" t="s">
        <v>4275</v>
      </c>
      <c r="AH63" s="287" t="s">
        <v>4271</v>
      </c>
      <c r="AI63" s="280" t="s">
        <v>4272</v>
      </c>
    </row>
    <row r="64" spans="1:35" ht="15.75">
      <c r="A64" t="s">
        <v>192</v>
      </c>
      <c r="C64" t="s">
        <v>3386</v>
      </c>
      <c r="F64" t="s">
        <v>3387</v>
      </c>
      <c r="G64" s="207" t="s">
        <v>3388</v>
      </c>
      <c r="H64" t="s">
        <v>3286</v>
      </c>
      <c r="J64" t="s">
        <v>3271</v>
      </c>
      <c r="K64" s="207">
        <v>2309903119</v>
      </c>
      <c r="L64" s="207" t="s">
        <v>3278</v>
      </c>
      <c r="M64" s="207" t="s">
        <v>3389</v>
      </c>
      <c r="N64" s="1"/>
      <c r="O64" s="166">
        <v>0</v>
      </c>
      <c r="P64" s="160"/>
      <c r="Q64" s="160">
        <v>29</v>
      </c>
      <c r="R64" s="221">
        <v>5060030860765</v>
      </c>
      <c r="S64" s="207">
        <v>0.09</v>
      </c>
      <c r="T64" s="207">
        <v>1.6E-2</v>
      </c>
      <c r="U64" s="207">
        <f t="shared" si="3"/>
        <v>0.106</v>
      </c>
      <c r="V64" s="207">
        <v>160</v>
      </c>
      <c r="W64" s="207">
        <v>225</v>
      </c>
      <c r="X64" s="207">
        <v>70</v>
      </c>
      <c r="AF64" s="290" t="s">
        <v>3385</v>
      </c>
      <c r="AG64" t="s">
        <v>4275</v>
      </c>
      <c r="AH64" s="287" t="s">
        <v>4271</v>
      </c>
      <c r="AI64" s="280" t="s">
        <v>4272</v>
      </c>
    </row>
    <row r="65" spans="1:35" ht="15.75">
      <c r="A65" t="s">
        <v>192</v>
      </c>
      <c r="C65" t="s">
        <v>3386</v>
      </c>
      <c r="F65" t="s">
        <v>3387</v>
      </c>
      <c r="G65" s="207" t="s">
        <v>3388</v>
      </c>
      <c r="H65" t="s">
        <v>3289</v>
      </c>
      <c r="J65" t="s">
        <v>3271</v>
      </c>
      <c r="K65" s="207">
        <v>2309903119</v>
      </c>
      <c r="L65" s="207" t="s">
        <v>3278</v>
      </c>
      <c r="M65" s="207" t="s">
        <v>3389</v>
      </c>
      <c r="N65" s="1"/>
      <c r="O65" s="166">
        <v>0</v>
      </c>
      <c r="P65" s="160"/>
      <c r="Q65" s="160">
        <v>29</v>
      </c>
      <c r="R65" s="221">
        <v>5060030860758</v>
      </c>
      <c r="S65" s="207">
        <v>0.09</v>
      </c>
      <c r="T65" s="207">
        <v>1.6E-2</v>
      </c>
      <c r="U65" s="207">
        <f t="shared" si="3"/>
        <v>0.106</v>
      </c>
      <c r="V65" s="207">
        <v>160</v>
      </c>
      <c r="W65" s="207">
        <v>225</v>
      </c>
      <c r="X65" s="207">
        <v>70</v>
      </c>
      <c r="AF65" s="290" t="s">
        <v>3385</v>
      </c>
      <c r="AG65" t="s">
        <v>4275</v>
      </c>
      <c r="AH65" s="287" t="s">
        <v>4271</v>
      </c>
      <c r="AI65" s="280" t="s">
        <v>4272</v>
      </c>
    </row>
    <row r="66" spans="1:35" ht="15.75">
      <c r="A66" t="s">
        <v>192</v>
      </c>
      <c r="C66" t="s">
        <v>3386</v>
      </c>
      <c r="F66" t="s">
        <v>3387</v>
      </c>
      <c r="G66" s="207" t="s">
        <v>3388</v>
      </c>
      <c r="H66" t="s">
        <v>3291</v>
      </c>
      <c r="J66" t="s">
        <v>3271</v>
      </c>
      <c r="K66" s="207">
        <v>2309903119</v>
      </c>
      <c r="L66" s="207" t="s">
        <v>3278</v>
      </c>
      <c r="M66" s="207" t="s">
        <v>3389</v>
      </c>
      <c r="N66" s="1"/>
      <c r="O66" s="166">
        <v>0</v>
      </c>
      <c r="P66" s="160"/>
      <c r="Q66" s="160">
        <v>29</v>
      </c>
      <c r="R66" s="221">
        <v>5060030861892</v>
      </c>
      <c r="S66" s="207">
        <v>0.09</v>
      </c>
      <c r="T66" s="207">
        <v>1.6E-2</v>
      </c>
      <c r="U66" s="207">
        <f t="shared" si="3"/>
        <v>0.106</v>
      </c>
      <c r="V66" s="207">
        <v>160</v>
      </c>
      <c r="W66" s="207">
        <v>225</v>
      </c>
      <c r="X66" s="207">
        <v>70</v>
      </c>
      <c r="AF66" s="290" t="s">
        <v>3385</v>
      </c>
      <c r="AG66" t="s">
        <v>4275</v>
      </c>
      <c r="AH66" s="287" t="s">
        <v>4271</v>
      </c>
      <c r="AI66" s="280" t="s">
        <v>4272</v>
      </c>
    </row>
    <row r="67" spans="1:35" ht="15.75">
      <c r="A67" t="s">
        <v>192</v>
      </c>
      <c r="C67" t="s">
        <v>3386</v>
      </c>
      <c r="F67" t="s">
        <v>3387</v>
      </c>
      <c r="G67" s="207" t="s">
        <v>3388</v>
      </c>
      <c r="H67" t="s">
        <v>3293</v>
      </c>
      <c r="J67" t="s">
        <v>3271</v>
      </c>
      <c r="K67" s="207">
        <v>2309903119</v>
      </c>
      <c r="L67" s="207" t="s">
        <v>3278</v>
      </c>
      <c r="M67" s="207" t="s">
        <v>3389</v>
      </c>
      <c r="N67" s="1"/>
      <c r="O67" s="166">
        <v>0</v>
      </c>
      <c r="P67" s="160"/>
      <c r="Q67" s="160">
        <v>29</v>
      </c>
      <c r="R67" s="221">
        <v>5060030860734</v>
      </c>
      <c r="S67" s="207">
        <v>0.09</v>
      </c>
      <c r="T67" s="207">
        <v>1.6E-2</v>
      </c>
      <c r="U67" s="207">
        <f t="shared" si="3"/>
        <v>0.106</v>
      </c>
      <c r="V67" s="207">
        <v>160</v>
      </c>
      <c r="W67" s="207">
        <v>225</v>
      </c>
      <c r="X67" s="207">
        <v>70</v>
      </c>
      <c r="AF67" s="290" t="s">
        <v>3385</v>
      </c>
      <c r="AG67" t="s">
        <v>4275</v>
      </c>
      <c r="AH67" s="287" t="s">
        <v>4271</v>
      </c>
      <c r="AI67" s="280" t="s">
        <v>4272</v>
      </c>
    </row>
    <row r="68" spans="1:35" ht="15.75">
      <c r="A68" t="s">
        <v>3256</v>
      </c>
      <c r="B68" t="s">
        <v>3390</v>
      </c>
      <c r="C68" t="s">
        <v>3391</v>
      </c>
      <c r="F68" t="s">
        <v>3259</v>
      </c>
      <c r="G68" s="207" t="s">
        <v>2295</v>
      </c>
      <c r="I68" t="s">
        <v>295</v>
      </c>
      <c r="J68" t="s">
        <v>3392</v>
      </c>
      <c r="K68" s="207">
        <v>9506999000</v>
      </c>
      <c r="L68" s="207" t="s">
        <v>2295</v>
      </c>
      <c r="M68" s="207">
        <v>1</v>
      </c>
      <c r="N68" s="1" t="s">
        <v>1791</v>
      </c>
      <c r="O68" s="166">
        <v>335</v>
      </c>
      <c r="P68" s="160">
        <f t="shared" ref="P68:P85" si="7">Q68*0.8</f>
        <v>559.20000000000005</v>
      </c>
      <c r="Q68" s="160">
        <v>699</v>
      </c>
      <c r="R68" s="221">
        <v>5060030860307</v>
      </c>
      <c r="S68" s="207">
        <v>1.28</v>
      </c>
      <c r="T68" s="207">
        <v>0.23699999999999999</v>
      </c>
      <c r="U68" s="207">
        <f t="shared" si="3"/>
        <v>1.5169999999999999</v>
      </c>
      <c r="V68" s="207">
        <v>255</v>
      </c>
      <c r="W68" s="207">
        <v>265</v>
      </c>
      <c r="X68" s="207">
        <v>200</v>
      </c>
      <c r="Y68" s="207">
        <v>1</v>
      </c>
      <c r="Z68" s="221">
        <v>5060030860307</v>
      </c>
      <c r="AF68" s="290" t="s">
        <v>3393</v>
      </c>
      <c r="AG68" t="s">
        <v>4275</v>
      </c>
      <c r="AH68" s="287" t="s">
        <v>4271</v>
      </c>
      <c r="AI68" s="280" t="s">
        <v>4272</v>
      </c>
    </row>
    <row r="69" spans="1:35" ht="15.75">
      <c r="A69" t="s">
        <v>3256</v>
      </c>
      <c r="B69" t="s">
        <v>3394</v>
      </c>
      <c r="C69" t="s">
        <v>3391</v>
      </c>
      <c r="F69" t="s">
        <v>3259</v>
      </c>
      <c r="G69" s="207" t="s">
        <v>2295</v>
      </c>
      <c r="I69" t="s">
        <v>3265</v>
      </c>
      <c r="J69" t="s">
        <v>3392</v>
      </c>
      <c r="K69" s="207">
        <v>9506999000</v>
      </c>
      <c r="L69" s="207" t="s">
        <v>2295</v>
      </c>
      <c r="M69" s="207">
        <v>1</v>
      </c>
      <c r="N69" s="1" t="s">
        <v>1791</v>
      </c>
      <c r="O69" s="166">
        <v>335</v>
      </c>
      <c r="P69" s="160">
        <v>559.20000000000005</v>
      </c>
      <c r="Q69" s="160">
        <v>699</v>
      </c>
      <c r="R69" s="221">
        <v>5060030860680</v>
      </c>
      <c r="S69" s="207">
        <v>1.28</v>
      </c>
      <c r="T69" s="207">
        <v>0.23699999999999999</v>
      </c>
      <c r="U69" s="207">
        <f t="shared" si="3"/>
        <v>1.5169999999999999</v>
      </c>
      <c r="V69" s="207">
        <v>255</v>
      </c>
      <c r="W69" s="207">
        <v>265</v>
      </c>
      <c r="X69" s="207">
        <v>200</v>
      </c>
      <c r="Y69" s="207">
        <v>1</v>
      </c>
      <c r="Z69" s="221">
        <v>5060030860680</v>
      </c>
      <c r="AF69" s="290" t="s">
        <v>3393</v>
      </c>
      <c r="AG69" t="s">
        <v>4275</v>
      </c>
      <c r="AH69" s="287" t="s">
        <v>4271</v>
      </c>
      <c r="AI69" s="280" t="s">
        <v>4272</v>
      </c>
    </row>
    <row r="70" spans="1:35" ht="15.75">
      <c r="A70" t="s">
        <v>3256</v>
      </c>
      <c r="B70" t="s">
        <v>3537</v>
      </c>
      <c r="C70" t="s">
        <v>3539</v>
      </c>
      <c r="F70" t="s">
        <v>1854</v>
      </c>
      <c r="G70" s="207" t="s">
        <v>2295</v>
      </c>
      <c r="I70" t="s">
        <v>291</v>
      </c>
      <c r="J70" t="s">
        <v>3544</v>
      </c>
      <c r="K70" s="207">
        <v>9506999000</v>
      </c>
      <c r="L70" s="207" t="s">
        <v>2295</v>
      </c>
      <c r="M70" s="207">
        <v>1</v>
      </c>
      <c r="N70" s="1" t="s">
        <v>1791</v>
      </c>
      <c r="O70" s="166">
        <v>111</v>
      </c>
      <c r="P70" s="160">
        <v>196</v>
      </c>
      <c r="Q70" s="160">
        <v>249</v>
      </c>
      <c r="R70" s="221">
        <v>5037648002870</v>
      </c>
      <c r="S70" s="207">
        <v>0.4</v>
      </c>
      <c r="T70" s="207">
        <v>0.06</v>
      </c>
      <c r="U70" s="207">
        <v>0.46</v>
      </c>
      <c r="V70" s="207">
        <v>10</v>
      </c>
      <c r="W70" s="207">
        <v>320</v>
      </c>
      <c r="X70" s="207">
        <v>320</v>
      </c>
      <c r="Y70" s="207">
        <v>12</v>
      </c>
      <c r="Z70" s="221">
        <v>5037648002894</v>
      </c>
      <c r="AF70" s="290" t="s">
        <v>3545</v>
      </c>
      <c r="AG70" t="s">
        <v>4275</v>
      </c>
      <c r="AH70" s="287" t="s">
        <v>4271</v>
      </c>
      <c r="AI70" s="280" t="s">
        <v>4272</v>
      </c>
    </row>
    <row r="71" spans="1:35" ht="15.75">
      <c r="A71" t="s">
        <v>3256</v>
      </c>
      <c r="B71" t="s">
        <v>3538</v>
      </c>
      <c r="C71" t="s">
        <v>3539</v>
      </c>
      <c r="F71" t="s">
        <v>1854</v>
      </c>
      <c r="G71" s="207" t="s">
        <v>2295</v>
      </c>
      <c r="I71" t="s">
        <v>3265</v>
      </c>
      <c r="J71" t="s">
        <v>3544</v>
      </c>
      <c r="K71" s="207">
        <v>9506999000</v>
      </c>
      <c r="L71" s="207" t="s">
        <v>2295</v>
      </c>
      <c r="M71" s="207">
        <v>1</v>
      </c>
      <c r="N71" s="1" t="s">
        <v>1791</v>
      </c>
      <c r="O71" s="166">
        <v>111</v>
      </c>
      <c r="P71" s="160">
        <v>196</v>
      </c>
      <c r="Q71" s="160">
        <v>249</v>
      </c>
      <c r="R71" s="221">
        <v>5037648002887</v>
      </c>
      <c r="S71" s="207">
        <v>0.4</v>
      </c>
      <c r="T71" s="207">
        <v>0.06</v>
      </c>
      <c r="U71" s="207">
        <v>0.46</v>
      </c>
      <c r="V71" s="207">
        <v>10</v>
      </c>
      <c r="W71" s="207">
        <v>320</v>
      </c>
      <c r="X71" s="207">
        <v>320</v>
      </c>
      <c r="Y71" s="207">
        <v>12</v>
      </c>
      <c r="Z71" s="221">
        <v>5037648002900</v>
      </c>
      <c r="AF71" s="290" t="s">
        <v>3545</v>
      </c>
      <c r="AG71" t="s">
        <v>4275</v>
      </c>
      <c r="AH71" s="287" t="s">
        <v>4271</v>
      </c>
      <c r="AI71" s="280" t="s">
        <v>4272</v>
      </c>
    </row>
    <row r="72" spans="1:35" ht="15.75">
      <c r="A72" t="s">
        <v>3256</v>
      </c>
      <c r="B72" t="s">
        <v>3540</v>
      </c>
      <c r="C72" t="s">
        <v>3541</v>
      </c>
      <c r="F72" t="s">
        <v>3542</v>
      </c>
      <c r="G72" s="207" t="s">
        <v>3406</v>
      </c>
      <c r="H72" t="s">
        <v>3898</v>
      </c>
      <c r="J72" t="s">
        <v>3544</v>
      </c>
      <c r="K72" s="207">
        <v>2309909695</v>
      </c>
      <c r="L72" s="207" t="s">
        <v>3543</v>
      </c>
      <c r="M72" s="207">
        <v>1</v>
      </c>
      <c r="N72" s="1" t="s">
        <v>1791</v>
      </c>
      <c r="O72" s="166">
        <v>60</v>
      </c>
      <c r="P72" s="160">
        <v>111.2</v>
      </c>
      <c r="Q72" s="160">
        <v>135</v>
      </c>
      <c r="R72" s="221">
        <v>5037648002917</v>
      </c>
      <c r="U72" s="207" t="s">
        <v>3406</v>
      </c>
      <c r="V72" s="207">
        <v>130</v>
      </c>
      <c r="W72" s="207">
        <v>130</v>
      </c>
      <c r="X72" s="207">
        <v>130</v>
      </c>
      <c r="Y72" s="207">
        <v>6</v>
      </c>
      <c r="Z72" s="221">
        <v>5037648002924</v>
      </c>
      <c r="AF72" s="290" t="s">
        <v>3546</v>
      </c>
      <c r="AG72" t="s">
        <v>4275</v>
      </c>
      <c r="AH72" s="287" t="s">
        <v>4271</v>
      </c>
      <c r="AI72" s="280" t="s">
        <v>4272</v>
      </c>
    </row>
    <row r="73" spans="1:35" ht="15.75">
      <c r="G73" s="207"/>
      <c r="M73" s="207"/>
      <c r="N73" s="1"/>
      <c r="O73" s="166"/>
      <c r="P73" s="160"/>
      <c r="Q73" s="160"/>
      <c r="AF73" s="290"/>
      <c r="AH73" s="287"/>
      <c r="AI73" s="280"/>
    </row>
    <row r="74" spans="1:35" ht="15.75">
      <c r="A74" t="s">
        <v>192</v>
      </c>
      <c r="B74" t="s">
        <v>3395</v>
      </c>
      <c r="C74" t="s">
        <v>3396</v>
      </c>
      <c r="F74" t="s">
        <v>3397</v>
      </c>
      <c r="G74" s="207" t="s">
        <v>3398</v>
      </c>
      <c r="H74" t="s">
        <v>3898</v>
      </c>
      <c r="J74" t="s">
        <v>3277</v>
      </c>
      <c r="K74" s="207">
        <v>2309909695</v>
      </c>
      <c r="L74" s="207" t="s">
        <v>3399</v>
      </c>
      <c r="M74" s="207">
        <v>30</v>
      </c>
      <c r="N74" s="1" t="s">
        <v>1791</v>
      </c>
      <c r="O74" s="166">
        <v>370</v>
      </c>
      <c r="P74" s="160">
        <f t="shared" si="7"/>
        <v>20.8</v>
      </c>
      <c r="Q74" s="160">
        <v>26</v>
      </c>
      <c r="R74" s="221">
        <v>5037648001491</v>
      </c>
      <c r="S74" s="207">
        <v>0.08</v>
      </c>
      <c r="T74" s="207">
        <v>6.0000000000000001E-3</v>
      </c>
      <c r="U74" s="207">
        <f t="shared" si="3"/>
        <v>8.6000000000000007E-2</v>
      </c>
      <c r="V74" s="207">
        <v>140</v>
      </c>
      <c r="W74" s="207">
        <v>175</v>
      </c>
      <c r="X74" s="207">
        <v>100</v>
      </c>
      <c r="Y74" s="207">
        <v>30</v>
      </c>
      <c r="Z74" s="221">
        <v>5037648001545</v>
      </c>
      <c r="AA74" s="207">
        <v>0.27</v>
      </c>
      <c r="AB74" s="207">
        <f>(U74*30)+AA74</f>
        <v>2.85</v>
      </c>
      <c r="AC74" s="207">
        <v>140</v>
      </c>
      <c r="AD74" s="207">
        <v>175</v>
      </c>
      <c r="AE74" s="207">
        <v>280</v>
      </c>
      <c r="AF74" s="290" t="s">
        <v>3400</v>
      </c>
      <c r="AG74" t="s">
        <v>4275</v>
      </c>
      <c r="AH74" s="287" t="s">
        <v>4271</v>
      </c>
      <c r="AI74" s="300" t="s">
        <v>4272</v>
      </c>
    </row>
    <row r="75" spans="1:35" ht="15.75">
      <c r="A75" t="s">
        <v>192</v>
      </c>
      <c r="B75" t="s">
        <v>3401</v>
      </c>
      <c r="C75" t="s">
        <v>3402</v>
      </c>
      <c r="F75" t="s">
        <v>3397</v>
      </c>
      <c r="G75" s="207" t="s">
        <v>19</v>
      </c>
      <c r="H75" t="s">
        <v>3898</v>
      </c>
      <c r="J75" t="s">
        <v>3277</v>
      </c>
      <c r="K75" s="207">
        <v>2309909695</v>
      </c>
      <c r="L75" s="207" t="s">
        <v>3399</v>
      </c>
      <c r="M75" s="207">
        <v>10</v>
      </c>
      <c r="N75" s="1" t="s">
        <v>1791</v>
      </c>
      <c r="O75" s="166">
        <v>456</v>
      </c>
      <c r="P75" s="160">
        <f t="shared" si="7"/>
        <v>79.2</v>
      </c>
      <c r="Q75" s="160">
        <v>99</v>
      </c>
      <c r="R75" s="221">
        <v>5037648001484</v>
      </c>
      <c r="S75" s="207">
        <v>0.4</v>
      </c>
      <c r="T75" s="207">
        <v>3.5000000000000003E-2</v>
      </c>
      <c r="U75" s="207">
        <f t="shared" si="3"/>
        <v>0.43500000000000005</v>
      </c>
      <c r="V75" s="207">
        <v>175</v>
      </c>
      <c r="W75" s="207">
        <v>220</v>
      </c>
      <c r="X75" s="207">
        <v>100</v>
      </c>
      <c r="Y75" s="207">
        <v>10</v>
      </c>
      <c r="Z75" s="221">
        <v>5037648001521</v>
      </c>
      <c r="AA75" s="207">
        <v>0.45</v>
      </c>
      <c r="AB75" s="207">
        <f>(U75*10)+AA75</f>
        <v>4.8000000000000007</v>
      </c>
      <c r="AC75" s="207">
        <v>295</v>
      </c>
      <c r="AD75" s="207">
        <v>205</v>
      </c>
      <c r="AE75" s="207">
        <v>420</v>
      </c>
      <c r="AF75" s="290" t="s">
        <v>3403</v>
      </c>
      <c r="AG75" t="s">
        <v>4275</v>
      </c>
      <c r="AH75" s="287" t="s">
        <v>4271</v>
      </c>
      <c r="AI75" s="280" t="s">
        <v>4272</v>
      </c>
    </row>
    <row r="76" spans="1:35" ht="15.75">
      <c r="A76" t="s">
        <v>192</v>
      </c>
      <c r="B76" t="s">
        <v>3404</v>
      </c>
      <c r="C76" t="s">
        <v>3405</v>
      </c>
      <c r="F76" t="s">
        <v>3397</v>
      </c>
      <c r="G76" s="207" t="s">
        <v>3406</v>
      </c>
      <c r="H76" t="s">
        <v>3898</v>
      </c>
      <c r="J76" t="s">
        <v>3277</v>
      </c>
      <c r="K76" s="207">
        <v>2309909695</v>
      </c>
      <c r="L76" s="207" t="s">
        <v>3399</v>
      </c>
      <c r="M76" s="207">
        <v>6</v>
      </c>
      <c r="N76" s="1" t="s">
        <v>1791</v>
      </c>
      <c r="O76" s="166">
        <v>689</v>
      </c>
      <c r="P76" s="160">
        <f t="shared" si="7"/>
        <v>199.20000000000002</v>
      </c>
      <c r="Q76" s="160">
        <v>249</v>
      </c>
      <c r="R76" s="221">
        <v>5037648001477</v>
      </c>
      <c r="S76" s="207">
        <v>1.2</v>
      </c>
      <c r="T76" s="207">
        <v>0.04</v>
      </c>
      <c r="U76" s="207">
        <f t="shared" si="3"/>
        <v>1.24</v>
      </c>
      <c r="V76" s="207">
        <v>250</v>
      </c>
      <c r="W76" s="207">
        <v>280</v>
      </c>
      <c r="X76" s="207">
        <v>120</v>
      </c>
      <c r="Y76" s="207">
        <v>6</v>
      </c>
      <c r="Z76" s="221">
        <v>5037648001538</v>
      </c>
      <c r="AA76" s="207">
        <v>0.56799999999999995</v>
      </c>
      <c r="AB76" s="207">
        <f>(U76*6)+AA76</f>
        <v>8.0079999999999991</v>
      </c>
      <c r="AC76" s="207">
        <v>320</v>
      </c>
      <c r="AD76" s="207">
        <v>230</v>
      </c>
      <c r="AE76" s="207">
        <v>440</v>
      </c>
      <c r="AF76" s="290" t="s">
        <v>3407</v>
      </c>
      <c r="AG76" t="s">
        <v>4275</v>
      </c>
      <c r="AH76" s="287" t="s">
        <v>4271</v>
      </c>
      <c r="AI76" s="280" t="s">
        <v>4272</v>
      </c>
    </row>
    <row r="77" spans="1:35" ht="15.75">
      <c r="A77" t="s">
        <v>192</v>
      </c>
      <c r="B77" t="s">
        <v>4261</v>
      </c>
      <c r="C77" t="s">
        <v>4262</v>
      </c>
      <c r="F77" t="s">
        <v>3397</v>
      </c>
      <c r="G77" s="207"/>
      <c r="H77" t="s">
        <v>3898</v>
      </c>
      <c r="J77" t="s">
        <v>3897</v>
      </c>
      <c r="K77" s="207">
        <v>2309909695</v>
      </c>
      <c r="L77" s="207" t="s">
        <v>3399</v>
      </c>
      <c r="M77" s="207"/>
      <c r="N77" s="1" t="s">
        <v>1791</v>
      </c>
      <c r="O77" s="166">
        <v>73</v>
      </c>
      <c r="P77" s="160">
        <f t="shared" si="7"/>
        <v>120</v>
      </c>
      <c r="Q77" s="160">
        <v>150</v>
      </c>
      <c r="R77" s="221"/>
      <c r="S77" s="207"/>
      <c r="T77" s="207"/>
      <c r="Z77" s="221"/>
      <c r="AF77" s="290"/>
      <c r="AH77" s="287"/>
      <c r="AI77" s="280"/>
    </row>
    <row r="78" spans="1:35" ht="15.75">
      <c r="G78" s="207"/>
      <c r="M78" s="207"/>
      <c r="N78" s="1"/>
      <c r="O78" s="166"/>
      <c r="P78" s="160"/>
      <c r="Q78" s="160"/>
      <c r="AF78" s="290"/>
      <c r="AH78" s="287"/>
      <c r="AI78" s="280"/>
    </row>
    <row r="79" spans="1:35" ht="15.75">
      <c r="A79" t="s">
        <v>3256</v>
      </c>
      <c r="B79" t="s">
        <v>3408</v>
      </c>
      <c r="C79" t="s">
        <v>3517</v>
      </c>
      <c r="F79" t="s">
        <v>3409</v>
      </c>
      <c r="G79" s="207" t="s">
        <v>2295</v>
      </c>
      <c r="I79" t="s">
        <v>300</v>
      </c>
      <c r="J79" t="s">
        <v>3277</v>
      </c>
      <c r="K79" s="207">
        <v>9506999000</v>
      </c>
      <c r="L79" s="207" t="s">
        <v>2295</v>
      </c>
      <c r="M79" s="207">
        <v>1</v>
      </c>
      <c r="N79" s="1" t="s">
        <v>1791</v>
      </c>
      <c r="O79" s="166">
        <v>271</v>
      </c>
      <c r="P79" s="160">
        <f t="shared" si="7"/>
        <v>444</v>
      </c>
      <c r="Q79" s="160">
        <v>555</v>
      </c>
      <c r="R79" s="221">
        <v>5037648001774</v>
      </c>
      <c r="S79" s="207">
        <v>0.84</v>
      </c>
      <c r="T79" s="207">
        <v>0.15</v>
      </c>
      <c r="U79" s="207">
        <f t="shared" si="3"/>
        <v>0.99</v>
      </c>
      <c r="V79" s="207">
        <v>195</v>
      </c>
      <c r="W79" s="207">
        <v>185</v>
      </c>
      <c r="X79" s="207">
        <v>185</v>
      </c>
      <c r="Y79" s="207">
        <v>1</v>
      </c>
      <c r="Z79" s="207" t="s">
        <v>2295</v>
      </c>
      <c r="AF79" s="290" t="s">
        <v>3410</v>
      </c>
      <c r="AG79" t="s">
        <v>4275</v>
      </c>
      <c r="AH79" s="287" t="s">
        <v>4271</v>
      </c>
      <c r="AI79" s="280" t="s">
        <v>4272</v>
      </c>
    </row>
    <row r="80" spans="1:35" ht="15.75">
      <c r="A80" t="s">
        <v>3256</v>
      </c>
      <c r="B80" t="s">
        <v>3411</v>
      </c>
      <c r="C80" t="s">
        <v>3517</v>
      </c>
      <c r="F80" t="s">
        <v>3409</v>
      </c>
      <c r="G80" s="207" t="s">
        <v>2295</v>
      </c>
      <c r="I80" t="s">
        <v>3268</v>
      </c>
      <c r="J80" t="s">
        <v>3277</v>
      </c>
      <c r="K80" s="207">
        <v>9506999000</v>
      </c>
      <c r="L80" s="207" t="s">
        <v>2295</v>
      </c>
      <c r="M80" s="207">
        <v>1</v>
      </c>
      <c r="N80" s="1" t="s">
        <v>1791</v>
      </c>
      <c r="O80" s="166">
        <v>271</v>
      </c>
      <c r="P80" s="160">
        <f t="shared" si="7"/>
        <v>444</v>
      </c>
      <c r="Q80" s="160">
        <v>555</v>
      </c>
      <c r="R80" s="221">
        <v>5037648001767</v>
      </c>
      <c r="S80" s="207">
        <v>0.84</v>
      </c>
      <c r="T80" s="207">
        <v>0.15</v>
      </c>
      <c r="U80" s="207">
        <f t="shared" si="3"/>
        <v>0.99</v>
      </c>
      <c r="V80" s="207">
        <v>195</v>
      </c>
      <c r="W80" s="207">
        <v>185</v>
      </c>
      <c r="X80" s="207">
        <v>185</v>
      </c>
      <c r="Y80" s="207">
        <v>1</v>
      </c>
      <c r="Z80" s="207" t="s">
        <v>2295</v>
      </c>
      <c r="AF80" s="290" t="s">
        <v>3410</v>
      </c>
      <c r="AG80" t="s">
        <v>4275</v>
      </c>
      <c r="AH80" s="287" t="s">
        <v>4271</v>
      </c>
      <c r="AI80" s="280" t="s">
        <v>4272</v>
      </c>
    </row>
    <row r="81" spans="1:35" ht="15.75">
      <c r="A81" t="s">
        <v>3256</v>
      </c>
      <c r="B81" t="s">
        <v>3412</v>
      </c>
      <c r="C81" t="s">
        <v>3517</v>
      </c>
      <c r="F81" t="s">
        <v>3409</v>
      </c>
      <c r="G81" s="207" t="s">
        <v>2295</v>
      </c>
      <c r="I81" t="s">
        <v>279</v>
      </c>
      <c r="J81" t="s">
        <v>3277</v>
      </c>
      <c r="K81" s="207">
        <v>9506999000</v>
      </c>
      <c r="L81" s="207" t="s">
        <v>2295</v>
      </c>
      <c r="M81" s="207">
        <v>1</v>
      </c>
      <c r="N81" s="1" t="s">
        <v>1791</v>
      </c>
      <c r="O81" s="166">
        <v>271</v>
      </c>
      <c r="P81" s="160">
        <v>479</v>
      </c>
      <c r="Q81" s="160">
        <v>555</v>
      </c>
      <c r="R81" s="221">
        <v>5037648002764</v>
      </c>
      <c r="S81" s="207">
        <v>0.84</v>
      </c>
      <c r="T81" s="207">
        <v>0.15</v>
      </c>
      <c r="U81" s="207">
        <f t="shared" si="3"/>
        <v>0.99</v>
      </c>
      <c r="V81" s="207">
        <v>195</v>
      </c>
      <c r="W81" s="207">
        <v>185</v>
      </c>
      <c r="X81" s="207">
        <v>185</v>
      </c>
      <c r="Z81" s="207" t="s">
        <v>2295</v>
      </c>
      <c r="AF81" s="290" t="s">
        <v>3410</v>
      </c>
      <c r="AG81" t="s">
        <v>4275</v>
      </c>
      <c r="AH81" s="287" t="s">
        <v>4271</v>
      </c>
      <c r="AI81" s="280" t="s">
        <v>4272</v>
      </c>
    </row>
    <row r="82" spans="1:35" ht="15.75">
      <c r="A82" t="s">
        <v>3256</v>
      </c>
      <c r="B82" t="s">
        <v>3413</v>
      </c>
      <c r="C82" t="s">
        <v>3414</v>
      </c>
      <c r="F82" t="s">
        <v>3275</v>
      </c>
      <c r="G82" s="207" t="s">
        <v>38</v>
      </c>
      <c r="H82" t="s">
        <v>3283</v>
      </c>
      <c r="J82" t="s">
        <v>3271</v>
      </c>
      <c r="K82" s="207">
        <v>2309909695</v>
      </c>
      <c r="L82" s="207" t="s">
        <v>3297</v>
      </c>
      <c r="M82" s="207">
        <v>1</v>
      </c>
      <c r="N82" s="1" t="s">
        <v>1791</v>
      </c>
      <c r="O82" s="166">
        <v>84</v>
      </c>
      <c r="P82" s="160">
        <f t="shared" si="7"/>
        <v>140</v>
      </c>
      <c r="Q82" s="160">
        <v>175</v>
      </c>
      <c r="R82" s="221">
        <v>5037648001941</v>
      </c>
      <c r="S82" s="207">
        <v>1</v>
      </c>
      <c r="T82" s="207">
        <v>0.17199999999999999</v>
      </c>
      <c r="U82" s="207">
        <f t="shared" si="3"/>
        <v>1.1719999999999999</v>
      </c>
      <c r="V82" s="207">
        <v>115</v>
      </c>
      <c r="W82" s="207">
        <v>108</v>
      </c>
      <c r="X82" s="207">
        <v>115</v>
      </c>
      <c r="Y82" s="207">
        <v>8</v>
      </c>
      <c r="Z82" s="221">
        <v>5037648002443</v>
      </c>
      <c r="AA82" s="207">
        <v>0.248</v>
      </c>
      <c r="AB82" s="207">
        <f>(U82*8)+AA82</f>
        <v>9.6239999999999988</v>
      </c>
      <c r="AC82" s="207">
        <v>245</v>
      </c>
      <c r="AD82" s="207">
        <v>230</v>
      </c>
      <c r="AE82" s="207">
        <v>250</v>
      </c>
      <c r="AF82" s="290" t="s">
        <v>3415</v>
      </c>
      <c r="AG82" t="s">
        <v>4275</v>
      </c>
      <c r="AH82" s="287" t="s">
        <v>4271</v>
      </c>
      <c r="AI82" s="280" t="s">
        <v>4272</v>
      </c>
    </row>
    <row r="83" spans="1:35" ht="15.75">
      <c r="A83" t="s">
        <v>3256</v>
      </c>
      <c r="B83" t="s">
        <v>3416</v>
      </c>
      <c r="C83" t="s">
        <v>3414</v>
      </c>
      <c r="F83" t="s">
        <v>3275</v>
      </c>
      <c r="G83" s="207" t="s">
        <v>38</v>
      </c>
      <c r="H83" t="s">
        <v>3293</v>
      </c>
      <c r="J83" t="s">
        <v>3271</v>
      </c>
      <c r="K83" s="207">
        <v>2309909695</v>
      </c>
      <c r="L83" s="207" t="s">
        <v>3297</v>
      </c>
      <c r="M83" s="207">
        <v>1</v>
      </c>
      <c r="N83" s="1" t="s">
        <v>1791</v>
      </c>
      <c r="O83" s="166">
        <v>84</v>
      </c>
      <c r="P83" s="160">
        <f t="shared" si="7"/>
        <v>140</v>
      </c>
      <c r="Q83" s="160">
        <v>175</v>
      </c>
      <c r="R83" s="221">
        <v>5037648001927</v>
      </c>
      <c r="S83" s="207">
        <v>1</v>
      </c>
      <c r="T83" s="207">
        <v>0.17199999999999999</v>
      </c>
      <c r="U83" s="207">
        <f t="shared" si="3"/>
        <v>1.1719999999999999</v>
      </c>
      <c r="V83" s="207">
        <v>115</v>
      </c>
      <c r="W83" s="207">
        <v>108</v>
      </c>
      <c r="X83" s="207">
        <v>115</v>
      </c>
      <c r="Y83" s="207">
        <v>8</v>
      </c>
      <c r="Z83" s="221">
        <v>5037648002450</v>
      </c>
      <c r="AA83" s="207">
        <v>0.248</v>
      </c>
      <c r="AB83" s="207">
        <f>(U83*8)+AA83</f>
        <v>9.6239999999999988</v>
      </c>
      <c r="AC83" s="207">
        <v>245</v>
      </c>
      <c r="AD83" s="207">
        <v>230</v>
      </c>
      <c r="AE83" s="207">
        <v>250</v>
      </c>
      <c r="AF83" s="290" t="s">
        <v>3415</v>
      </c>
      <c r="AG83" t="s">
        <v>4275</v>
      </c>
      <c r="AH83" s="287" t="s">
        <v>4271</v>
      </c>
      <c r="AI83" s="280" t="s">
        <v>4272</v>
      </c>
    </row>
    <row r="84" spans="1:35" ht="15.75">
      <c r="A84" t="s">
        <v>3256</v>
      </c>
      <c r="B84" t="s">
        <v>3417</v>
      </c>
      <c r="C84" t="s">
        <v>3414</v>
      </c>
      <c r="F84" t="s">
        <v>3275</v>
      </c>
      <c r="G84" s="207" t="s">
        <v>38</v>
      </c>
      <c r="H84" t="s">
        <v>3418</v>
      </c>
      <c r="J84" t="s">
        <v>3271</v>
      </c>
      <c r="K84" s="207">
        <v>2309909695</v>
      </c>
      <c r="L84" s="207" t="s">
        <v>3297</v>
      </c>
      <c r="M84" s="207">
        <v>1</v>
      </c>
      <c r="N84" s="1" t="s">
        <v>1791</v>
      </c>
      <c r="O84" s="166">
        <v>84</v>
      </c>
      <c r="P84" s="160">
        <f t="shared" si="7"/>
        <v>140</v>
      </c>
      <c r="Q84" s="160">
        <v>175</v>
      </c>
      <c r="R84" s="221">
        <v>5037648001910</v>
      </c>
      <c r="S84" s="207">
        <v>1</v>
      </c>
      <c r="T84" s="207">
        <v>0.17199999999999999</v>
      </c>
      <c r="U84" s="207">
        <f t="shared" si="3"/>
        <v>1.1719999999999999</v>
      </c>
      <c r="V84" s="207">
        <v>115</v>
      </c>
      <c r="W84" s="207">
        <v>108</v>
      </c>
      <c r="X84" s="207">
        <v>115</v>
      </c>
      <c r="Y84" s="207">
        <v>8</v>
      </c>
      <c r="Z84" s="221">
        <v>5037648002436</v>
      </c>
      <c r="AA84" s="207">
        <v>0.248</v>
      </c>
      <c r="AB84" s="207">
        <f>(U84*8)+AA84</f>
        <v>9.6239999999999988</v>
      </c>
      <c r="AC84" s="207">
        <v>245</v>
      </c>
      <c r="AD84" s="207">
        <v>230</v>
      </c>
      <c r="AE84" s="207">
        <v>250</v>
      </c>
      <c r="AF84" s="290" t="s">
        <v>3415</v>
      </c>
      <c r="AG84" t="s">
        <v>4275</v>
      </c>
      <c r="AH84" s="287" t="s">
        <v>4271</v>
      </c>
      <c r="AI84" s="280" t="s">
        <v>4272</v>
      </c>
    </row>
    <row r="85" spans="1:35" ht="15.75">
      <c r="A85" t="s">
        <v>3256</v>
      </c>
      <c r="B85" t="s">
        <v>3419</v>
      </c>
      <c r="C85" t="s">
        <v>3420</v>
      </c>
      <c r="F85" t="s">
        <v>3421</v>
      </c>
      <c r="G85" s="207" t="s">
        <v>2295</v>
      </c>
      <c r="I85" t="s">
        <v>2816</v>
      </c>
      <c r="J85" t="s">
        <v>3260</v>
      </c>
      <c r="K85" s="207">
        <v>9506999000</v>
      </c>
      <c r="L85" s="207" t="s">
        <v>2295</v>
      </c>
      <c r="M85" s="207">
        <v>1</v>
      </c>
      <c r="N85" s="1" t="s">
        <v>1791</v>
      </c>
      <c r="O85" s="166">
        <v>198</v>
      </c>
      <c r="P85" s="160">
        <f t="shared" si="7"/>
        <v>318.40000000000003</v>
      </c>
      <c r="Q85" s="160">
        <v>398</v>
      </c>
      <c r="R85" s="221" t="s">
        <v>3422</v>
      </c>
      <c r="S85" s="207">
        <v>0.59</v>
      </c>
      <c r="T85" s="207">
        <v>8.2000000000000003E-2</v>
      </c>
      <c r="U85" s="207">
        <f t="shared" si="3"/>
        <v>0.67199999999999993</v>
      </c>
      <c r="V85" s="207">
        <v>55</v>
      </c>
      <c r="W85" s="207">
        <v>25</v>
      </c>
      <c r="X85" s="207">
        <v>90</v>
      </c>
      <c r="Y85" s="207">
        <v>1</v>
      </c>
      <c r="Z85" s="207" t="s">
        <v>2295</v>
      </c>
      <c r="AF85" s="290" t="s">
        <v>3423</v>
      </c>
      <c r="AG85" t="s">
        <v>4275</v>
      </c>
      <c r="AH85" s="287" t="s">
        <v>4271</v>
      </c>
      <c r="AI85" s="280" t="s">
        <v>4272</v>
      </c>
    </row>
    <row r="86" spans="1:35" ht="15.75">
      <c r="G86" s="207"/>
      <c r="M86" s="207"/>
      <c r="N86" s="1"/>
      <c r="O86" s="166"/>
      <c r="P86" s="160"/>
      <c r="Q86" s="160"/>
      <c r="R86" s="221"/>
      <c r="S86" s="207"/>
      <c r="T86" s="207"/>
      <c r="AF86" s="290"/>
      <c r="AH86" s="287"/>
      <c r="AI86" s="280"/>
    </row>
    <row r="87" spans="1:35" ht="15.75">
      <c r="F87" t="s">
        <v>3424</v>
      </c>
      <c r="N87" s="1"/>
      <c r="O87" s="166"/>
      <c r="P87" s="160"/>
      <c r="Q87" s="37"/>
    </row>
    <row r="88" spans="1:35" ht="15.75">
      <c r="F88" s="226" t="s">
        <v>3425</v>
      </c>
      <c r="N88" s="1"/>
      <c r="O88" s="166"/>
      <c r="P88" s="160"/>
      <c r="Q88" s="37"/>
    </row>
    <row r="89" spans="1:35" ht="15.75">
      <c r="F89" s="226" t="s">
        <v>3426</v>
      </c>
      <c r="N89" s="1"/>
      <c r="O89" s="166"/>
      <c r="P89" s="160"/>
      <c r="Q89" s="37"/>
    </row>
    <row r="90" spans="1:35" ht="15.75">
      <c r="F90" s="226" t="s">
        <v>3427</v>
      </c>
      <c r="N90" s="1"/>
      <c r="O90" s="7"/>
      <c r="P90" s="7"/>
      <c r="Q90" s="37"/>
    </row>
    <row r="91" spans="1:35" ht="15.75">
      <c r="N91" s="1"/>
      <c r="O91" s="166"/>
      <c r="P91" s="160"/>
      <c r="Q91" s="37"/>
    </row>
    <row r="92" spans="1:35" ht="15.75">
      <c r="N92" s="1"/>
      <c r="O92" s="166"/>
      <c r="P92" s="160"/>
      <c r="Q92" s="37"/>
    </row>
    <row r="93" spans="1:35" ht="15.75">
      <c r="N93" s="1"/>
      <c r="O93" s="166"/>
      <c r="P93" s="160"/>
      <c r="Q93" s="37"/>
    </row>
    <row r="94" spans="1:35" ht="15.75">
      <c r="N94" s="1"/>
      <c r="O94" s="166"/>
      <c r="P94" s="160"/>
      <c r="Q94" s="37"/>
    </row>
    <row r="95" spans="1:35" ht="15.75">
      <c r="N95" s="1"/>
      <c r="O95" s="166"/>
      <c r="P95" s="160"/>
      <c r="Q95" s="37"/>
    </row>
    <row r="96" spans="1:35" ht="15.75">
      <c r="N96" s="1"/>
      <c r="O96" s="7"/>
      <c r="P96" s="7"/>
      <c r="Q96" s="37"/>
    </row>
    <row r="97" spans="14:17" ht="15.75">
      <c r="N97" s="1"/>
      <c r="O97" s="166"/>
      <c r="P97" s="160"/>
      <c r="Q97" s="37"/>
    </row>
    <row r="98" spans="14:17" ht="15.75">
      <c r="N98" s="1"/>
      <c r="O98" s="166"/>
      <c r="P98" s="160"/>
      <c r="Q98" s="37"/>
    </row>
    <row r="99" spans="14:17" ht="15.75">
      <c r="N99" s="1"/>
      <c r="O99" s="281"/>
      <c r="P99" s="139"/>
      <c r="Q99" s="37"/>
    </row>
    <row r="100" spans="14:17" ht="15.75">
      <c r="N100" s="1"/>
      <c r="O100" s="7"/>
      <c r="P100" s="7"/>
      <c r="Q100" s="37"/>
    </row>
    <row r="101" spans="14:17" ht="15.75">
      <c r="N101" s="1"/>
      <c r="O101" s="281"/>
      <c r="P101" s="139"/>
      <c r="Q101" s="37"/>
    </row>
    <row r="102" spans="14:17" ht="15.75">
      <c r="N102" s="1"/>
      <c r="O102" s="281"/>
      <c r="P102" s="139"/>
      <c r="Q102" s="37"/>
    </row>
    <row r="103" spans="14:17" ht="15.75">
      <c r="N103" s="11"/>
      <c r="O103" s="281"/>
      <c r="P103" s="139"/>
      <c r="Q103" s="37"/>
    </row>
    <row r="104" spans="14:17" ht="15.75">
      <c r="N104" s="11"/>
      <c r="O104" s="7"/>
      <c r="P104" s="139"/>
      <c r="Q104" s="7"/>
    </row>
    <row r="105" spans="14:17" ht="15.75">
      <c r="N105" s="11"/>
      <c r="O105" s="281"/>
      <c r="P105" s="139"/>
      <c r="Q105" s="37"/>
    </row>
    <row r="106" spans="14:17" ht="15.75">
      <c r="N106" s="11"/>
      <c r="O106" s="281"/>
      <c r="P106" s="139"/>
      <c r="Q106" s="37"/>
    </row>
    <row r="107" spans="14:17" ht="15.75">
      <c r="N107" s="11"/>
      <c r="O107" s="281"/>
      <c r="P107" s="139"/>
      <c r="Q107" s="37"/>
    </row>
    <row r="108" spans="14:17" ht="15.75">
      <c r="N108" s="11"/>
      <c r="O108" s="281"/>
      <c r="P108" s="139"/>
      <c r="Q108" s="37"/>
    </row>
    <row r="109" spans="14:17" ht="15.75">
      <c r="N109" s="11"/>
      <c r="O109" s="281"/>
      <c r="P109" s="139"/>
      <c r="Q109" s="37"/>
    </row>
    <row r="110" spans="14:17" ht="15.75">
      <c r="N110" s="11"/>
      <c r="O110" s="281"/>
      <c r="P110" s="139"/>
      <c r="Q110" s="37"/>
    </row>
    <row r="111" spans="14:17" ht="15.75">
      <c r="N111" s="11"/>
      <c r="O111" s="281"/>
      <c r="P111" s="139"/>
      <c r="Q111" s="37"/>
    </row>
    <row r="112" spans="14:17" ht="15.75">
      <c r="N112" s="11"/>
      <c r="O112" s="7"/>
      <c r="P112" s="7"/>
      <c r="Q112" s="7"/>
    </row>
    <row r="113" spans="14:17" ht="15.75">
      <c r="N113" s="11"/>
      <c r="O113" s="7"/>
      <c r="P113" s="7"/>
      <c r="Q113" s="7"/>
    </row>
    <row r="114" spans="14:17" ht="15.75">
      <c r="N114" s="11"/>
      <c r="O114" s="7"/>
      <c r="P114" s="7"/>
      <c r="Q114" s="7"/>
    </row>
    <row r="115" spans="14:17" ht="15.75">
      <c r="N115" s="11"/>
      <c r="O115" s="7"/>
      <c r="P115" s="7"/>
      <c r="Q115" s="7"/>
    </row>
    <row r="116" spans="14:17" ht="15.75">
      <c r="N116" s="11"/>
      <c r="O116" s="7"/>
      <c r="P116" s="7"/>
      <c r="Q116" s="7"/>
    </row>
    <row r="117" spans="14:17" ht="15.75">
      <c r="N117" s="11"/>
      <c r="O117" s="7"/>
      <c r="P117" s="7"/>
      <c r="Q117" s="7"/>
    </row>
    <row r="118" spans="14:17" ht="15.75">
      <c r="N118" s="11"/>
      <c r="O118" s="7"/>
      <c r="P118" s="7"/>
      <c r="Q118" s="7"/>
    </row>
    <row r="119" spans="14:17" ht="15.75">
      <c r="N119" s="11"/>
      <c r="O119" s="7"/>
      <c r="P119" s="7"/>
      <c r="Q119" s="7"/>
    </row>
    <row r="120" spans="14:17" ht="15.75">
      <c r="N120" s="1"/>
      <c r="O120" s="7"/>
      <c r="P120" s="7"/>
      <c r="Q120" s="7"/>
    </row>
    <row r="121" spans="14:17" ht="15.75">
      <c r="N121" s="1"/>
      <c r="O121" s="7"/>
      <c r="P121" s="7"/>
      <c r="Q121" s="7"/>
    </row>
    <row r="122" spans="14:17" ht="15.75">
      <c r="N122" s="1"/>
      <c r="O122" s="7"/>
      <c r="P122" s="7"/>
      <c r="Q122" s="7"/>
    </row>
    <row r="123" spans="14:17" ht="15.75">
      <c r="N123" s="1"/>
      <c r="O123" s="7"/>
      <c r="P123" s="7"/>
      <c r="Q123" s="7"/>
    </row>
    <row r="124" spans="14:17" ht="15.75">
      <c r="N124" s="1"/>
      <c r="O124" s="7"/>
      <c r="P124" s="7"/>
      <c r="Q124" s="7"/>
    </row>
    <row r="125" spans="14:17" ht="15.75">
      <c r="N125" s="1"/>
      <c r="O125" s="7"/>
      <c r="P125" s="7"/>
      <c r="Q125" s="7"/>
    </row>
    <row r="126" spans="14:17" ht="15.75">
      <c r="N126" s="1"/>
      <c r="O126" s="7"/>
      <c r="P126" s="7"/>
      <c r="Q126" s="7"/>
    </row>
    <row r="127" spans="14:17" ht="15.75">
      <c r="N127" s="1"/>
      <c r="O127" s="7"/>
      <c r="P127" s="7"/>
      <c r="Q127" s="7"/>
    </row>
    <row r="128" spans="14:17" ht="15.75">
      <c r="N128" s="1"/>
      <c r="O128" s="7"/>
      <c r="P128" s="7"/>
      <c r="Q128" s="7"/>
    </row>
    <row r="129" spans="14:17" ht="15.75">
      <c r="N129" s="1"/>
      <c r="O129" s="7"/>
      <c r="P129" s="7"/>
      <c r="Q129" s="7"/>
    </row>
    <row r="130" spans="14:17" ht="15.75">
      <c r="N130" s="1"/>
      <c r="O130" s="7"/>
      <c r="P130" s="7"/>
      <c r="Q130" s="7"/>
    </row>
    <row r="131" spans="14:17" ht="15.75">
      <c r="N131" s="1"/>
      <c r="O131" s="7"/>
      <c r="P131" s="7"/>
      <c r="Q131" s="7"/>
    </row>
    <row r="132" spans="14:17" ht="15.75">
      <c r="N132" s="1"/>
      <c r="O132" s="7"/>
      <c r="P132" s="7"/>
      <c r="Q132" s="7"/>
    </row>
    <row r="133" spans="14:17" ht="15.75">
      <c r="N133" s="1"/>
      <c r="O133" s="7"/>
      <c r="P133" s="7"/>
      <c r="Q133" s="7"/>
    </row>
    <row r="134" spans="14:17" ht="15.75">
      <c r="N134" s="1"/>
      <c r="O134" s="7"/>
      <c r="P134" s="7"/>
      <c r="Q134" s="7"/>
    </row>
    <row r="135" spans="14:17" ht="15.75">
      <c r="N135" s="1"/>
      <c r="O135" s="7"/>
      <c r="P135" s="7"/>
      <c r="Q135" s="7"/>
    </row>
    <row r="136" spans="14:17" ht="15.75">
      <c r="N136" s="1"/>
      <c r="O136" s="7"/>
      <c r="P136" s="7"/>
      <c r="Q136" s="7"/>
    </row>
    <row r="137" spans="14:17" ht="15.75">
      <c r="N137" s="1"/>
      <c r="O137" s="7"/>
      <c r="P137" s="7"/>
      <c r="Q137" s="7"/>
    </row>
    <row r="138" spans="14:17" ht="15.75">
      <c r="N138" s="1"/>
      <c r="O138" s="7"/>
      <c r="P138" s="7"/>
      <c r="Q138" s="7"/>
    </row>
    <row r="139" spans="14:17" ht="15.75">
      <c r="N139" s="1"/>
      <c r="O139" s="7"/>
      <c r="P139" s="7"/>
      <c r="Q139" s="7"/>
    </row>
    <row r="140" spans="14:17" ht="15.75">
      <c r="N140" s="1"/>
      <c r="O140" s="7"/>
      <c r="P140" s="7"/>
      <c r="Q140" s="7"/>
    </row>
    <row r="141" spans="14:17" ht="15.75">
      <c r="N141" s="1"/>
      <c r="O141" s="7"/>
      <c r="P141" s="7"/>
      <c r="Q141" s="7"/>
    </row>
    <row r="142" spans="14:17" ht="15.75">
      <c r="N142" s="1"/>
      <c r="O142" s="7"/>
      <c r="P142" s="7"/>
      <c r="Q142" s="7"/>
    </row>
    <row r="143" spans="14:17" ht="15.75">
      <c r="N143" s="1"/>
      <c r="O143" s="7"/>
      <c r="P143" s="7"/>
      <c r="Q143" s="7"/>
    </row>
    <row r="144" spans="14:17" ht="15.75">
      <c r="N144" s="1"/>
      <c r="O144" s="7"/>
      <c r="P144" s="7"/>
      <c r="Q144" s="7"/>
    </row>
    <row r="145" spans="14:17" ht="15.75">
      <c r="N145" s="1"/>
      <c r="O145" s="7"/>
      <c r="P145" s="7"/>
      <c r="Q145" s="7"/>
    </row>
    <row r="146" spans="14:17" ht="15.75">
      <c r="N146" s="1"/>
      <c r="O146" s="7"/>
      <c r="P146" s="7"/>
      <c r="Q146" s="7"/>
    </row>
    <row r="147" spans="14:17" ht="15.75">
      <c r="N147" s="1"/>
      <c r="O147" s="7"/>
      <c r="P147" s="7"/>
      <c r="Q147" s="7"/>
    </row>
    <row r="148" spans="14:17" ht="15.75">
      <c r="N148" s="1"/>
      <c r="O148" s="7"/>
      <c r="P148" s="7"/>
      <c r="Q148" s="7"/>
    </row>
    <row r="153" spans="14:17" ht="15.75">
      <c r="N153" s="1"/>
      <c r="O153" s="7"/>
      <c r="P153" s="7"/>
      <c r="Q153" s="7"/>
    </row>
    <row r="154" spans="14:17" ht="15.75">
      <c r="N154" s="1"/>
      <c r="O154" s="7"/>
      <c r="P154" s="7"/>
      <c r="Q154" s="7"/>
    </row>
    <row r="155" spans="14:17" ht="15.75">
      <c r="N155" s="1"/>
      <c r="O155" s="7"/>
      <c r="P155" s="7"/>
      <c r="Q155" s="7"/>
    </row>
    <row r="156" spans="14:17" ht="15.75">
      <c r="N156" s="1"/>
      <c r="O156" s="7"/>
      <c r="P156" s="7"/>
      <c r="Q156" s="7"/>
    </row>
    <row r="157" spans="14:17" ht="15.75">
      <c r="N157" s="1"/>
      <c r="O157" s="7"/>
      <c r="P157" s="7"/>
      <c r="Q157" s="7"/>
    </row>
    <row r="158" spans="14:17" ht="15.75">
      <c r="N158" s="1"/>
      <c r="O158" s="7"/>
      <c r="P158" s="7"/>
      <c r="Q158" s="7"/>
    </row>
    <row r="159" spans="14:17" ht="15.75">
      <c r="N159" s="1"/>
      <c r="O159" s="7"/>
      <c r="P159" s="7"/>
      <c r="Q159" s="7"/>
    </row>
    <row r="160" spans="14:17" ht="15.75">
      <c r="N160" s="1"/>
      <c r="O160" s="7"/>
      <c r="P160" s="7"/>
      <c r="Q160" s="7"/>
    </row>
    <row r="161" spans="14:17" ht="15.75">
      <c r="N161" s="1"/>
      <c r="O161" s="7"/>
      <c r="P161" s="7"/>
      <c r="Q161" s="7"/>
    </row>
    <row r="162" spans="14:17" ht="15.75">
      <c r="N162" s="1"/>
      <c r="O162" s="7"/>
      <c r="P162" s="7"/>
      <c r="Q162" s="7"/>
    </row>
    <row r="163" spans="14:17" ht="15.75">
      <c r="N163" s="10"/>
      <c r="O163" s="7"/>
      <c r="P163" s="7"/>
      <c r="Q163" s="7"/>
    </row>
    <row r="164" spans="14:17" ht="15.75">
      <c r="N164" s="10"/>
      <c r="O164" s="7"/>
      <c r="P164" s="7"/>
      <c r="Q164" s="7"/>
    </row>
    <row r="165" spans="14:17" ht="15.75">
      <c r="N165" s="10"/>
      <c r="O165" s="7"/>
      <c r="P165" s="7"/>
      <c r="Q165" s="7"/>
    </row>
    <row r="166" spans="14:17" ht="15.75">
      <c r="N166" s="1"/>
      <c r="O166" s="1"/>
      <c r="P166" s="1"/>
      <c r="Q166" s="1"/>
    </row>
    <row r="167" spans="14:17" ht="15.75">
      <c r="N167" s="1"/>
      <c r="O167" s="1"/>
      <c r="P167" s="1"/>
      <c r="Q167" s="1"/>
    </row>
    <row r="168" spans="14:17" ht="15.75">
      <c r="N168" s="1"/>
      <c r="O168" s="1"/>
      <c r="P168" s="1"/>
      <c r="Q168" s="1"/>
    </row>
    <row r="186" spans="15:17">
      <c r="O186" s="19"/>
      <c r="P186" s="19"/>
      <c r="Q186" s="19"/>
    </row>
    <row r="187" spans="15:17">
      <c r="O187" s="3"/>
      <c r="P187" s="3"/>
      <c r="Q187" s="3"/>
    </row>
    <row r="188" spans="15:17">
      <c r="O188" s="19"/>
      <c r="P188" s="19"/>
      <c r="Q188" s="19"/>
    </row>
    <row r="189" spans="15:17">
      <c r="O189" s="19"/>
      <c r="P189" s="19"/>
      <c r="Q189" s="19"/>
    </row>
    <row r="190" spans="15:17">
      <c r="O190" s="19"/>
      <c r="P190" s="19"/>
      <c r="Q190" s="19"/>
    </row>
    <row r="191" spans="15:17">
      <c r="O191" s="19"/>
      <c r="P191" s="19"/>
      <c r="Q191" s="19"/>
    </row>
    <row r="193" spans="14:17">
      <c r="N193" s="3"/>
      <c r="O193" s="19"/>
      <c r="P193" s="19"/>
      <c r="Q193" s="19"/>
    </row>
    <row r="194" spans="14:17">
      <c r="N194" s="3"/>
      <c r="O194" s="19"/>
      <c r="P194" s="19"/>
      <c r="Q194" s="19"/>
    </row>
    <row r="195" spans="14:17">
      <c r="N195" s="3"/>
      <c r="O195" s="19"/>
      <c r="P195" s="19"/>
      <c r="Q195" s="19"/>
    </row>
    <row r="196" spans="14:17">
      <c r="N196" s="3"/>
      <c r="O196" s="19"/>
      <c r="P196" s="19"/>
      <c r="Q196" s="19"/>
    </row>
    <row r="197" spans="14:17">
      <c r="N197" s="3"/>
      <c r="O197" s="19"/>
      <c r="P197" s="19"/>
      <c r="Q197" s="19"/>
    </row>
    <row r="198" spans="14:17">
      <c r="N198" s="3"/>
      <c r="O198" s="19"/>
      <c r="P198" s="19"/>
      <c r="Q198" s="19"/>
    </row>
    <row r="200" spans="14:17">
      <c r="N200" s="3"/>
      <c r="O200" s="19"/>
      <c r="P200" s="19"/>
      <c r="Q200" s="19"/>
    </row>
    <row r="201" spans="14:17">
      <c r="N201" s="3"/>
      <c r="O201" s="19"/>
      <c r="P201" s="19"/>
      <c r="Q201" s="19"/>
    </row>
    <row r="202" spans="14:17">
      <c r="N202" s="3"/>
      <c r="O202" s="19"/>
      <c r="P202" s="19"/>
      <c r="Q202" s="19"/>
    </row>
    <row r="203" spans="14:17">
      <c r="N203" s="3"/>
      <c r="O203" s="19"/>
      <c r="P203" s="19"/>
      <c r="Q203" s="19"/>
    </row>
    <row r="204" spans="14:17">
      <c r="N204" s="3"/>
      <c r="O204" s="19"/>
      <c r="P204" s="19"/>
      <c r="Q204" s="19"/>
    </row>
    <row r="207" spans="14:17">
      <c r="N207" s="3"/>
      <c r="O207" s="19"/>
      <c r="P207" s="19"/>
      <c r="Q207" s="19"/>
    </row>
    <row r="208" spans="14:17">
      <c r="N208" s="3"/>
      <c r="O208" s="19"/>
      <c r="P208" s="19"/>
      <c r="Q208" s="19"/>
    </row>
    <row r="209" spans="14:17">
      <c r="N209" s="3"/>
      <c r="O209" s="19"/>
      <c r="P209" s="19"/>
      <c r="Q209" s="19"/>
    </row>
    <row r="212" spans="14:17">
      <c r="N212" s="3"/>
      <c r="O212" s="19"/>
      <c r="P212" s="19"/>
      <c r="Q212" s="19"/>
    </row>
    <row r="213" spans="14:17">
      <c r="N213" s="3"/>
      <c r="O213" s="19"/>
      <c r="P213" s="19"/>
      <c r="Q213" s="19"/>
    </row>
    <row r="214" spans="14:17">
      <c r="N214" s="3"/>
      <c r="O214" s="19"/>
      <c r="P214" s="19"/>
      <c r="Q214" s="19"/>
    </row>
    <row r="217" spans="14:17">
      <c r="N217" s="3"/>
      <c r="O217" s="19"/>
      <c r="P217" s="19"/>
      <c r="Q217" s="19"/>
    </row>
    <row r="218" spans="14:17">
      <c r="N218" s="43"/>
      <c r="O218" s="19"/>
      <c r="P218" s="19"/>
      <c r="Q218" s="19"/>
    </row>
    <row r="219" spans="14:17">
      <c r="O219" s="19"/>
      <c r="P219" s="19"/>
      <c r="Q219" s="19"/>
    </row>
    <row r="221" spans="14:17">
      <c r="N221" s="3"/>
      <c r="O221" s="19"/>
      <c r="P221" s="19"/>
      <c r="Q221" s="19"/>
    </row>
  </sheetData>
  <phoneticPr fontId="35" type="noConversion"/>
  <conditionalFormatting sqref="R2:R6">
    <cfRule type="duplicateValues" dxfId="4" priority="3"/>
  </conditionalFormatting>
  <conditionalFormatting sqref="R7">
    <cfRule type="duplicateValues" dxfId="3" priority="2"/>
  </conditionalFormatting>
  <conditionalFormatting sqref="R34:R1048576 R1:R32">
    <cfRule type="duplicateValues" dxfId="2" priority="1"/>
  </conditionalFormatting>
  <hyperlinks>
    <hyperlink ref="AI8" r:id="rId1" xr:uid="{12816894-B4F0-4DA9-B83F-56CF2A9B34FF}"/>
    <hyperlink ref="AI9" r:id="rId2" xr:uid="{ED9CDDBD-7C9A-40B5-85BA-ED995E90002D}"/>
    <hyperlink ref="AI10" r:id="rId3" xr:uid="{61C3F839-C09F-44DF-8E27-9826A81A2480}"/>
    <hyperlink ref="AI11" r:id="rId4" xr:uid="{418B22A4-1EBE-4F63-AE00-C0252C7F7E60}"/>
    <hyperlink ref="AI12" r:id="rId5" xr:uid="{03CD7C46-DCC7-447B-ADE9-AAA145C789B4}"/>
    <hyperlink ref="AI13" r:id="rId6" xr:uid="{7BE7AAD1-D58B-40F8-A05E-433655A9438B}"/>
    <hyperlink ref="AI14" r:id="rId7" xr:uid="{90B50A0D-AB88-48C2-96AE-F9606921AEFD}"/>
    <hyperlink ref="AI15" r:id="rId8" xr:uid="{DAD90083-90BA-4819-A401-6AF3686CCC09}"/>
    <hyperlink ref="AI16" r:id="rId9" xr:uid="{28078488-BAC5-4A69-A5F7-98A00D12B4D9}"/>
    <hyperlink ref="AI17" r:id="rId10" xr:uid="{B4C32A38-CACF-4690-916E-1C689D52266E}"/>
    <hyperlink ref="AI18" r:id="rId11" xr:uid="{DAA2D868-FE43-4765-9C29-3D5F596A1077}"/>
    <hyperlink ref="AI22" r:id="rId12" xr:uid="{4B07FCCB-667D-4873-AE33-CD61CB4ECD01}"/>
    <hyperlink ref="AI23" r:id="rId13" xr:uid="{F3EE9A86-2381-4328-9467-009EAB570A00}"/>
    <hyperlink ref="AI24" r:id="rId14" xr:uid="{DCAC11EE-7118-4968-8822-C60590C2984D}"/>
    <hyperlink ref="AI25" r:id="rId15" xr:uid="{729245C8-E6C3-4D2D-B380-6FEFC6E10581}"/>
    <hyperlink ref="AI26" r:id="rId16" xr:uid="{D8B9AE24-EAB3-4959-8068-556970679D28}"/>
    <hyperlink ref="AI27" r:id="rId17" xr:uid="{030FC004-1BA9-45BC-8E20-167E668F0295}"/>
    <hyperlink ref="AI29" r:id="rId18" xr:uid="{96B048BC-0CB3-4731-8716-1F2B58CFE7E3}"/>
    <hyperlink ref="AI30" r:id="rId19" xr:uid="{03311698-3EDC-485C-AA6B-7D9EA251204F}"/>
    <hyperlink ref="AI31" r:id="rId20" xr:uid="{DB8D573F-9ACF-4F30-9613-EC50AC7B8957}"/>
    <hyperlink ref="AI32" r:id="rId21" xr:uid="{C81B9B2F-63B4-47E5-9C7F-1D6AB56FC27A}"/>
    <hyperlink ref="AI34" r:id="rId22" xr:uid="{AB488B6E-72BC-42CE-9776-9D748AFF1B65}"/>
    <hyperlink ref="AI35" r:id="rId23" xr:uid="{D2311376-BF79-4AE6-92E8-633F0E7DFA09}"/>
    <hyperlink ref="AI36" r:id="rId24" xr:uid="{659766EA-567D-474B-A7BE-DA08BACC47DA}"/>
    <hyperlink ref="AI37" r:id="rId25" xr:uid="{E94EF26E-413E-4D55-8B50-4961071657F2}"/>
    <hyperlink ref="AI38" r:id="rId26" xr:uid="{252D6C83-5BF5-4D21-ADBF-E25F4EDB4E99}"/>
    <hyperlink ref="AI39" r:id="rId27" xr:uid="{9F7A6317-04F3-4713-953D-E4453B12D9BF}"/>
    <hyperlink ref="AI40" r:id="rId28" xr:uid="{B86F99E7-87EE-440A-B14C-8065AEF8CB70}"/>
    <hyperlink ref="AI41" r:id="rId29" xr:uid="{1BF7ABB8-CCBE-4B00-8210-7144B3AA9FE3}"/>
    <hyperlink ref="AI42" r:id="rId30" xr:uid="{48FD390D-89F4-4CE4-91DC-8F170359B425}"/>
    <hyperlink ref="AI43" r:id="rId31" xr:uid="{4AD7B4E7-B50A-4A3C-83D8-7F6671E58D02}"/>
    <hyperlink ref="AI44" r:id="rId32" xr:uid="{EC594D30-119C-49B3-9D16-191C22D10A1F}"/>
    <hyperlink ref="AI45" r:id="rId33" xr:uid="{48D42633-1610-4DB0-99DC-1638B12BCD25}"/>
    <hyperlink ref="AI46" r:id="rId34" xr:uid="{188C2ADD-AD02-441E-B330-BD625CA089C4}"/>
    <hyperlink ref="AI47" r:id="rId35" xr:uid="{B08948B5-D3DF-4D4A-B387-A3B2A611CD62}"/>
    <hyperlink ref="AI48" r:id="rId36" xr:uid="{3D908DFD-7211-4F00-8369-C52F7C7C5E92}"/>
    <hyperlink ref="AI49" r:id="rId37" xr:uid="{FFD5797A-D099-4B09-B923-9E02A509820A}"/>
    <hyperlink ref="AI50" r:id="rId38" xr:uid="{91C60FFB-CC72-4DB9-87BE-0AC547D85416}"/>
    <hyperlink ref="AI51" r:id="rId39" xr:uid="{8BCB22D5-B32E-4E72-B98A-6EE96718E179}"/>
    <hyperlink ref="AI52" r:id="rId40" xr:uid="{05CDE6D5-B5E1-4C3C-848D-D53A3A40208D}"/>
    <hyperlink ref="AI53" r:id="rId41" xr:uid="{22D3D887-A435-467C-BFA4-C31E88902AC3}"/>
    <hyperlink ref="AI54" r:id="rId42" xr:uid="{DF2AC3F9-0196-42EE-8DBD-00E7E6E79DBF}"/>
    <hyperlink ref="AI55" r:id="rId43" xr:uid="{F89B56CA-7C13-4AE0-BCF9-7CE1120DDAAC}"/>
    <hyperlink ref="AI56" r:id="rId44" xr:uid="{1CC8B06F-A05B-4C90-BFCF-EDA1C04D4BA0}"/>
    <hyperlink ref="AI57" r:id="rId45" xr:uid="{FEF61047-E69F-4B4A-B5FE-D3C2298BE374}"/>
    <hyperlink ref="AI58" r:id="rId46" xr:uid="{D75F830E-DBB7-4C44-AE10-B9476D4E7C8E}"/>
    <hyperlink ref="AI59" r:id="rId47" xr:uid="{BEE8F207-DDC1-451E-858B-302D252C130A}"/>
    <hyperlink ref="AI61" r:id="rId48" xr:uid="{E71394B1-9EB2-4C72-B86C-3DFF53E820FC}"/>
    <hyperlink ref="AI62" r:id="rId49" xr:uid="{BD813FB2-5074-480B-80FA-A52114067221}"/>
    <hyperlink ref="AI63" r:id="rId50" xr:uid="{28D562B9-8BB0-4F2A-AB21-C29CE009C3EC}"/>
    <hyperlink ref="AI64" r:id="rId51" xr:uid="{72BBAD0C-5C0F-4A18-8F91-34CB79E0E01C}"/>
    <hyperlink ref="AI65" r:id="rId52" xr:uid="{4E59C9EA-B8F4-42F2-AD0E-4E85C31D54CA}"/>
    <hyperlink ref="AI66" r:id="rId53" xr:uid="{E33F0B4D-657F-4ED9-B3C2-17432EEEDEF0}"/>
    <hyperlink ref="AI67" r:id="rId54" xr:uid="{C25828F1-978E-424D-BB6A-2A441C545AF6}"/>
    <hyperlink ref="AI68" r:id="rId55" xr:uid="{43759C54-0B7D-4428-A2C7-374624747317}"/>
    <hyperlink ref="AI69" r:id="rId56" xr:uid="{8B6DFBE7-3AE2-43CC-AFC2-AFF2463F5159}"/>
    <hyperlink ref="AI70" r:id="rId57" xr:uid="{6B34E51C-C6F1-4A10-AA09-72A6AE011E1D}"/>
    <hyperlink ref="AI71" r:id="rId58" xr:uid="{92478550-DB63-4143-AC55-762324492BCC}"/>
    <hyperlink ref="AI72" r:id="rId59" xr:uid="{714B958C-7444-49E1-93F8-EDF641B90A4E}"/>
    <hyperlink ref="AI74" r:id="rId60" xr:uid="{677A030C-B20E-40FC-A91A-5BB2EF9CEA10}"/>
    <hyperlink ref="AI75" r:id="rId61" xr:uid="{282A371D-B7B6-49BC-83B1-220DB162DCC0}"/>
    <hyperlink ref="AI76" r:id="rId62" xr:uid="{0D0DF2E4-B772-49DD-A38F-606C657C9F0C}"/>
    <hyperlink ref="AI79" r:id="rId63" xr:uid="{A017456B-97F8-4675-8D49-950EEA100B74}"/>
    <hyperlink ref="AI80" r:id="rId64" xr:uid="{F28DAA47-030D-4FBA-860A-A1553F3A48A8}"/>
    <hyperlink ref="AI81" r:id="rId65" xr:uid="{D634BE5C-815D-48AC-847E-5077D8B67A6C}"/>
    <hyperlink ref="AI82" r:id="rId66" xr:uid="{5D915B20-5B98-4C5C-A098-5C7DF2CD421B}"/>
    <hyperlink ref="AI83" r:id="rId67" xr:uid="{A29B3A37-13F4-48D2-B283-D18F641A15CB}"/>
    <hyperlink ref="AI84" r:id="rId68" xr:uid="{942F56C6-51F8-43C6-9945-81A498DEDC05}"/>
    <hyperlink ref="AI85" r:id="rId69" xr:uid="{AF132323-EB64-4053-9EA0-3E75A1243408}"/>
    <hyperlink ref="AI60" r:id="rId70" xr:uid="{60ED3DAC-F4A1-44F5-B6F6-39F42F277CDE}"/>
  </hyperlinks>
  <pageMargins left="0.7" right="0.7" top="0.75" bottom="0.75" header="0.3" footer="0.3"/>
  <drawing r:id="rId7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43CD8-A769-4465-90E2-98BAA6A3FBFF}">
  <dimension ref="A1:AX223"/>
  <sheetViews>
    <sheetView topLeftCell="C1" workbookViewId="0">
      <selection activeCell="Q9" sqref="Q9:Q17"/>
    </sheetView>
  </sheetViews>
  <sheetFormatPr defaultRowHeight="15"/>
  <cols>
    <col min="1" max="2" width="23.42578125" hidden="1" customWidth="1"/>
    <col min="3" max="3" width="14.5703125" customWidth="1"/>
    <col min="4" max="4" width="19.5703125" customWidth="1"/>
    <col min="5" max="5" width="17.7109375" customWidth="1"/>
    <col min="6" max="6" width="13.85546875" customWidth="1"/>
    <col min="7" max="7" width="24.7109375" bestFit="1" customWidth="1"/>
    <col min="8" max="9" width="16" customWidth="1"/>
    <col min="10" max="12" width="25.7109375" customWidth="1"/>
    <col min="13" max="13" width="14.5703125" customWidth="1"/>
    <col min="14" max="14" width="13.85546875" customWidth="1"/>
    <col min="15" max="15" width="14" bestFit="1" customWidth="1"/>
    <col min="16" max="16" width="20" bestFit="1" customWidth="1"/>
    <col min="17" max="18" width="19.7109375" bestFit="1" customWidth="1"/>
    <col min="19" max="19" width="14.140625" bestFit="1" customWidth="1"/>
    <col min="20" max="20" width="18.42578125" bestFit="1" customWidth="1"/>
    <col min="21" max="24" width="21" customWidth="1"/>
    <col min="25" max="31" width="21" hidden="1" customWidth="1"/>
    <col min="32" max="32" width="23.28515625" hidden="1" customWidth="1"/>
    <col min="33" max="33" width="21.42578125" hidden="1" customWidth="1"/>
    <col min="34" max="39" width="23.28515625" hidden="1" customWidth="1"/>
    <col min="40" max="47" width="21.42578125" hidden="1" customWidth="1"/>
    <col min="48" max="48" width="21.42578125" customWidth="1"/>
    <col min="49" max="49" width="23.42578125" customWidth="1"/>
    <col min="50" max="51" width="14.140625" bestFit="1" customWidth="1"/>
  </cols>
  <sheetData>
    <row r="1" spans="1:50" s="26" customFormat="1">
      <c r="G1"/>
      <c r="H1"/>
      <c r="I1"/>
      <c r="J1"/>
      <c r="K1"/>
      <c r="L1"/>
      <c r="M1"/>
      <c r="N1"/>
      <c r="O1"/>
      <c r="P1"/>
      <c r="Q1"/>
      <c r="R1"/>
      <c r="S1"/>
      <c r="T1"/>
      <c r="U1"/>
      <c r="V1"/>
      <c r="W1"/>
      <c r="X1"/>
      <c r="Y1"/>
      <c r="Z1"/>
      <c r="AA1"/>
      <c r="AB1"/>
      <c r="AC1"/>
      <c r="AD1"/>
      <c r="AE1"/>
      <c r="AF1"/>
      <c r="AG1"/>
      <c r="AH1"/>
      <c r="AI1"/>
      <c r="AJ1"/>
      <c r="AK1"/>
      <c r="AL1"/>
      <c r="AM1"/>
      <c r="AN1"/>
      <c r="AO1"/>
      <c r="AP1"/>
      <c r="AQ1"/>
      <c r="AR1"/>
      <c r="AS1"/>
      <c r="AT1"/>
      <c r="AU1"/>
      <c r="AV1"/>
    </row>
    <row r="2" spans="1:50">
      <c r="E2" s="8"/>
      <c r="F2" s="8"/>
    </row>
    <row r="3" spans="1:50" ht="15.75">
      <c r="G3" s="1"/>
      <c r="H3" s="1" t="s">
        <v>0</v>
      </c>
      <c r="I3" s="228" t="s">
        <v>5688</v>
      </c>
      <c r="J3" s="228"/>
      <c r="K3" s="1"/>
      <c r="L3" s="1"/>
      <c r="M3" s="1"/>
      <c r="O3" s="1"/>
      <c r="Y3" s="1"/>
      <c r="AG3" s="1"/>
      <c r="AN3" s="1"/>
      <c r="AO3" s="1"/>
      <c r="AP3" s="1"/>
      <c r="AQ3" s="1"/>
      <c r="AR3" s="1"/>
      <c r="AS3" s="1"/>
      <c r="AT3" s="1"/>
      <c r="AU3" s="1"/>
      <c r="AV3" s="1"/>
      <c r="AW3" s="1"/>
    </row>
    <row r="4" spans="1:50" ht="15.75">
      <c r="G4" s="1"/>
      <c r="H4" s="1" t="s">
        <v>1</v>
      </c>
      <c r="I4" s="87" t="s">
        <v>2</v>
      </c>
      <c r="J4" s="87"/>
      <c r="K4" s="1"/>
      <c r="L4" s="1"/>
      <c r="M4" s="1"/>
      <c r="O4" s="1"/>
      <c r="Y4" s="1"/>
      <c r="AG4" s="1"/>
      <c r="AN4" s="1"/>
      <c r="AO4" s="1"/>
      <c r="AP4" s="1"/>
      <c r="AQ4" s="1"/>
      <c r="AR4" s="1"/>
      <c r="AS4" s="1"/>
      <c r="AT4" s="1"/>
      <c r="AU4" s="1"/>
      <c r="AV4" s="1"/>
      <c r="AW4" s="1"/>
    </row>
    <row r="5" spans="1:50" ht="16.5" thickBot="1">
      <c r="G5" s="1"/>
      <c r="H5" s="1" t="s">
        <v>3</v>
      </c>
      <c r="I5" s="407">
        <v>46113</v>
      </c>
      <c r="J5" s="6"/>
      <c r="K5" s="1"/>
      <c r="L5" s="1"/>
      <c r="M5" s="1"/>
      <c r="O5" s="1"/>
      <c r="Y5" s="1"/>
      <c r="AG5" s="1"/>
      <c r="AN5" s="1"/>
      <c r="AO5" s="1"/>
      <c r="AP5" s="1"/>
      <c r="AQ5" s="1"/>
      <c r="AR5" s="1"/>
      <c r="AS5" s="1"/>
      <c r="AT5" s="1"/>
      <c r="AU5" s="1"/>
      <c r="AV5" s="1"/>
      <c r="AW5" s="1"/>
    </row>
    <row r="6" spans="1:50" ht="15.75">
      <c r="H6" s="1" t="s">
        <v>4</v>
      </c>
      <c r="I6" s="87" t="s">
        <v>5</v>
      </c>
      <c r="J6" s="87"/>
      <c r="R6" s="62"/>
      <c r="S6" s="63"/>
      <c r="T6" s="64"/>
      <c r="U6" s="64" t="s">
        <v>1761</v>
      </c>
      <c r="V6" s="63"/>
      <c r="W6" s="63"/>
      <c r="X6" s="65"/>
      <c r="Y6" s="56"/>
      <c r="Z6" s="56"/>
      <c r="AA6" s="57"/>
      <c r="AB6" s="57"/>
      <c r="AC6" s="57" t="s">
        <v>1772</v>
      </c>
      <c r="AD6" s="56"/>
      <c r="AE6" s="56"/>
      <c r="AF6" s="58"/>
      <c r="AG6" s="51"/>
      <c r="AH6" s="50"/>
      <c r="AI6" s="50" t="s">
        <v>1777</v>
      </c>
      <c r="AJ6" s="51"/>
      <c r="AK6" s="51"/>
      <c r="AL6" s="51"/>
      <c r="AM6" s="52"/>
      <c r="AN6" s="72"/>
      <c r="AO6" s="73"/>
      <c r="AP6" s="73"/>
      <c r="AQ6" s="80" t="s">
        <v>1788</v>
      </c>
      <c r="AR6" s="73"/>
      <c r="AS6" s="73"/>
      <c r="AT6" s="73"/>
      <c r="AU6" s="74"/>
      <c r="AW6" s="81"/>
      <c r="AX6" s="81"/>
    </row>
    <row r="7" spans="1:50" ht="15.75">
      <c r="P7" s="1"/>
      <c r="Q7" s="1"/>
      <c r="R7" s="66"/>
      <c r="S7" s="45" t="s">
        <v>1768</v>
      </c>
      <c r="T7" s="45" t="s">
        <v>1768</v>
      </c>
      <c r="U7" s="45" t="s">
        <v>1768</v>
      </c>
      <c r="V7" s="45" t="s">
        <v>1769</v>
      </c>
      <c r="W7" s="45" t="s">
        <v>1769</v>
      </c>
      <c r="X7" s="67" t="s">
        <v>1769</v>
      </c>
      <c r="Y7" s="46"/>
      <c r="Z7" s="46"/>
      <c r="AA7" s="46"/>
      <c r="AB7" s="46" t="s">
        <v>1768</v>
      </c>
      <c r="AC7" s="46" t="s">
        <v>1768</v>
      </c>
      <c r="AD7" s="46" t="s">
        <v>1769</v>
      </c>
      <c r="AE7" s="46" t="s">
        <v>1769</v>
      </c>
      <c r="AF7" s="59" t="s">
        <v>1769</v>
      </c>
      <c r="AG7" s="48"/>
      <c r="AH7" s="48" t="s">
        <v>1768</v>
      </c>
      <c r="AI7" s="48" t="s">
        <v>1768</v>
      </c>
      <c r="AJ7" s="48" t="s">
        <v>1769</v>
      </c>
      <c r="AK7" s="48" t="s">
        <v>1769</v>
      </c>
      <c r="AL7" s="49" t="s">
        <v>1769</v>
      </c>
      <c r="AM7" s="53"/>
      <c r="AN7" s="75"/>
      <c r="AO7" s="71"/>
      <c r="AP7" s="71"/>
      <c r="AQ7" s="71"/>
      <c r="AR7" s="71"/>
      <c r="AS7" s="71"/>
      <c r="AT7" s="71"/>
      <c r="AU7" s="76"/>
      <c r="AW7" s="81"/>
      <c r="AX7" s="81"/>
    </row>
    <row r="8" spans="1:50" ht="16.5" thickBot="1">
      <c r="A8" s="4" t="s">
        <v>1455</v>
      </c>
      <c r="B8" s="4" t="s">
        <v>1456</v>
      </c>
      <c r="C8" s="4" t="s">
        <v>1457</v>
      </c>
      <c r="D8" s="4" t="s">
        <v>1458</v>
      </c>
      <c r="E8" s="4" t="s">
        <v>1459</v>
      </c>
      <c r="F8" s="4" t="s">
        <v>9</v>
      </c>
      <c r="G8" s="4" t="s">
        <v>1752</v>
      </c>
      <c r="H8" s="4" t="s">
        <v>1795</v>
      </c>
      <c r="I8" s="4" t="s">
        <v>1754</v>
      </c>
      <c r="J8" s="4" t="s">
        <v>1755</v>
      </c>
      <c r="K8" s="4" t="s">
        <v>1756</v>
      </c>
      <c r="L8" s="4" t="s">
        <v>1757</v>
      </c>
      <c r="M8" s="4" t="s">
        <v>1461</v>
      </c>
      <c r="N8" s="4" t="s">
        <v>1759</v>
      </c>
      <c r="O8" s="4" t="s">
        <v>1758</v>
      </c>
      <c r="P8" s="4" t="s">
        <v>1789</v>
      </c>
      <c r="Q8" s="4" t="s">
        <v>1790</v>
      </c>
      <c r="R8" s="68" t="s">
        <v>1762</v>
      </c>
      <c r="S8" s="69" t="s">
        <v>1770</v>
      </c>
      <c r="T8" s="69" t="s">
        <v>1763</v>
      </c>
      <c r="U8" s="69" t="s">
        <v>1764</v>
      </c>
      <c r="V8" s="69" t="s">
        <v>1765</v>
      </c>
      <c r="W8" s="69" t="s">
        <v>1766</v>
      </c>
      <c r="X8" s="70" t="s">
        <v>1767</v>
      </c>
      <c r="Y8" s="60" t="s">
        <v>1773</v>
      </c>
      <c r="Z8" s="60" t="s">
        <v>1774</v>
      </c>
      <c r="AA8" s="60" t="s">
        <v>1775</v>
      </c>
      <c r="AB8" s="60" t="s">
        <v>1776</v>
      </c>
      <c r="AC8" s="60" t="s">
        <v>1764</v>
      </c>
      <c r="AD8" s="60" t="s">
        <v>1765</v>
      </c>
      <c r="AE8" s="60" t="s">
        <v>1766</v>
      </c>
      <c r="AF8" s="61" t="s">
        <v>1767</v>
      </c>
      <c r="AG8" s="54" t="s">
        <v>1778</v>
      </c>
      <c r="AH8" s="54" t="s">
        <v>1776</v>
      </c>
      <c r="AI8" s="54" t="s">
        <v>1764</v>
      </c>
      <c r="AJ8" s="54" t="s">
        <v>1765</v>
      </c>
      <c r="AK8" s="54" t="s">
        <v>1766</v>
      </c>
      <c r="AL8" s="54" t="s">
        <v>1767</v>
      </c>
      <c r="AM8" s="55" t="s">
        <v>1779</v>
      </c>
      <c r="AN8" s="77" t="s">
        <v>1780</v>
      </c>
      <c r="AO8" s="78" t="s">
        <v>1781</v>
      </c>
      <c r="AP8" s="78" t="s">
        <v>1782</v>
      </c>
      <c r="AQ8" s="78" t="s">
        <v>1783</v>
      </c>
      <c r="AR8" s="78" t="s">
        <v>1784</v>
      </c>
      <c r="AS8" s="78" t="s">
        <v>1785</v>
      </c>
      <c r="AT8" s="78" t="s">
        <v>1786</v>
      </c>
      <c r="AU8" s="79" t="s">
        <v>1787</v>
      </c>
      <c r="AV8" s="4" t="s">
        <v>1460</v>
      </c>
      <c r="AW8" s="83" t="s">
        <v>787</v>
      </c>
      <c r="AX8" s="83" t="s">
        <v>4274</v>
      </c>
    </row>
    <row r="9" spans="1:50" ht="15.75">
      <c r="D9" t="s">
        <v>5580</v>
      </c>
      <c r="E9" t="s">
        <v>5589</v>
      </c>
      <c r="G9" s="387">
        <v>9615190000</v>
      </c>
      <c r="H9" s="384" t="s">
        <v>1453</v>
      </c>
      <c r="I9" s="1" t="s">
        <v>1804</v>
      </c>
      <c r="J9" s="1" t="s">
        <v>1804</v>
      </c>
      <c r="K9" s="1" t="s">
        <v>1804</v>
      </c>
      <c r="L9" s="1" t="s">
        <v>20</v>
      </c>
      <c r="M9" s="385" t="s">
        <v>734</v>
      </c>
      <c r="N9" s="1" t="s">
        <v>1791</v>
      </c>
      <c r="O9">
        <v>908</v>
      </c>
      <c r="P9" s="166">
        <f>Q9*0.8</f>
        <v>1599.2</v>
      </c>
      <c r="Q9">
        <v>1999</v>
      </c>
      <c r="R9" s="143">
        <v>5051771992969</v>
      </c>
      <c r="S9" s="1"/>
      <c r="T9" s="1"/>
      <c r="U9" s="40">
        <v>0.27</v>
      </c>
      <c r="V9" s="326">
        <v>23</v>
      </c>
      <c r="W9" s="326">
        <v>17</v>
      </c>
      <c r="X9" s="326">
        <v>3.8</v>
      </c>
      <c r="Y9" s="1"/>
      <c r="Z9" s="1"/>
      <c r="AA9" s="1"/>
      <c r="AB9" s="1"/>
      <c r="AC9" s="1"/>
      <c r="AD9" s="1"/>
      <c r="AE9" s="1"/>
      <c r="AF9" s="1"/>
      <c r="AG9" s="1"/>
      <c r="AH9" s="1"/>
      <c r="AI9" s="1"/>
      <c r="AJ9" s="1"/>
      <c r="AK9" s="1"/>
      <c r="AL9" s="1"/>
      <c r="AM9" s="1"/>
      <c r="AN9" s="1"/>
      <c r="AO9" s="1"/>
      <c r="AP9" s="1"/>
      <c r="AQ9" s="1"/>
      <c r="AR9" s="1"/>
      <c r="AS9" s="1"/>
      <c r="AT9" s="1"/>
      <c r="AU9" s="1"/>
      <c r="AV9" s="386" t="s">
        <v>5596</v>
      </c>
      <c r="AX9" t="s">
        <v>4279</v>
      </c>
    </row>
    <row r="10" spans="1:50" ht="15.75">
      <c r="D10" t="s">
        <v>5581</v>
      </c>
      <c r="E10" t="s">
        <v>5590</v>
      </c>
      <c r="G10" s="40">
        <v>4202929190</v>
      </c>
      <c r="H10" s="384" t="s">
        <v>1453</v>
      </c>
      <c r="I10" s="1" t="s">
        <v>1804</v>
      </c>
      <c r="J10" s="1" t="s">
        <v>1804</v>
      </c>
      <c r="K10" s="1" t="s">
        <v>1804</v>
      </c>
      <c r="L10" s="1" t="s">
        <v>20</v>
      </c>
      <c r="M10" s="385" t="s">
        <v>734</v>
      </c>
      <c r="N10" s="1" t="s">
        <v>1791</v>
      </c>
      <c r="O10" s="166">
        <v>175</v>
      </c>
      <c r="P10" s="166">
        <f t="shared" ref="P10:P17" si="0">Q10*0.8</f>
        <v>292</v>
      </c>
      <c r="Q10">
        <v>365</v>
      </c>
      <c r="R10" s="143">
        <v>8720865713168</v>
      </c>
      <c r="S10" s="28"/>
      <c r="T10" s="28"/>
      <c r="U10" s="40">
        <v>0.315</v>
      </c>
      <c r="V10">
        <v>28</v>
      </c>
      <c r="W10">
        <v>38</v>
      </c>
      <c r="X10">
        <v>0.5</v>
      </c>
      <c r="Y10" s="28"/>
      <c r="Z10" s="28"/>
      <c r="AA10" s="155"/>
      <c r="AB10" s="28"/>
      <c r="AC10" s="28"/>
      <c r="AD10" s="28"/>
      <c r="AE10" s="28"/>
      <c r="AF10" s="28"/>
      <c r="AG10" s="7"/>
      <c r="AH10" s="7"/>
      <c r="AI10" s="47"/>
      <c r="AJ10" s="7"/>
      <c r="AK10" s="7"/>
      <c r="AL10" s="7"/>
      <c r="AM10" s="1"/>
      <c r="AN10" s="1"/>
      <c r="AO10" s="1"/>
      <c r="AP10" s="1"/>
      <c r="AQ10" s="1"/>
      <c r="AR10" s="1"/>
      <c r="AS10" s="1"/>
      <c r="AT10" s="1"/>
      <c r="AU10" s="1"/>
      <c r="AV10" s="355" t="s">
        <v>5597</v>
      </c>
      <c r="AX10" t="s">
        <v>4279</v>
      </c>
    </row>
    <row r="11" spans="1:50" ht="15.75">
      <c r="D11" t="s">
        <v>5582</v>
      </c>
      <c r="E11" t="s">
        <v>5591</v>
      </c>
      <c r="G11" s="40">
        <v>3305900000</v>
      </c>
      <c r="H11" s="384" t="s">
        <v>5593</v>
      </c>
      <c r="I11" s="1" t="s">
        <v>1804</v>
      </c>
      <c r="J11" s="1" t="s">
        <v>1804</v>
      </c>
      <c r="K11" s="1" t="s">
        <v>1804</v>
      </c>
      <c r="L11" s="1" t="s">
        <v>20</v>
      </c>
      <c r="M11" s="385" t="s">
        <v>5594</v>
      </c>
      <c r="N11" s="1" t="s">
        <v>1791</v>
      </c>
      <c r="O11" s="166">
        <v>79</v>
      </c>
      <c r="P11" s="166">
        <f t="shared" si="0"/>
        <v>140</v>
      </c>
      <c r="Q11">
        <v>175</v>
      </c>
      <c r="R11" s="132">
        <v>8720865713106</v>
      </c>
      <c r="S11" s="28"/>
      <c r="T11" s="28"/>
      <c r="U11" s="40">
        <v>7.4999999999999997E-2</v>
      </c>
      <c r="V11" s="326">
        <v>4</v>
      </c>
      <c r="W11" s="326">
        <v>4</v>
      </c>
      <c r="X11" s="326">
        <v>7.5</v>
      </c>
      <c r="Y11" s="28"/>
      <c r="Z11" s="28"/>
      <c r="AA11" s="155"/>
      <c r="AB11" s="28"/>
      <c r="AC11" s="28"/>
      <c r="AD11" s="28"/>
      <c r="AE11" s="28"/>
      <c r="AF11" s="28"/>
      <c r="AG11" s="7"/>
      <c r="AH11" s="7"/>
      <c r="AI11" s="7"/>
      <c r="AJ11" s="7"/>
      <c r="AK11" s="7"/>
      <c r="AL11" s="7"/>
      <c r="AM11" s="1"/>
      <c r="AN11" s="1"/>
      <c r="AO11" s="1"/>
      <c r="AP11" s="1"/>
      <c r="AQ11" s="1"/>
      <c r="AR11" s="1"/>
      <c r="AS11" s="1"/>
      <c r="AT11" s="1"/>
      <c r="AU11" s="1"/>
      <c r="AV11" s="386" t="s">
        <v>5598</v>
      </c>
      <c r="AX11" t="s">
        <v>4279</v>
      </c>
    </row>
    <row r="12" spans="1:50" ht="15.75">
      <c r="D12" t="s">
        <v>5583</v>
      </c>
      <c r="E12" t="s">
        <v>5592</v>
      </c>
      <c r="G12" s="40">
        <v>9615190000</v>
      </c>
      <c r="H12" s="384" t="s">
        <v>1453</v>
      </c>
      <c r="I12" s="1" t="s">
        <v>1804</v>
      </c>
      <c r="J12" s="1" t="s">
        <v>1804</v>
      </c>
      <c r="K12" s="1" t="s">
        <v>1804</v>
      </c>
      <c r="L12" s="1" t="s">
        <v>20</v>
      </c>
      <c r="M12" s="385" t="s">
        <v>5595</v>
      </c>
      <c r="N12" s="1" t="s">
        <v>1791</v>
      </c>
      <c r="O12" s="166">
        <v>96</v>
      </c>
      <c r="P12" s="166">
        <f t="shared" si="0"/>
        <v>168</v>
      </c>
      <c r="Q12">
        <v>210</v>
      </c>
      <c r="R12" s="33">
        <v>8718657741109</v>
      </c>
      <c r="S12" s="28"/>
      <c r="T12" s="28"/>
      <c r="U12" s="40">
        <v>4.7E-2</v>
      </c>
      <c r="V12">
        <v>15</v>
      </c>
      <c r="W12">
        <v>9</v>
      </c>
      <c r="X12">
        <v>2.5</v>
      </c>
      <c r="Y12" s="28"/>
      <c r="Z12" s="28"/>
      <c r="AA12" s="155"/>
      <c r="AB12" s="28"/>
      <c r="AC12" s="28"/>
      <c r="AD12" s="28"/>
      <c r="AE12" s="28"/>
      <c r="AF12" s="28"/>
      <c r="AG12" s="7"/>
      <c r="AH12" s="7"/>
      <c r="AI12" s="7"/>
      <c r="AJ12" s="7"/>
      <c r="AK12" s="7"/>
      <c r="AL12" s="7"/>
      <c r="AM12" s="1"/>
      <c r="AN12" s="1"/>
      <c r="AO12" s="1"/>
      <c r="AP12" s="1"/>
      <c r="AQ12" s="1"/>
      <c r="AR12" s="1"/>
      <c r="AS12" s="1"/>
      <c r="AT12" s="1"/>
      <c r="AU12" s="1"/>
      <c r="AV12" s="374" t="s">
        <v>5599</v>
      </c>
      <c r="AX12" t="s">
        <v>4279</v>
      </c>
    </row>
    <row r="13" spans="1:50" ht="15.75">
      <c r="D13" t="s">
        <v>5584</v>
      </c>
      <c r="E13" t="s">
        <v>5592</v>
      </c>
      <c r="G13" s="40">
        <v>9615190000</v>
      </c>
      <c r="H13" s="384" t="s">
        <v>1498</v>
      </c>
      <c r="I13" s="1" t="s">
        <v>1804</v>
      </c>
      <c r="J13" s="1" t="s">
        <v>1804</v>
      </c>
      <c r="K13" s="1" t="s">
        <v>1804</v>
      </c>
      <c r="L13" s="1" t="s">
        <v>20</v>
      </c>
      <c r="M13" s="385" t="s">
        <v>5595</v>
      </c>
      <c r="N13" s="1" t="s">
        <v>1791</v>
      </c>
      <c r="O13" s="166">
        <v>96</v>
      </c>
      <c r="P13" s="166">
        <f t="shared" si="0"/>
        <v>168</v>
      </c>
      <c r="Q13">
        <v>210</v>
      </c>
      <c r="R13" s="33">
        <v>8718657741116</v>
      </c>
      <c r="S13" s="28"/>
      <c r="T13" s="28"/>
      <c r="U13" s="40">
        <v>4.7E-2</v>
      </c>
      <c r="V13">
        <v>15</v>
      </c>
      <c r="W13">
        <v>9</v>
      </c>
      <c r="X13">
        <v>2.5</v>
      </c>
      <c r="Y13" s="28"/>
      <c r="Z13" s="28"/>
      <c r="AA13" s="155"/>
      <c r="AB13" s="28"/>
      <c r="AC13" s="28"/>
      <c r="AD13" s="28"/>
      <c r="AE13" s="28"/>
      <c r="AF13" s="28"/>
      <c r="AG13" s="7"/>
      <c r="AH13" s="7"/>
      <c r="AI13" s="7"/>
      <c r="AJ13" s="7"/>
      <c r="AK13" s="7"/>
      <c r="AL13" s="7"/>
      <c r="AM13" s="1"/>
      <c r="AN13" s="1"/>
      <c r="AO13" s="1"/>
      <c r="AP13" s="1"/>
      <c r="AQ13" s="1"/>
      <c r="AR13" s="1"/>
      <c r="AS13" s="1"/>
      <c r="AT13" s="1"/>
      <c r="AU13" s="1"/>
      <c r="AV13" s="374" t="s">
        <v>5599</v>
      </c>
      <c r="AX13" t="s">
        <v>4279</v>
      </c>
    </row>
    <row r="14" spans="1:50" ht="15.75">
      <c r="D14" t="s">
        <v>5585</v>
      </c>
      <c r="E14" t="s">
        <v>5592</v>
      </c>
      <c r="G14" s="40">
        <v>9615190000</v>
      </c>
      <c r="H14" s="384" t="s">
        <v>697</v>
      </c>
      <c r="I14" s="1" t="s">
        <v>1804</v>
      </c>
      <c r="J14" s="1" t="s">
        <v>1804</v>
      </c>
      <c r="K14" s="1" t="s">
        <v>1804</v>
      </c>
      <c r="L14" s="1" t="s">
        <v>20</v>
      </c>
      <c r="M14" s="385" t="s">
        <v>5595</v>
      </c>
      <c r="N14" s="1" t="s">
        <v>1791</v>
      </c>
      <c r="O14" s="166">
        <v>96</v>
      </c>
      <c r="P14" s="166">
        <f t="shared" si="0"/>
        <v>168</v>
      </c>
      <c r="Q14">
        <v>210</v>
      </c>
      <c r="R14" s="33">
        <v>8718657741123</v>
      </c>
      <c r="S14" s="28"/>
      <c r="T14" s="28"/>
      <c r="U14" s="40">
        <v>4.7E-2</v>
      </c>
      <c r="V14">
        <v>15</v>
      </c>
      <c r="W14">
        <v>9</v>
      </c>
      <c r="X14">
        <v>2.5</v>
      </c>
      <c r="Y14" s="28"/>
      <c r="Z14" s="28"/>
      <c r="AA14" s="155"/>
      <c r="AB14" s="28"/>
      <c r="AC14" s="28"/>
      <c r="AD14" s="28"/>
      <c r="AE14" s="28"/>
      <c r="AF14" s="28"/>
      <c r="AG14" s="7"/>
      <c r="AH14" s="7"/>
      <c r="AI14" s="7"/>
      <c r="AJ14" s="7"/>
      <c r="AK14" s="7"/>
      <c r="AL14" s="7"/>
      <c r="AM14" s="1"/>
      <c r="AN14" s="1"/>
      <c r="AO14" s="1"/>
      <c r="AP14" s="1"/>
      <c r="AQ14" s="1"/>
      <c r="AR14" s="1"/>
      <c r="AS14" s="1"/>
      <c r="AT14" s="1"/>
      <c r="AU14" s="1"/>
      <c r="AV14" s="374" t="s">
        <v>5599</v>
      </c>
      <c r="AX14" t="s">
        <v>4279</v>
      </c>
    </row>
    <row r="15" spans="1:50" ht="16.5" thickBot="1">
      <c r="D15" t="s">
        <v>5586</v>
      </c>
      <c r="E15" t="s">
        <v>5592</v>
      </c>
      <c r="G15" s="40">
        <v>9615190000</v>
      </c>
      <c r="H15" s="384" t="s">
        <v>1453</v>
      </c>
      <c r="I15" s="1" t="s">
        <v>1804</v>
      </c>
      <c r="J15" s="1" t="s">
        <v>1804</v>
      </c>
      <c r="K15" s="1" t="s">
        <v>1804</v>
      </c>
      <c r="L15" s="1" t="s">
        <v>20</v>
      </c>
      <c r="M15" s="385" t="s">
        <v>282</v>
      </c>
      <c r="N15" s="1" t="s">
        <v>1791</v>
      </c>
      <c r="O15" s="166">
        <v>99</v>
      </c>
      <c r="P15" s="166">
        <f t="shared" si="0"/>
        <v>175.20000000000002</v>
      </c>
      <c r="Q15">
        <v>219</v>
      </c>
      <c r="R15" s="33">
        <v>8718657741130</v>
      </c>
      <c r="S15" s="28"/>
      <c r="T15" s="28"/>
      <c r="U15" s="40">
        <v>5.7000000000000002E-2</v>
      </c>
      <c r="V15">
        <v>16</v>
      </c>
      <c r="W15">
        <v>11</v>
      </c>
      <c r="X15">
        <v>2.5</v>
      </c>
      <c r="Y15" s="28"/>
      <c r="Z15" s="28"/>
      <c r="AA15" s="154"/>
      <c r="AB15" s="28"/>
      <c r="AC15" s="28"/>
      <c r="AD15" s="28"/>
      <c r="AE15" s="28"/>
      <c r="AF15" s="28"/>
      <c r="AG15" s="7"/>
      <c r="AH15" s="7"/>
      <c r="AI15" s="7"/>
      <c r="AJ15" s="7"/>
      <c r="AK15" s="7"/>
      <c r="AL15" s="7"/>
      <c r="AM15" s="1"/>
      <c r="AN15" s="1"/>
      <c r="AO15" s="1"/>
      <c r="AP15" s="1"/>
      <c r="AQ15" s="1"/>
      <c r="AR15" s="1"/>
      <c r="AS15" s="1"/>
      <c r="AT15" s="1"/>
      <c r="AU15" s="1"/>
      <c r="AV15" s="374" t="s">
        <v>5600</v>
      </c>
      <c r="AX15" t="s">
        <v>4279</v>
      </c>
    </row>
    <row r="16" spans="1:50" ht="16.5" thickBot="1">
      <c r="D16" t="s">
        <v>5587</v>
      </c>
      <c r="E16" t="s">
        <v>5592</v>
      </c>
      <c r="G16" s="40">
        <v>9615190000</v>
      </c>
      <c r="H16" s="384" t="s">
        <v>1498</v>
      </c>
      <c r="I16" s="1" t="s">
        <v>1804</v>
      </c>
      <c r="J16" s="1" t="s">
        <v>1804</v>
      </c>
      <c r="K16" s="1" t="s">
        <v>1804</v>
      </c>
      <c r="L16" s="1" t="s">
        <v>20</v>
      </c>
      <c r="M16" s="385" t="s">
        <v>282</v>
      </c>
      <c r="N16" s="1" t="s">
        <v>1791</v>
      </c>
      <c r="O16" s="166">
        <v>99</v>
      </c>
      <c r="P16" s="166">
        <f t="shared" si="0"/>
        <v>175.20000000000002</v>
      </c>
      <c r="Q16">
        <v>219</v>
      </c>
      <c r="R16" s="388">
        <v>8718657741147</v>
      </c>
      <c r="S16" s="7"/>
      <c r="T16" s="7"/>
      <c r="U16" s="40">
        <v>5.7000000000000002E-2</v>
      </c>
      <c r="V16">
        <v>16</v>
      </c>
      <c r="W16">
        <v>11</v>
      </c>
      <c r="X16">
        <v>2.5</v>
      </c>
      <c r="Y16" s="7"/>
      <c r="Z16" s="7"/>
      <c r="AA16" s="7"/>
      <c r="AB16" s="7"/>
      <c r="AC16" s="7"/>
      <c r="AD16" s="7"/>
      <c r="AE16" s="7"/>
      <c r="AF16" s="1"/>
      <c r="AG16" s="7"/>
      <c r="AH16" s="7"/>
      <c r="AI16" s="7"/>
      <c r="AJ16" s="7"/>
      <c r="AK16" s="7"/>
      <c r="AL16" s="7"/>
      <c r="AM16" s="1"/>
      <c r="AN16" s="1"/>
      <c r="AO16" s="1"/>
      <c r="AP16" s="1"/>
      <c r="AQ16" s="1"/>
      <c r="AR16" s="1"/>
      <c r="AS16" s="1"/>
      <c r="AT16" s="1"/>
      <c r="AU16" s="1"/>
      <c r="AV16" s="374" t="s">
        <v>5600</v>
      </c>
      <c r="AX16" t="s">
        <v>4279</v>
      </c>
    </row>
    <row r="17" spans="4:50" ht="16.5" thickBot="1">
      <c r="D17" t="s">
        <v>5588</v>
      </c>
      <c r="E17" t="s">
        <v>5592</v>
      </c>
      <c r="G17" s="40">
        <v>9615190000</v>
      </c>
      <c r="H17" s="384" t="s">
        <v>697</v>
      </c>
      <c r="I17" s="1" t="s">
        <v>1804</v>
      </c>
      <c r="J17" s="1" t="s">
        <v>1804</v>
      </c>
      <c r="K17" s="1" t="s">
        <v>1804</v>
      </c>
      <c r="L17" s="1" t="s">
        <v>20</v>
      </c>
      <c r="M17" s="385" t="s">
        <v>282</v>
      </c>
      <c r="N17" s="1" t="s">
        <v>1791</v>
      </c>
      <c r="O17" s="166">
        <v>99</v>
      </c>
      <c r="P17" s="166">
        <f t="shared" si="0"/>
        <v>175.20000000000002</v>
      </c>
      <c r="Q17">
        <v>219</v>
      </c>
      <c r="R17" s="389">
        <v>8718657741154</v>
      </c>
      <c r="S17" s="7"/>
      <c r="T17" s="7"/>
      <c r="U17" s="40">
        <v>5.7000000000000002E-2</v>
      </c>
      <c r="V17">
        <v>16</v>
      </c>
      <c r="W17">
        <v>11</v>
      </c>
      <c r="X17">
        <v>2.5</v>
      </c>
      <c r="Y17" s="7"/>
      <c r="Z17" s="7"/>
      <c r="AA17" s="7"/>
      <c r="AB17" s="7"/>
      <c r="AC17" s="7"/>
      <c r="AD17" s="7"/>
      <c r="AE17" s="7"/>
      <c r="AF17" s="1"/>
      <c r="AG17" s="7"/>
      <c r="AH17" s="7"/>
      <c r="AI17" s="7"/>
      <c r="AJ17" s="7"/>
      <c r="AK17" s="7"/>
      <c r="AL17" s="7"/>
      <c r="AM17" s="1"/>
      <c r="AN17" s="1"/>
      <c r="AO17" s="1"/>
      <c r="AP17" s="1"/>
      <c r="AQ17" s="1"/>
      <c r="AR17" s="1"/>
      <c r="AS17" s="1"/>
      <c r="AT17" s="1"/>
      <c r="AU17" s="1"/>
      <c r="AV17" s="374" t="s">
        <v>5600</v>
      </c>
      <c r="AX17" t="s">
        <v>4279</v>
      </c>
    </row>
    <row r="18" spans="4:50" ht="15.75">
      <c r="G18" s="1"/>
      <c r="H18" s="1"/>
      <c r="I18" s="1"/>
      <c r="J18" s="1"/>
      <c r="K18" s="1"/>
      <c r="L18" s="1"/>
      <c r="M18" s="1"/>
      <c r="N18" s="1"/>
      <c r="O18" s="1"/>
      <c r="P18" s="7"/>
      <c r="Q18" s="7"/>
      <c r="R18" s="7"/>
      <c r="S18" s="7"/>
      <c r="T18" s="7"/>
      <c r="U18" s="7"/>
      <c r="V18" s="7"/>
      <c r="W18" s="7"/>
      <c r="X18" s="7"/>
      <c r="Y18" s="1"/>
      <c r="Z18" s="7"/>
      <c r="AA18" s="7"/>
      <c r="AB18" s="7"/>
      <c r="AC18" s="7"/>
      <c r="AD18" s="7"/>
      <c r="AE18" s="7"/>
      <c r="AF18" s="7"/>
      <c r="AG18" s="1"/>
      <c r="AH18" s="7"/>
      <c r="AI18" s="7"/>
      <c r="AJ18" s="7"/>
      <c r="AK18" s="7"/>
      <c r="AL18" s="7"/>
      <c r="AM18" s="7"/>
      <c r="AN18" s="1"/>
      <c r="AO18" s="1"/>
      <c r="AP18" s="1"/>
      <c r="AQ18" s="1"/>
      <c r="AR18" s="1"/>
      <c r="AS18" s="1"/>
      <c r="AT18" s="1"/>
      <c r="AU18" s="1"/>
      <c r="AV18" s="1"/>
    </row>
    <row r="19" spans="4:50" ht="15.75">
      <c r="G19" s="1"/>
      <c r="H19" s="1"/>
      <c r="I19" s="1"/>
      <c r="J19" s="1"/>
      <c r="K19" s="1"/>
      <c r="L19" s="1"/>
      <c r="M19" s="1"/>
      <c r="N19" s="1"/>
      <c r="O19" s="1"/>
      <c r="P19" s="7"/>
      <c r="Q19" s="7"/>
      <c r="R19" s="7"/>
      <c r="S19" s="7"/>
      <c r="T19" s="7"/>
      <c r="U19" s="7"/>
      <c r="V19" s="7"/>
      <c r="W19" s="7"/>
      <c r="X19" s="7"/>
      <c r="Y19" s="1"/>
      <c r="Z19" s="7"/>
      <c r="AA19" s="7"/>
      <c r="AB19" s="7"/>
      <c r="AC19" s="7"/>
      <c r="AD19" s="7"/>
      <c r="AE19" s="7"/>
      <c r="AF19" s="7"/>
      <c r="AG19" s="1"/>
      <c r="AH19" s="7"/>
      <c r="AI19" s="7"/>
      <c r="AJ19" s="7"/>
      <c r="AK19" s="7"/>
      <c r="AL19" s="7"/>
      <c r="AM19" s="7"/>
      <c r="AN19" s="1"/>
      <c r="AO19" s="1"/>
      <c r="AP19" s="1"/>
      <c r="AQ19" s="1"/>
      <c r="AR19" s="1"/>
      <c r="AS19" s="1"/>
      <c r="AT19" s="1"/>
      <c r="AU19" s="1"/>
      <c r="AV19" s="1"/>
    </row>
    <row r="20" spans="4:50" ht="15.75">
      <c r="G20" s="1"/>
      <c r="H20" s="1"/>
      <c r="I20" s="1"/>
      <c r="J20" s="1"/>
      <c r="K20" s="1"/>
      <c r="L20" s="1"/>
      <c r="M20" s="1"/>
      <c r="N20" s="1"/>
      <c r="O20" s="1"/>
      <c r="P20" s="7"/>
      <c r="Q20" s="7"/>
      <c r="R20" s="7"/>
      <c r="S20" s="7"/>
      <c r="T20" s="7"/>
      <c r="U20" s="7"/>
      <c r="V20" s="7"/>
      <c r="W20" s="7"/>
      <c r="X20" s="7"/>
      <c r="Y20" s="1"/>
      <c r="Z20" s="7"/>
      <c r="AA20" s="7"/>
      <c r="AB20" s="7"/>
      <c r="AC20" s="7"/>
      <c r="AD20" s="7"/>
      <c r="AE20" s="7"/>
      <c r="AF20" s="7"/>
      <c r="AG20" s="1"/>
      <c r="AH20" s="7"/>
      <c r="AI20" s="7"/>
      <c r="AJ20" s="7"/>
      <c r="AK20" s="7"/>
      <c r="AL20" s="7"/>
      <c r="AM20" s="7"/>
      <c r="AN20" s="1"/>
      <c r="AO20" s="1"/>
      <c r="AP20" s="1"/>
      <c r="AQ20" s="1"/>
      <c r="AR20" s="1"/>
      <c r="AS20" s="1"/>
      <c r="AT20" s="1"/>
      <c r="AU20" s="1"/>
      <c r="AV20" s="1"/>
    </row>
    <row r="21" spans="4:50" ht="15.75">
      <c r="G21" s="1"/>
      <c r="H21" s="1"/>
      <c r="I21" s="1"/>
      <c r="J21" s="1"/>
      <c r="K21" s="1"/>
      <c r="L21" s="1"/>
      <c r="M21" s="1"/>
      <c r="N21" s="1"/>
      <c r="O21" s="1"/>
      <c r="P21" s="7"/>
      <c r="Q21" s="7"/>
      <c r="R21" s="7"/>
      <c r="S21" s="7"/>
      <c r="T21" s="7"/>
      <c r="U21" s="7"/>
      <c r="V21" s="7"/>
      <c r="W21" s="7"/>
      <c r="X21" s="7"/>
      <c r="Y21" s="1"/>
      <c r="Z21" s="7"/>
      <c r="AA21" s="7"/>
      <c r="AB21" s="7"/>
      <c r="AC21" s="7"/>
      <c r="AD21" s="7"/>
      <c r="AE21" s="7"/>
      <c r="AF21" s="7"/>
      <c r="AG21" s="1"/>
      <c r="AH21" s="7"/>
      <c r="AI21" s="7"/>
      <c r="AJ21" s="7"/>
      <c r="AK21" s="7"/>
      <c r="AL21" s="7"/>
      <c r="AM21" s="7"/>
      <c r="AN21" s="1"/>
      <c r="AO21" s="1"/>
      <c r="AP21" s="1"/>
      <c r="AQ21" s="1"/>
      <c r="AR21" s="1"/>
      <c r="AS21" s="1"/>
      <c r="AT21" s="1"/>
      <c r="AU21" s="1"/>
      <c r="AV21" s="1"/>
    </row>
    <row r="22" spans="4:50" ht="15.75">
      <c r="G22" s="1"/>
      <c r="H22" s="1"/>
      <c r="I22" s="1"/>
      <c r="J22" s="1"/>
      <c r="K22" s="1"/>
      <c r="L22" s="1"/>
      <c r="M22" s="1"/>
      <c r="N22" s="1"/>
      <c r="O22" s="1"/>
      <c r="P22" s="7"/>
      <c r="Q22" s="7"/>
      <c r="R22" s="7"/>
      <c r="S22" s="7"/>
      <c r="T22" s="7"/>
      <c r="U22" s="7"/>
      <c r="V22" s="7"/>
      <c r="W22" s="7"/>
      <c r="X22" s="7"/>
      <c r="Y22" s="1"/>
      <c r="Z22" s="7"/>
      <c r="AA22" s="7"/>
      <c r="AB22" s="7"/>
      <c r="AC22" s="7"/>
      <c r="AD22" s="7"/>
      <c r="AE22" s="7"/>
      <c r="AF22" s="7"/>
      <c r="AG22" s="1"/>
      <c r="AH22" s="7"/>
      <c r="AI22" s="7"/>
      <c r="AJ22" s="7"/>
      <c r="AK22" s="7"/>
      <c r="AL22" s="7"/>
      <c r="AM22" s="7"/>
      <c r="AN22" s="1"/>
      <c r="AO22" s="1"/>
      <c r="AP22" s="1"/>
      <c r="AQ22" s="1"/>
      <c r="AR22" s="1"/>
      <c r="AS22" s="1"/>
      <c r="AT22" s="1"/>
      <c r="AU22" s="1"/>
      <c r="AV22" s="1"/>
    </row>
    <row r="23" spans="4:50" ht="15.75">
      <c r="G23" s="1"/>
      <c r="H23" s="1"/>
      <c r="I23" s="1"/>
      <c r="J23" s="1"/>
      <c r="K23" s="1"/>
      <c r="L23" s="1"/>
      <c r="M23" s="1"/>
      <c r="N23" s="1"/>
      <c r="O23" s="1"/>
      <c r="P23" s="7"/>
      <c r="Q23" s="7"/>
      <c r="R23" s="7"/>
      <c r="S23" s="7"/>
      <c r="T23" s="7"/>
      <c r="U23" s="7"/>
      <c r="V23" s="7"/>
      <c r="W23" s="7"/>
      <c r="X23" s="7"/>
      <c r="Y23" s="1"/>
      <c r="Z23" s="7"/>
      <c r="AA23" s="7"/>
      <c r="AB23" s="7"/>
      <c r="AC23" s="7"/>
      <c r="AD23" s="7"/>
      <c r="AE23" s="7"/>
      <c r="AF23" s="7"/>
      <c r="AG23" s="1"/>
      <c r="AH23" s="7"/>
      <c r="AI23" s="7"/>
      <c r="AJ23" s="7"/>
      <c r="AK23" s="7"/>
      <c r="AL23" s="7"/>
      <c r="AM23" s="7"/>
      <c r="AN23" s="1"/>
      <c r="AO23" s="1"/>
      <c r="AP23" s="1"/>
      <c r="AQ23" s="1"/>
      <c r="AR23" s="1"/>
      <c r="AS23" s="1"/>
      <c r="AT23" s="1"/>
      <c r="AU23" s="1"/>
      <c r="AV23" s="1"/>
    </row>
    <row r="24" spans="4:50" ht="15.75">
      <c r="G24" s="1"/>
      <c r="H24" s="1"/>
      <c r="I24" s="1"/>
      <c r="J24" s="1"/>
      <c r="K24" s="1"/>
      <c r="L24" s="1"/>
      <c r="M24" s="1"/>
      <c r="N24" s="1"/>
      <c r="O24" s="1"/>
      <c r="P24" s="7"/>
      <c r="Q24" s="7"/>
      <c r="R24" s="7"/>
      <c r="S24" s="7"/>
      <c r="T24" s="7"/>
      <c r="U24" s="7"/>
      <c r="V24" s="7"/>
      <c r="W24" s="7"/>
      <c r="X24" s="7"/>
      <c r="Y24" s="1"/>
      <c r="Z24" s="7"/>
      <c r="AA24" s="7"/>
      <c r="AB24" s="7"/>
      <c r="AC24" s="7"/>
      <c r="AD24" s="7"/>
      <c r="AE24" s="7"/>
      <c r="AF24" s="7"/>
      <c r="AG24" s="1"/>
      <c r="AH24" s="7"/>
      <c r="AI24" s="7"/>
      <c r="AJ24" s="7"/>
      <c r="AK24" s="7"/>
      <c r="AL24" s="7"/>
      <c r="AM24" s="7"/>
      <c r="AN24" s="1"/>
      <c r="AO24" s="1"/>
      <c r="AP24" s="1"/>
      <c r="AQ24" s="1"/>
      <c r="AR24" s="1"/>
      <c r="AS24" s="1"/>
      <c r="AT24" s="1"/>
      <c r="AU24" s="1"/>
      <c r="AV24" s="1"/>
    </row>
    <row r="25" spans="4:50" ht="15.75">
      <c r="G25" s="1"/>
      <c r="H25" s="1"/>
      <c r="I25" s="1"/>
      <c r="J25" s="1"/>
      <c r="K25" s="1"/>
      <c r="L25" s="1"/>
      <c r="M25" s="1"/>
      <c r="N25" s="1"/>
      <c r="O25" s="1"/>
      <c r="P25" s="7"/>
      <c r="Q25" s="7"/>
      <c r="R25" s="7"/>
      <c r="S25" s="7"/>
      <c r="T25" s="7"/>
      <c r="U25" s="7"/>
      <c r="V25" s="7"/>
      <c r="W25" s="7"/>
      <c r="X25" s="7"/>
      <c r="Y25" s="1"/>
      <c r="Z25" s="7"/>
      <c r="AA25" s="7"/>
      <c r="AB25" s="7"/>
      <c r="AC25" s="7"/>
      <c r="AD25" s="7"/>
      <c r="AE25" s="7"/>
      <c r="AF25" s="7"/>
      <c r="AG25" s="1"/>
      <c r="AH25" s="7"/>
      <c r="AI25" s="7"/>
      <c r="AJ25" s="7"/>
      <c r="AK25" s="7"/>
      <c r="AL25" s="7"/>
      <c r="AM25" s="7"/>
      <c r="AN25" s="1"/>
      <c r="AO25" s="1"/>
      <c r="AP25" s="1"/>
      <c r="AQ25" s="1"/>
      <c r="AR25" s="1"/>
      <c r="AS25" s="1"/>
      <c r="AT25" s="1"/>
      <c r="AU25" s="1"/>
      <c r="AV25" s="1"/>
    </row>
    <row r="26" spans="4:50" ht="15.75">
      <c r="G26" s="1"/>
      <c r="H26" s="1"/>
      <c r="I26" s="1"/>
      <c r="J26" s="1"/>
      <c r="K26" s="1"/>
      <c r="L26" s="1"/>
      <c r="M26" s="1"/>
      <c r="N26" s="1"/>
      <c r="O26" s="1"/>
      <c r="P26" s="7"/>
      <c r="Q26" s="7"/>
      <c r="R26" s="7"/>
      <c r="S26" s="7"/>
      <c r="T26" s="7"/>
      <c r="U26" s="7"/>
      <c r="V26" s="7"/>
      <c r="W26" s="7"/>
      <c r="X26" s="7"/>
      <c r="Y26" s="1"/>
      <c r="Z26" s="7"/>
      <c r="AA26" s="7"/>
      <c r="AB26" s="7"/>
      <c r="AC26" s="7"/>
      <c r="AD26" s="7"/>
      <c r="AE26" s="7"/>
      <c r="AF26" s="7"/>
      <c r="AG26" s="1"/>
      <c r="AH26" s="7"/>
      <c r="AI26" s="7"/>
      <c r="AJ26" s="7"/>
      <c r="AK26" s="7"/>
      <c r="AL26" s="7"/>
      <c r="AM26" s="7"/>
      <c r="AN26" s="1"/>
      <c r="AO26" s="1"/>
      <c r="AP26" s="1"/>
      <c r="AQ26" s="1"/>
      <c r="AR26" s="1"/>
      <c r="AS26" s="1"/>
      <c r="AT26" s="1"/>
      <c r="AU26" s="1"/>
      <c r="AV26" s="1"/>
    </row>
    <row r="27" spans="4:50" ht="15.75">
      <c r="G27" s="1"/>
      <c r="H27" s="1"/>
      <c r="I27" s="1"/>
      <c r="J27" s="1"/>
      <c r="K27" s="1"/>
      <c r="L27" s="1"/>
      <c r="M27" s="1"/>
      <c r="N27" s="1"/>
      <c r="O27" s="1"/>
      <c r="P27" s="7"/>
      <c r="Q27" s="7"/>
      <c r="R27" s="7"/>
      <c r="S27" s="7"/>
      <c r="T27" s="7"/>
      <c r="U27" s="7"/>
      <c r="V27" s="7"/>
      <c r="W27" s="7"/>
      <c r="X27" s="7"/>
      <c r="Y27" s="1"/>
      <c r="Z27" s="7"/>
      <c r="AA27" s="7"/>
      <c r="AB27" s="7"/>
      <c r="AC27" s="7"/>
      <c r="AD27" s="7"/>
      <c r="AE27" s="7"/>
      <c r="AF27" s="7"/>
      <c r="AG27" s="1"/>
      <c r="AH27" s="7"/>
      <c r="AI27" s="7"/>
      <c r="AJ27" s="7"/>
      <c r="AK27" s="7"/>
      <c r="AL27" s="7"/>
      <c r="AM27" s="7"/>
      <c r="AN27" s="1"/>
      <c r="AO27" s="1"/>
      <c r="AP27" s="1"/>
      <c r="AQ27" s="1"/>
      <c r="AR27" s="1"/>
      <c r="AS27" s="1"/>
      <c r="AT27" s="1"/>
      <c r="AU27" s="1"/>
      <c r="AV27" s="1"/>
    </row>
    <row r="28" spans="4:50" ht="15.75">
      <c r="G28" s="1"/>
      <c r="H28" s="1"/>
      <c r="I28" s="1"/>
      <c r="J28" s="1"/>
      <c r="K28" s="1"/>
      <c r="L28" s="1"/>
      <c r="M28" s="1"/>
      <c r="N28" s="1"/>
      <c r="O28" s="1"/>
      <c r="P28" s="7"/>
      <c r="Q28" s="7"/>
      <c r="R28" s="7"/>
      <c r="S28" s="7"/>
      <c r="T28" s="7"/>
      <c r="U28" s="7"/>
      <c r="V28" s="7"/>
      <c r="W28" s="7"/>
      <c r="X28" s="7"/>
      <c r="Y28" s="1"/>
      <c r="Z28" s="7"/>
      <c r="AA28" s="7"/>
      <c r="AB28" s="7"/>
      <c r="AC28" s="7"/>
      <c r="AD28" s="7"/>
      <c r="AE28" s="7"/>
      <c r="AF28" s="7"/>
      <c r="AG28" s="1"/>
      <c r="AH28" s="7"/>
      <c r="AI28" s="7"/>
      <c r="AJ28" s="7"/>
      <c r="AK28" s="7"/>
      <c r="AL28" s="7"/>
      <c r="AM28" s="7"/>
      <c r="AN28" s="1"/>
      <c r="AO28" s="1"/>
      <c r="AP28" s="1"/>
      <c r="AQ28" s="1"/>
      <c r="AR28" s="1"/>
      <c r="AS28" s="1"/>
      <c r="AT28" s="1"/>
      <c r="AU28" s="1"/>
      <c r="AV28" s="1"/>
    </row>
    <row r="29" spans="4:50" ht="15.75">
      <c r="G29" s="1"/>
      <c r="H29" s="1"/>
      <c r="I29" s="1"/>
      <c r="J29" s="1"/>
      <c r="K29" s="1"/>
      <c r="L29" s="1"/>
      <c r="M29" s="1"/>
      <c r="N29" s="1"/>
      <c r="O29" s="1"/>
      <c r="P29" s="7"/>
      <c r="Q29" s="7"/>
      <c r="R29" s="7"/>
      <c r="S29" s="7"/>
      <c r="T29" s="7"/>
      <c r="U29" s="7"/>
      <c r="V29" s="7"/>
      <c r="W29" s="7"/>
      <c r="X29" s="7"/>
      <c r="Y29" s="1"/>
      <c r="Z29" s="7"/>
      <c r="AA29" s="7"/>
      <c r="AB29" s="7"/>
      <c r="AC29" s="7"/>
      <c r="AD29" s="7"/>
      <c r="AE29" s="7"/>
      <c r="AF29" s="7"/>
      <c r="AG29" s="1"/>
      <c r="AH29" s="7"/>
      <c r="AI29" s="7"/>
      <c r="AJ29" s="7"/>
      <c r="AK29" s="7"/>
      <c r="AL29" s="7"/>
      <c r="AM29" s="7"/>
      <c r="AN29" s="1"/>
      <c r="AO29" s="1"/>
      <c r="AP29" s="1"/>
      <c r="AQ29" s="1"/>
      <c r="AR29" s="1"/>
      <c r="AS29" s="1"/>
      <c r="AT29" s="1"/>
      <c r="AU29" s="1"/>
      <c r="AV29" s="1"/>
    </row>
    <row r="30" spans="4:50" ht="15.75">
      <c r="G30" s="1"/>
      <c r="H30" s="1"/>
      <c r="I30" s="1"/>
      <c r="J30" s="1"/>
      <c r="K30" s="1"/>
      <c r="L30" s="1"/>
      <c r="M30" s="1"/>
      <c r="N30" s="1"/>
      <c r="O30" s="1"/>
      <c r="P30" s="7"/>
      <c r="Q30" s="7"/>
      <c r="R30" s="7"/>
      <c r="S30" s="7"/>
      <c r="T30" s="7"/>
      <c r="U30" s="7"/>
      <c r="V30" s="7"/>
      <c r="W30" s="7"/>
      <c r="X30" s="7"/>
      <c r="Y30" s="1"/>
      <c r="Z30" s="7"/>
      <c r="AA30" s="7"/>
      <c r="AB30" s="7"/>
      <c r="AC30" s="7"/>
      <c r="AD30" s="7"/>
      <c r="AE30" s="7"/>
      <c r="AF30" s="7"/>
      <c r="AG30" s="1"/>
      <c r="AH30" s="7"/>
      <c r="AI30" s="7"/>
      <c r="AJ30" s="7"/>
      <c r="AK30" s="7"/>
      <c r="AL30" s="7"/>
      <c r="AM30" s="7"/>
      <c r="AN30" s="1"/>
      <c r="AO30" s="1"/>
      <c r="AP30" s="1"/>
      <c r="AQ30" s="1"/>
      <c r="AR30" s="1"/>
      <c r="AS30" s="1"/>
      <c r="AT30" s="1"/>
      <c r="AU30" s="1"/>
      <c r="AV30" s="1"/>
    </row>
    <row r="31" spans="4:50" ht="15.75">
      <c r="G31" s="1"/>
      <c r="H31" s="1"/>
      <c r="I31" s="1"/>
      <c r="J31" s="1"/>
      <c r="K31" s="1"/>
      <c r="L31" s="1"/>
      <c r="M31" s="1"/>
      <c r="N31" s="1"/>
      <c r="O31" s="1"/>
      <c r="P31" s="7"/>
      <c r="Q31" s="7"/>
      <c r="R31" s="7"/>
      <c r="S31" s="7"/>
      <c r="T31" s="7"/>
      <c r="U31" s="7"/>
      <c r="V31" s="7"/>
      <c r="W31" s="7"/>
      <c r="X31" s="7"/>
      <c r="Y31" s="1"/>
      <c r="Z31" s="7"/>
      <c r="AA31" s="7"/>
      <c r="AB31" s="7"/>
      <c r="AC31" s="7"/>
      <c r="AD31" s="7"/>
      <c r="AE31" s="7"/>
      <c r="AF31" s="7"/>
      <c r="AG31" s="1"/>
      <c r="AH31" s="7"/>
      <c r="AI31" s="7"/>
      <c r="AJ31" s="7"/>
      <c r="AK31" s="7"/>
      <c r="AL31" s="7"/>
      <c r="AM31" s="7"/>
      <c r="AN31" s="1"/>
      <c r="AO31" s="1"/>
      <c r="AP31" s="1"/>
      <c r="AQ31" s="1"/>
      <c r="AR31" s="1"/>
      <c r="AS31" s="1"/>
      <c r="AT31" s="1"/>
      <c r="AU31" s="1"/>
      <c r="AV31" s="1"/>
    </row>
    <row r="32" spans="4:50" ht="15.75">
      <c r="G32" s="1"/>
      <c r="H32" s="1"/>
      <c r="I32" s="1"/>
      <c r="J32" s="1"/>
      <c r="K32" s="1"/>
      <c r="L32" s="1"/>
      <c r="M32" s="1"/>
      <c r="N32" s="1"/>
      <c r="O32" s="1"/>
      <c r="P32" s="7"/>
      <c r="Q32" s="7"/>
      <c r="R32" s="7"/>
      <c r="S32" s="7"/>
      <c r="T32" s="7"/>
      <c r="U32" s="7"/>
      <c r="V32" s="7"/>
      <c r="W32" s="7"/>
      <c r="X32" s="7"/>
      <c r="Y32" s="1"/>
      <c r="Z32" s="7"/>
      <c r="AA32" s="7"/>
      <c r="AB32" s="7"/>
      <c r="AC32" s="7"/>
      <c r="AD32" s="7"/>
      <c r="AE32" s="7"/>
      <c r="AF32" s="7"/>
      <c r="AG32" s="1"/>
      <c r="AH32" s="7"/>
      <c r="AI32" s="7"/>
      <c r="AJ32" s="7"/>
      <c r="AK32" s="7"/>
      <c r="AL32" s="7"/>
      <c r="AM32" s="7"/>
      <c r="AN32" s="1"/>
      <c r="AO32" s="1"/>
      <c r="AP32" s="1"/>
      <c r="AQ32" s="1"/>
      <c r="AR32" s="1"/>
      <c r="AS32" s="1"/>
      <c r="AT32" s="1"/>
      <c r="AU32" s="1"/>
      <c r="AV32" s="1"/>
    </row>
    <row r="33" spans="7:48" ht="15.75">
      <c r="G33" s="1"/>
      <c r="H33" s="1"/>
      <c r="I33" s="1"/>
      <c r="J33" s="1"/>
      <c r="K33" s="1"/>
      <c r="L33" s="1"/>
      <c r="M33" s="1"/>
      <c r="N33" s="1"/>
      <c r="O33" s="1"/>
      <c r="P33" s="7"/>
      <c r="Q33" s="7"/>
      <c r="R33" s="7"/>
      <c r="S33" s="7"/>
      <c r="T33" s="7"/>
      <c r="U33" s="7"/>
      <c r="V33" s="7"/>
      <c r="W33" s="7"/>
      <c r="X33" s="7"/>
      <c r="Y33" s="1"/>
      <c r="Z33" s="7"/>
      <c r="AA33" s="7"/>
      <c r="AB33" s="7"/>
      <c r="AC33" s="7"/>
      <c r="AD33" s="7"/>
      <c r="AE33" s="7"/>
      <c r="AF33" s="7"/>
      <c r="AG33" s="1"/>
      <c r="AH33" s="7"/>
      <c r="AI33" s="7"/>
      <c r="AJ33" s="7"/>
      <c r="AK33" s="7"/>
      <c r="AL33" s="7"/>
      <c r="AM33" s="7"/>
      <c r="AN33" s="1"/>
      <c r="AO33" s="1"/>
      <c r="AP33" s="1"/>
      <c r="AQ33" s="1"/>
      <c r="AR33" s="1"/>
      <c r="AS33" s="1"/>
      <c r="AT33" s="1"/>
      <c r="AU33" s="1"/>
      <c r="AV33" s="1"/>
    </row>
    <row r="34" spans="7:48" ht="15.75">
      <c r="G34" s="1"/>
      <c r="H34" s="1"/>
      <c r="I34" s="1"/>
      <c r="J34" s="1"/>
      <c r="K34" s="1"/>
      <c r="L34" s="1"/>
      <c r="M34" s="1"/>
      <c r="N34" s="1"/>
      <c r="O34" s="1"/>
      <c r="P34" s="7"/>
      <c r="Q34" s="7"/>
      <c r="R34" s="7"/>
      <c r="S34" s="7"/>
      <c r="T34" s="7"/>
      <c r="U34" s="7"/>
      <c r="V34" s="7"/>
      <c r="W34" s="7"/>
      <c r="X34" s="7"/>
      <c r="Y34" s="1"/>
      <c r="Z34" s="7"/>
      <c r="AA34" s="7"/>
      <c r="AB34" s="7"/>
      <c r="AC34" s="7"/>
      <c r="AD34" s="7"/>
      <c r="AE34" s="7"/>
      <c r="AF34" s="7"/>
      <c r="AG34" s="1"/>
      <c r="AH34" s="7"/>
      <c r="AI34" s="7"/>
      <c r="AJ34" s="7"/>
      <c r="AK34" s="7"/>
      <c r="AL34" s="7"/>
      <c r="AM34" s="7"/>
      <c r="AN34" s="1"/>
      <c r="AO34" s="1"/>
      <c r="AP34" s="1"/>
      <c r="AQ34" s="1"/>
      <c r="AR34" s="1"/>
      <c r="AS34" s="1"/>
      <c r="AT34" s="1"/>
      <c r="AU34" s="1"/>
      <c r="AV34" s="1"/>
    </row>
    <row r="35" spans="7:48" ht="15.75">
      <c r="G35" s="1"/>
      <c r="H35" s="1"/>
      <c r="I35" s="1"/>
      <c r="J35" s="1"/>
      <c r="K35" s="1"/>
      <c r="L35" s="1"/>
      <c r="M35" s="1"/>
      <c r="N35" s="1"/>
      <c r="O35" s="1"/>
      <c r="P35" s="7"/>
      <c r="Q35" s="7"/>
      <c r="R35" s="7"/>
      <c r="S35" s="7"/>
      <c r="T35" s="7"/>
      <c r="U35" s="7"/>
      <c r="V35" s="7"/>
      <c r="W35" s="7"/>
      <c r="X35" s="7"/>
      <c r="Y35" s="1"/>
      <c r="Z35" s="7"/>
      <c r="AA35" s="7"/>
      <c r="AB35" s="7"/>
      <c r="AC35" s="7"/>
      <c r="AD35" s="7"/>
      <c r="AE35" s="7"/>
      <c r="AF35" s="7"/>
      <c r="AG35" s="1"/>
      <c r="AH35" s="7"/>
      <c r="AI35" s="7"/>
      <c r="AJ35" s="7"/>
      <c r="AK35" s="7"/>
      <c r="AL35" s="7"/>
      <c r="AM35" s="7"/>
      <c r="AN35" s="1"/>
      <c r="AO35" s="1"/>
      <c r="AP35" s="1"/>
      <c r="AQ35" s="1"/>
      <c r="AR35" s="1"/>
      <c r="AS35" s="1"/>
      <c r="AT35" s="1"/>
      <c r="AU35" s="1"/>
      <c r="AV35" s="1"/>
    </row>
    <row r="36" spans="7:48" ht="15.75">
      <c r="G36" s="1"/>
      <c r="H36" s="1"/>
      <c r="I36" s="1"/>
      <c r="J36" s="1"/>
      <c r="K36" s="1"/>
      <c r="L36" s="1"/>
      <c r="M36" s="1"/>
      <c r="N36" s="1"/>
      <c r="O36" s="1"/>
      <c r="P36" s="7"/>
      <c r="Q36" s="7"/>
      <c r="R36" s="7"/>
      <c r="S36" s="7"/>
      <c r="T36" s="7"/>
      <c r="U36" s="7"/>
      <c r="V36" s="7"/>
      <c r="W36" s="7"/>
      <c r="X36" s="7"/>
      <c r="Y36" s="1"/>
      <c r="Z36" s="7"/>
      <c r="AA36" s="7"/>
      <c r="AB36" s="7"/>
      <c r="AC36" s="7"/>
      <c r="AD36" s="7"/>
      <c r="AE36" s="7"/>
      <c r="AF36" s="7"/>
      <c r="AG36" s="1"/>
      <c r="AH36" s="7"/>
      <c r="AI36" s="7"/>
      <c r="AJ36" s="7"/>
      <c r="AK36" s="7"/>
      <c r="AL36" s="7"/>
      <c r="AM36" s="7"/>
      <c r="AN36" s="1"/>
      <c r="AO36" s="1"/>
      <c r="AP36" s="1"/>
      <c r="AQ36" s="1"/>
      <c r="AR36" s="1"/>
      <c r="AS36" s="1"/>
      <c r="AT36" s="1"/>
      <c r="AU36" s="1"/>
      <c r="AV36" s="1"/>
    </row>
    <row r="37" spans="7:48" ht="15.75">
      <c r="G37" s="1"/>
      <c r="H37" s="1"/>
      <c r="I37" s="1"/>
      <c r="J37" s="1"/>
      <c r="K37" s="1"/>
      <c r="L37" s="1"/>
      <c r="M37" s="1"/>
      <c r="N37" s="1"/>
      <c r="O37" s="1"/>
      <c r="P37" s="7"/>
      <c r="Q37" s="7"/>
      <c r="R37" s="7"/>
      <c r="S37" s="7"/>
      <c r="T37" s="7"/>
      <c r="U37" s="7"/>
      <c r="V37" s="7"/>
      <c r="W37" s="7"/>
      <c r="X37" s="7"/>
      <c r="Y37" s="1"/>
      <c r="Z37" s="7"/>
      <c r="AA37" s="7"/>
      <c r="AB37" s="7"/>
      <c r="AC37" s="7"/>
      <c r="AD37" s="7"/>
      <c r="AE37" s="7"/>
      <c r="AF37" s="7"/>
      <c r="AG37" s="1"/>
      <c r="AH37" s="7"/>
      <c r="AI37" s="7"/>
      <c r="AJ37" s="7"/>
      <c r="AK37" s="7"/>
      <c r="AL37" s="7"/>
      <c r="AM37" s="7"/>
      <c r="AN37" s="1"/>
      <c r="AO37" s="1"/>
      <c r="AP37" s="1"/>
      <c r="AQ37" s="1"/>
      <c r="AR37" s="1"/>
      <c r="AS37" s="1"/>
      <c r="AT37" s="1"/>
      <c r="AU37" s="1"/>
      <c r="AV37" s="1"/>
    </row>
    <row r="38" spans="7:48" ht="15.75">
      <c r="G38" s="1"/>
      <c r="H38" s="1"/>
      <c r="I38" s="1"/>
      <c r="J38" s="1"/>
      <c r="K38" s="1"/>
      <c r="L38" s="1"/>
      <c r="M38" s="1"/>
      <c r="N38" s="1"/>
      <c r="O38" s="1"/>
      <c r="P38" s="7"/>
      <c r="Q38" s="7"/>
      <c r="R38" s="7"/>
      <c r="S38" s="7"/>
      <c r="T38" s="7"/>
      <c r="U38" s="7"/>
      <c r="V38" s="7"/>
      <c r="W38" s="7"/>
      <c r="X38" s="7"/>
      <c r="Y38" s="1"/>
      <c r="Z38" s="7"/>
      <c r="AA38" s="7"/>
      <c r="AB38" s="7"/>
      <c r="AC38" s="7"/>
      <c r="AD38" s="7"/>
      <c r="AE38" s="7"/>
      <c r="AF38" s="7"/>
      <c r="AG38" s="1"/>
      <c r="AH38" s="7"/>
      <c r="AI38" s="7"/>
      <c r="AJ38" s="7"/>
      <c r="AK38" s="7"/>
      <c r="AL38" s="7"/>
      <c r="AM38" s="7"/>
      <c r="AN38" s="1"/>
      <c r="AO38" s="1"/>
      <c r="AP38" s="1"/>
      <c r="AQ38" s="1"/>
      <c r="AR38" s="1"/>
      <c r="AS38" s="1"/>
      <c r="AT38" s="1"/>
      <c r="AU38" s="1"/>
      <c r="AV38" s="1"/>
    </row>
    <row r="39" spans="7:48" ht="15.75">
      <c r="G39" s="1"/>
      <c r="H39" s="1"/>
      <c r="I39" s="1"/>
      <c r="J39" s="1"/>
      <c r="K39" s="1"/>
      <c r="L39" s="1"/>
      <c r="M39" s="1"/>
      <c r="N39" s="1"/>
      <c r="O39" s="1"/>
      <c r="P39" s="7"/>
      <c r="Q39" s="7"/>
      <c r="R39" s="7"/>
      <c r="S39" s="7"/>
      <c r="T39" s="7"/>
      <c r="U39" s="7"/>
      <c r="V39" s="7"/>
      <c r="W39" s="7"/>
      <c r="X39" s="7"/>
      <c r="Y39" s="1"/>
      <c r="Z39" s="7"/>
      <c r="AA39" s="7"/>
      <c r="AB39" s="7"/>
      <c r="AC39" s="7"/>
      <c r="AD39" s="7"/>
      <c r="AE39" s="7"/>
      <c r="AF39" s="7"/>
      <c r="AG39" s="1"/>
      <c r="AH39" s="7"/>
      <c r="AI39" s="7"/>
      <c r="AJ39" s="7"/>
      <c r="AK39" s="7"/>
      <c r="AL39" s="7"/>
      <c r="AM39" s="7"/>
      <c r="AN39" s="1"/>
      <c r="AO39" s="1"/>
      <c r="AP39" s="1"/>
      <c r="AQ39" s="1"/>
      <c r="AR39" s="1"/>
      <c r="AS39" s="1"/>
      <c r="AT39" s="1"/>
      <c r="AU39" s="1"/>
      <c r="AV39" s="1"/>
    </row>
    <row r="40" spans="7:48" ht="15.75">
      <c r="G40" s="1"/>
      <c r="H40" s="1"/>
      <c r="I40" s="1"/>
      <c r="J40" s="1"/>
      <c r="K40" s="1"/>
      <c r="L40" s="1"/>
      <c r="M40" s="1"/>
      <c r="N40" s="1"/>
      <c r="O40" s="1"/>
      <c r="P40" s="7"/>
      <c r="Q40" s="7"/>
      <c r="R40" s="7"/>
      <c r="S40" s="7"/>
      <c r="T40" s="7"/>
      <c r="U40" s="7"/>
      <c r="V40" s="7"/>
      <c r="W40" s="7"/>
      <c r="X40" s="7"/>
      <c r="Y40" s="1"/>
      <c r="Z40" s="7"/>
      <c r="AA40" s="7"/>
      <c r="AB40" s="7"/>
      <c r="AC40" s="7"/>
      <c r="AD40" s="7"/>
      <c r="AE40" s="7"/>
      <c r="AF40" s="7"/>
      <c r="AG40" s="1"/>
      <c r="AH40" s="7"/>
      <c r="AI40" s="7"/>
      <c r="AJ40" s="7"/>
      <c r="AK40" s="7"/>
      <c r="AL40" s="7"/>
      <c r="AM40" s="7"/>
      <c r="AN40" s="1"/>
      <c r="AO40" s="1"/>
      <c r="AP40" s="1"/>
      <c r="AQ40" s="1"/>
      <c r="AR40" s="1"/>
      <c r="AS40" s="1"/>
      <c r="AT40" s="1"/>
      <c r="AU40" s="1"/>
      <c r="AV40" s="1"/>
    </row>
    <row r="41" spans="7:48" ht="15.75">
      <c r="G41" s="1"/>
      <c r="H41" s="1"/>
      <c r="I41" s="1"/>
      <c r="J41" s="1"/>
      <c r="K41" s="1"/>
      <c r="L41" s="1"/>
      <c r="M41" s="1"/>
      <c r="N41" s="1"/>
      <c r="O41" s="1"/>
      <c r="P41" s="7"/>
      <c r="Q41" s="7"/>
      <c r="R41" s="7"/>
      <c r="S41" s="7"/>
      <c r="T41" s="7"/>
      <c r="U41" s="7"/>
      <c r="V41" s="7"/>
      <c r="W41" s="7"/>
      <c r="X41" s="7"/>
      <c r="Y41" s="1"/>
      <c r="Z41" s="7"/>
      <c r="AA41" s="7"/>
      <c r="AB41" s="7"/>
      <c r="AC41" s="7"/>
      <c r="AD41" s="7"/>
      <c r="AE41" s="7"/>
      <c r="AF41" s="7"/>
      <c r="AG41" s="1"/>
      <c r="AH41" s="7"/>
      <c r="AI41" s="7"/>
      <c r="AJ41" s="7"/>
      <c r="AK41" s="7"/>
      <c r="AL41" s="7"/>
      <c r="AM41" s="7"/>
      <c r="AN41" s="1"/>
      <c r="AO41" s="1"/>
      <c r="AP41" s="1"/>
      <c r="AQ41" s="1"/>
      <c r="AR41" s="1"/>
      <c r="AS41" s="1"/>
      <c r="AT41" s="1"/>
      <c r="AU41" s="1"/>
      <c r="AV41" s="1"/>
    </row>
    <row r="42" spans="7:48" ht="15.75">
      <c r="G42" s="1"/>
      <c r="H42" s="1"/>
      <c r="I42" s="1"/>
      <c r="J42" s="1"/>
      <c r="K42" s="1"/>
      <c r="L42" s="1"/>
      <c r="M42" s="1"/>
      <c r="N42" s="1"/>
      <c r="O42" s="1"/>
      <c r="P42" s="7"/>
      <c r="Q42" s="7"/>
      <c r="R42" s="7"/>
      <c r="S42" s="7"/>
      <c r="T42" s="7"/>
      <c r="U42" s="7"/>
      <c r="V42" s="7"/>
      <c r="W42" s="7"/>
      <c r="X42" s="7"/>
      <c r="Y42" s="1"/>
      <c r="Z42" s="7"/>
      <c r="AA42" s="7"/>
      <c r="AB42" s="7"/>
      <c r="AC42" s="7"/>
      <c r="AD42" s="7"/>
      <c r="AE42" s="7"/>
      <c r="AF42" s="7"/>
      <c r="AG42" s="1"/>
      <c r="AH42" s="7"/>
      <c r="AI42" s="7"/>
      <c r="AJ42" s="7"/>
      <c r="AK42" s="7"/>
      <c r="AL42" s="7"/>
      <c r="AM42" s="7"/>
      <c r="AN42" s="1"/>
      <c r="AO42" s="1"/>
      <c r="AP42" s="1"/>
      <c r="AQ42" s="1"/>
      <c r="AR42" s="1"/>
      <c r="AS42" s="1"/>
      <c r="AT42" s="1"/>
      <c r="AU42" s="1"/>
      <c r="AV42" s="1"/>
    </row>
    <row r="43" spans="7:48" ht="15.75">
      <c r="G43" s="1"/>
      <c r="H43" s="1"/>
      <c r="I43" s="1"/>
      <c r="J43" s="1"/>
      <c r="K43" s="1"/>
      <c r="L43" s="1"/>
      <c r="M43" s="1"/>
      <c r="N43" s="1"/>
      <c r="O43" s="1"/>
      <c r="P43" s="7"/>
      <c r="Q43" s="7"/>
      <c r="R43" s="7"/>
      <c r="S43" s="7"/>
      <c r="T43" s="7"/>
      <c r="U43" s="7"/>
      <c r="V43" s="7"/>
      <c r="W43" s="7"/>
      <c r="X43" s="7"/>
      <c r="Y43" s="1"/>
      <c r="Z43" s="7"/>
      <c r="AA43" s="7"/>
      <c r="AB43" s="7"/>
      <c r="AC43" s="7"/>
      <c r="AD43" s="7"/>
      <c r="AE43" s="7"/>
      <c r="AF43" s="7"/>
      <c r="AG43" s="1"/>
      <c r="AH43" s="7"/>
      <c r="AI43" s="7"/>
      <c r="AJ43" s="7"/>
      <c r="AK43" s="7"/>
      <c r="AL43" s="7"/>
      <c r="AM43" s="7"/>
      <c r="AN43" s="1"/>
      <c r="AO43" s="1"/>
      <c r="AP43" s="1"/>
      <c r="AQ43" s="1"/>
      <c r="AR43" s="1"/>
      <c r="AS43" s="1"/>
      <c r="AT43" s="1"/>
      <c r="AU43" s="1"/>
      <c r="AV43" s="1"/>
    </row>
    <row r="44" spans="7:48" ht="15.75">
      <c r="G44" s="1"/>
      <c r="H44" s="1"/>
      <c r="I44" s="1"/>
      <c r="J44" s="1"/>
      <c r="K44" s="1"/>
      <c r="L44" s="1"/>
      <c r="M44" s="1"/>
      <c r="N44" s="1"/>
      <c r="O44" s="1"/>
      <c r="P44" s="7"/>
      <c r="Q44" s="7"/>
      <c r="R44" s="7"/>
      <c r="S44" s="7"/>
      <c r="T44" s="7"/>
      <c r="U44" s="7"/>
      <c r="V44" s="7"/>
      <c r="W44" s="7"/>
      <c r="X44" s="7"/>
      <c r="Y44" s="1"/>
      <c r="Z44" s="7"/>
      <c r="AA44" s="7"/>
      <c r="AB44" s="7"/>
      <c r="AC44" s="7"/>
      <c r="AD44" s="7"/>
      <c r="AE44" s="7"/>
      <c r="AF44" s="7"/>
      <c r="AG44" s="1"/>
      <c r="AH44" s="7"/>
      <c r="AI44" s="7"/>
      <c r="AJ44" s="7"/>
      <c r="AK44" s="7"/>
      <c r="AL44" s="7"/>
      <c r="AM44" s="7"/>
      <c r="AN44" s="1"/>
      <c r="AO44" s="1"/>
      <c r="AP44" s="1"/>
      <c r="AQ44" s="1"/>
      <c r="AR44" s="1"/>
      <c r="AS44" s="1"/>
      <c r="AT44" s="1"/>
      <c r="AU44" s="1"/>
      <c r="AV44" s="1"/>
    </row>
    <row r="45" spans="7:48" ht="15.75">
      <c r="G45" s="1"/>
      <c r="H45" s="1"/>
      <c r="I45" s="1"/>
      <c r="J45" s="1"/>
      <c r="K45" s="1"/>
      <c r="L45" s="1"/>
      <c r="M45" s="1"/>
      <c r="N45" s="1"/>
      <c r="O45" s="1"/>
      <c r="P45" s="7"/>
      <c r="Q45" s="7"/>
      <c r="R45" s="7"/>
      <c r="S45" s="7"/>
      <c r="T45" s="7"/>
      <c r="U45" s="7"/>
      <c r="V45" s="7"/>
      <c r="W45" s="7"/>
      <c r="X45" s="7"/>
      <c r="Y45" s="1"/>
      <c r="Z45" s="7"/>
      <c r="AA45" s="7"/>
      <c r="AB45" s="7"/>
      <c r="AC45" s="7"/>
      <c r="AD45" s="7"/>
      <c r="AE45" s="7"/>
      <c r="AF45" s="7"/>
      <c r="AG45" s="1"/>
      <c r="AH45" s="7"/>
      <c r="AI45" s="7"/>
      <c r="AJ45" s="7"/>
      <c r="AK45" s="7"/>
      <c r="AL45" s="7"/>
      <c r="AM45" s="7"/>
      <c r="AN45" s="1"/>
      <c r="AO45" s="1"/>
      <c r="AP45" s="1"/>
      <c r="AQ45" s="1"/>
      <c r="AR45" s="1"/>
      <c r="AS45" s="1"/>
      <c r="AT45" s="1"/>
      <c r="AU45" s="1"/>
      <c r="AV45" s="1"/>
    </row>
    <row r="46" spans="7:48" ht="15.75">
      <c r="G46" s="1"/>
      <c r="H46" s="1"/>
      <c r="I46" s="1"/>
      <c r="J46" s="1"/>
      <c r="K46" s="1"/>
      <c r="L46" s="1"/>
      <c r="M46" s="1"/>
      <c r="N46" s="1"/>
      <c r="O46" s="1"/>
      <c r="P46" s="7"/>
      <c r="Q46" s="7"/>
      <c r="R46" s="7"/>
      <c r="S46" s="7"/>
      <c r="T46" s="7"/>
      <c r="U46" s="7"/>
      <c r="V46" s="7"/>
      <c r="W46" s="7"/>
      <c r="X46" s="7"/>
      <c r="Y46" s="1"/>
      <c r="Z46" s="7"/>
      <c r="AA46" s="7"/>
      <c r="AB46" s="7"/>
      <c r="AC46" s="7"/>
      <c r="AD46" s="7"/>
      <c r="AE46" s="7"/>
      <c r="AF46" s="7"/>
      <c r="AG46" s="1"/>
      <c r="AH46" s="7"/>
      <c r="AI46" s="7"/>
      <c r="AJ46" s="7"/>
      <c r="AK46" s="7"/>
      <c r="AL46" s="7"/>
      <c r="AM46" s="7"/>
      <c r="AN46" s="1"/>
      <c r="AO46" s="1"/>
      <c r="AP46" s="1"/>
      <c r="AQ46" s="1"/>
      <c r="AR46" s="1"/>
      <c r="AS46" s="1"/>
      <c r="AT46" s="1"/>
      <c r="AU46" s="1"/>
      <c r="AV46" s="1"/>
    </row>
    <row r="47" spans="7:48" ht="15.75">
      <c r="G47" s="1"/>
      <c r="H47" s="1"/>
      <c r="I47" s="1"/>
      <c r="J47" s="1"/>
      <c r="K47" s="1"/>
      <c r="L47" s="1"/>
      <c r="M47" s="1"/>
      <c r="N47" s="1"/>
      <c r="O47" s="1"/>
      <c r="P47" s="7"/>
      <c r="Q47" s="7"/>
      <c r="R47" s="7"/>
      <c r="S47" s="7"/>
      <c r="T47" s="7"/>
      <c r="U47" s="7"/>
      <c r="V47" s="7"/>
      <c r="W47" s="7"/>
      <c r="X47" s="7"/>
      <c r="Y47" s="1"/>
      <c r="Z47" s="7"/>
      <c r="AA47" s="7"/>
      <c r="AB47" s="7"/>
      <c r="AC47" s="7"/>
      <c r="AD47" s="7"/>
      <c r="AE47" s="7"/>
      <c r="AF47" s="7"/>
      <c r="AG47" s="1"/>
      <c r="AH47" s="7"/>
      <c r="AI47" s="7"/>
      <c r="AJ47" s="7"/>
      <c r="AK47" s="7"/>
      <c r="AL47" s="7"/>
      <c r="AM47" s="7"/>
      <c r="AN47" s="1"/>
      <c r="AO47" s="1"/>
      <c r="AP47" s="1"/>
      <c r="AQ47" s="1"/>
      <c r="AR47" s="1"/>
      <c r="AS47" s="1"/>
      <c r="AT47" s="1"/>
      <c r="AU47" s="1"/>
      <c r="AV47" s="1"/>
    </row>
    <row r="48" spans="7:48" ht="15.75">
      <c r="G48" s="1"/>
      <c r="H48" s="1"/>
      <c r="I48" s="1"/>
      <c r="J48" s="1"/>
      <c r="K48" s="1"/>
      <c r="L48" s="1"/>
      <c r="M48" s="1"/>
      <c r="N48" s="1"/>
      <c r="O48" s="1"/>
      <c r="P48" s="7"/>
      <c r="Q48" s="7"/>
      <c r="R48" s="7"/>
      <c r="S48" s="7"/>
      <c r="T48" s="7"/>
      <c r="U48" s="7"/>
      <c r="V48" s="7"/>
      <c r="W48" s="7"/>
      <c r="X48" s="7"/>
      <c r="Y48" s="1"/>
      <c r="Z48" s="7"/>
      <c r="AA48" s="7"/>
      <c r="AB48" s="7"/>
      <c r="AC48" s="7"/>
      <c r="AD48" s="7"/>
      <c r="AE48" s="7"/>
      <c r="AF48" s="7"/>
      <c r="AG48" s="1"/>
      <c r="AH48" s="7"/>
      <c r="AI48" s="7"/>
      <c r="AJ48" s="7"/>
      <c r="AK48" s="7"/>
      <c r="AL48" s="7"/>
      <c r="AM48" s="7"/>
      <c r="AN48" s="1"/>
      <c r="AO48" s="1"/>
      <c r="AP48" s="1"/>
      <c r="AQ48" s="1"/>
      <c r="AR48" s="1"/>
      <c r="AS48" s="1"/>
      <c r="AT48" s="1"/>
      <c r="AU48" s="1"/>
      <c r="AV48" s="1"/>
    </row>
    <row r="49" spans="7:48" ht="15.75">
      <c r="G49" s="1"/>
      <c r="H49" s="1"/>
      <c r="I49" s="1"/>
      <c r="J49" s="1"/>
      <c r="K49" s="1"/>
      <c r="L49" s="1"/>
      <c r="M49" s="1"/>
      <c r="N49" s="1"/>
      <c r="O49" s="1"/>
      <c r="P49" s="7"/>
      <c r="Q49" s="7"/>
      <c r="R49" s="7"/>
      <c r="S49" s="7"/>
      <c r="T49" s="7"/>
      <c r="U49" s="7"/>
      <c r="V49" s="7"/>
      <c r="W49" s="7"/>
      <c r="X49" s="7"/>
      <c r="Y49" s="1"/>
      <c r="Z49" s="7"/>
      <c r="AA49" s="7"/>
      <c r="AB49" s="7"/>
      <c r="AC49" s="7"/>
      <c r="AD49" s="7"/>
      <c r="AE49" s="7"/>
      <c r="AF49" s="7"/>
      <c r="AG49" s="1"/>
      <c r="AH49" s="7"/>
      <c r="AI49" s="7"/>
      <c r="AJ49" s="7"/>
      <c r="AK49" s="7"/>
      <c r="AL49" s="7"/>
      <c r="AM49" s="7"/>
      <c r="AN49" s="1"/>
      <c r="AO49" s="1"/>
      <c r="AP49" s="1"/>
      <c r="AQ49" s="1"/>
      <c r="AR49" s="1"/>
      <c r="AS49" s="1"/>
      <c r="AT49" s="1"/>
      <c r="AU49" s="1"/>
      <c r="AV49" s="1"/>
    </row>
    <row r="50" spans="7:48" ht="15.75">
      <c r="G50" s="1"/>
      <c r="H50" s="1"/>
      <c r="I50" s="1"/>
      <c r="J50" s="1"/>
      <c r="K50" s="1"/>
      <c r="L50" s="1"/>
      <c r="M50" s="1"/>
      <c r="N50" s="1"/>
      <c r="O50" s="1"/>
      <c r="P50" s="7"/>
      <c r="Q50" s="7"/>
      <c r="R50" s="7"/>
      <c r="S50" s="7"/>
      <c r="T50" s="7"/>
      <c r="U50" s="7"/>
      <c r="V50" s="7"/>
      <c r="W50" s="7"/>
      <c r="X50" s="7"/>
      <c r="Y50" s="1"/>
      <c r="Z50" s="7"/>
      <c r="AA50" s="7"/>
      <c r="AB50" s="7"/>
      <c r="AC50" s="7"/>
      <c r="AD50" s="7"/>
      <c r="AE50" s="7"/>
      <c r="AF50" s="7"/>
      <c r="AG50" s="1"/>
      <c r="AH50" s="7"/>
      <c r="AI50" s="7"/>
      <c r="AJ50" s="7"/>
      <c r="AK50" s="7"/>
      <c r="AL50" s="7"/>
      <c r="AM50" s="7"/>
      <c r="AN50" s="1"/>
      <c r="AO50" s="1"/>
      <c r="AP50" s="1"/>
      <c r="AQ50" s="1"/>
      <c r="AR50" s="1"/>
      <c r="AS50" s="1"/>
      <c r="AT50" s="1"/>
      <c r="AU50" s="1"/>
      <c r="AV50" s="1"/>
    </row>
    <row r="51" spans="7:48" ht="15.75">
      <c r="G51" s="1"/>
      <c r="H51" s="1"/>
      <c r="I51" s="1"/>
      <c r="J51" s="1"/>
      <c r="K51" s="1"/>
      <c r="L51" s="1"/>
      <c r="M51" s="1"/>
      <c r="N51" s="1"/>
      <c r="O51" s="1"/>
      <c r="P51" s="7"/>
      <c r="Q51" s="7"/>
      <c r="R51" s="7"/>
      <c r="S51" s="7"/>
      <c r="T51" s="7"/>
      <c r="U51" s="7"/>
      <c r="V51" s="7"/>
      <c r="W51" s="7"/>
      <c r="X51" s="7"/>
      <c r="Y51" s="1"/>
      <c r="Z51" s="7"/>
      <c r="AA51" s="7"/>
      <c r="AB51" s="7"/>
      <c r="AC51" s="7"/>
      <c r="AD51" s="7"/>
      <c r="AE51" s="7"/>
      <c r="AF51" s="7"/>
      <c r="AG51" s="1"/>
      <c r="AH51" s="7"/>
      <c r="AI51" s="7"/>
      <c r="AJ51" s="7"/>
      <c r="AK51" s="7"/>
      <c r="AL51" s="7"/>
      <c r="AM51" s="7"/>
      <c r="AN51" s="1"/>
      <c r="AO51" s="1"/>
      <c r="AP51" s="1"/>
      <c r="AQ51" s="1"/>
      <c r="AR51" s="1"/>
      <c r="AS51" s="1"/>
      <c r="AT51" s="1"/>
      <c r="AU51" s="1"/>
      <c r="AV51" s="1"/>
    </row>
    <row r="52" spans="7:48" ht="15.75">
      <c r="G52" s="1"/>
      <c r="H52" s="1"/>
      <c r="I52" s="1"/>
      <c r="J52" s="1"/>
      <c r="K52" s="1"/>
      <c r="L52" s="1"/>
      <c r="M52" s="1"/>
      <c r="N52" s="1"/>
      <c r="O52" s="1"/>
      <c r="P52" s="7"/>
      <c r="Q52" s="7"/>
      <c r="R52" s="7"/>
      <c r="S52" s="7"/>
      <c r="T52" s="7"/>
      <c r="U52" s="7"/>
      <c r="V52" s="7"/>
      <c r="W52" s="7"/>
      <c r="X52" s="7"/>
      <c r="Y52" s="1"/>
      <c r="Z52" s="7"/>
      <c r="AA52" s="7"/>
      <c r="AB52" s="7"/>
      <c r="AC52" s="7"/>
      <c r="AD52" s="7"/>
      <c r="AE52" s="7"/>
      <c r="AF52" s="7"/>
      <c r="AG52" s="1"/>
      <c r="AH52" s="7"/>
      <c r="AI52" s="7"/>
      <c r="AJ52" s="7"/>
      <c r="AK52" s="7"/>
      <c r="AL52" s="7"/>
      <c r="AM52" s="7"/>
      <c r="AN52" s="1"/>
      <c r="AO52" s="1"/>
      <c r="AP52" s="1"/>
      <c r="AQ52" s="1"/>
      <c r="AR52" s="1"/>
      <c r="AS52" s="1"/>
      <c r="AT52" s="1"/>
      <c r="AU52" s="1"/>
      <c r="AV52" s="1"/>
    </row>
    <row r="53" spans="7:48" ht="15.75">
      <c r="G53" s="1"/>
      <c r="H53" s="1"/>
      <c r="I53" s="1"/>
      <c r="J53" s="1"/>
      <c r="K53" s="1"/>
      <c r="L53" s="1"/>
      <c r="M53" s="1"/>
      <c r="N53" s="1"/>
      <c r="O53" s="1"/>
      <c r="P53" s="7"/>
      <c r="Q53" s="7"/>
      <c r="R53" s="7"/>
      <c r="S53" s="7"/>
      <c r="T53" s="7"/>
      <c r="U53" s="7"/>
      <c r="V53" s="7"/>
      <c r="W53" s="7"/>
      <c r="X53" s="7"/>
      <c r="Y53" s="1"/>
      <c r="Z53" s="7"/>
      <c r="AA53" s="7"/>
      <c r="AB53" s="7"/>
      <c r="AC53" s="7"/>
      <c r="AD53" s="7"/>
      <c r="AE53" s="7"/>
      <c r="AF53" s="7"/>
      <c r="AG53" s="1"/>
      <c r="AH53" s="7"/>
      <c r="AI53" s="7"/>
      <c r="AJ53" s="7"/>
      <c r="AK53" s="7"/>
      <c r="AL53" s="7"/>
      <c r="AM53" s="7"/>
      <c r="AN53" s="1"/>
      <c r="AO53" s="1"/>
      <c r="AP53" s="1"/>
      <c r="AQ53" s="1"/>
      <c r="AR53" s="1"/>
      <c r="AS53" s="1"/>
      <c r="AT53" s="1"/>
      <c r="AU53" s="1"/>
      <c r="AV53" s="1"/>
    </row>
    <row r="54" spans="7:48" ht="15.75">
      <c r="G54" s="1"/>
      <c r="H54" s="1"/>
      <c r="I54" s="1"/>
      <c r="J54" s="1"/>
      <c r="K54" s="1"/>
      <c r="L54" s="1"/>
      <c r="M54" s="1"/>
      <c r="N54" s="1"/>
      <c r="O54" s="1"/>
      <c r="P54" s="7"/>
      <c r="Q54" s="7"/>
      <c r="R54" s="7"/>
      <c r="S54" s="7"/>
      <c r="T54" s="7"/>
      <c r="U54" s="7"/>
      <c r="V54" s="7"/>
      <c r="W54" s="7"/>
      <c r="X54" s="7"/>
      <c r="Y54" s="1"/>
      <c r="Z54" s="7"/>
      <c r="AA54" s="7"/>
      <c r="AB54" s="7"/>
      <c r="AC54" s="7"/>
      <c r="AD54" s="7"/>
      <c r="AE54" s="7"/>
      <c r="AF54" s="7"/>
      <c r="AG54" s="1"/>
      <c r="AH54" s="7"/>
      <c r="AI54" s="7"/>
      <c r="AJ54" s="7"/>
      <c r="AK54" s="7"/>
      <c r="AL54" s="7"/>
      <c r="AM54" s="7"/>
      <c r="AN54" s="1"/>
      <c r="AO54" s="1"/>
      <c r="AP54" s="1"/>
      <c r="AQ54" s="1"/>
      <c r="AR54" s="1"/>
      <c r="AS54" s="1"/>
      <c r="AT54" s="1"/>
      <c r="AU54" s="1"/>
      <c r="AV54" s="1"/>
    </row>
    <row r="55" spans="7:48" ht="15.75">
      <c r="G55" s="1"/>
      <c r="H55" s="1"/>
      <c r="I55" s="1"/>
      <c r="J55" s="1"/>
      <c r="K55" s="1"/>
      <c r="L55" s="1"/>
      <c r="M55" s="1"/>
      <c r="N55" s="1"/>
      <c r="O55" s="1"/>
      <c r="P55" s="7"/>
      <c r="Q55" s="7"/>
      <c r="R55" s="7"/>
      <c r="S55" s="7"/>
      <c r="T55" s="7"/>
      <c r="U55" s="7"/>
      <c r="V55" s="7"/>
      <c r="W55" s="7"/>
      <c r="X55" s="7"/>
      <c r="Y55" s="1"/>
      <c r="Z55" s="7"/>
      <c r="AA55" s="7"/>
      <c r="AB55" s="7"/>
      <c r="AC55" s="7"/>
      <c r="AD55" s="7"/>
      <c r="AE55" s="7"/>
      <c r="AF55" s="7"/>
      <c r="AG55" s="1"/>
      <c r="AH55" s="7"/>
      <c r="AI55" s="7"/>
      <c r="AJ55" s="7"/>
      <c r="AK55" s="7"/>
      <c r="AL55" s="7"/>
      <c r="AM55" s="7"/>
      <c r="AN55" s="1"/>
      <c r="AO55" s="1"/>
      <c r="AP55" s="1"/>
      <c r="AQ55" s="1"/>
      <c r="AR55" s="1"/>
      <c r="AS55" s="1"/>
      <c r="AT55" s="1"/>
      <c r="AU55" s="1"/>
      <c r="AV55" s="1"/>
    </row>
    <row r="56" spans="7:48" ht="15.75">
      <c r="G56" s="1"/>
      <c r="H56" s="1"/>
      <c r="I56" s="1"/>
      <c r="J56" s="1"/>
      <c r="K56" s="1"/>
      <c r="L56" s="1"/>
      <c r="M56" s="1"/>
      <c r="N56" s="1"/>
      <c r="O56" s="1"/>
      <c r="P56" s="7"/>
      <c r="Q56" s="7"/>
      <c r="R56" s="7"/>
      <c r="S56" s="7"/>
      <c r="T56" s="7"/>
      <c r="U56" s="7"/>
      <c r="V56" s="7"/>
      <c r="W56" s="7"/>
      <c r="X56" s="7"/>
      <c r="Y56" s="1"/>
      <c r="Z56" s="7"/>
      <c r="AA56" s="7"/>
      <c r="AB56" s="7"/>
      <c r="AC56" s="7"/>
      <c r="AD56" s="7"/>
      <c r="AE56" s="7"/>
      <c r="AF56" s="7"/>
      <c r="AG56" s="1"/>
      <c r="AH56" s="7"/>
      <c r="AI56" s="7"/>
      <c r="AJ56" s="7"/>
      <c r="AK56" s="7"/>
      <c r="AL56" s="7"/>
      <c r="AM56" s="7"/>
      <c r="AN56" s="1"/>
      <c r="AO56" s="1"/>
      <c r="AP56" s="1"/>
      <c r="AQ56" s="1"/>
      <c r="AR56" s="1"/>
      <c r="AS56" s="1"/>
      <c r="AT56" s="1"/>
      <c r="AU56" s="1"/>
      <c r="AV56" s="1"/>
    </row>
    <row r="57" spans="7:48" ht="15.75">
      <c r="G57" s="1"/>
      <c r="H57" s="1"/>
      <c r="I57" s="1"/>
      <c r="J57" s="1"/>
      <c r="K57" s="1"/>
      <c r="L57" s="1"/>
      <c r="M57" s="1"/>
      <c r="N57" s="1"/>
      <c r="O57" s="1"/>
      <c r="P57" s="7"/>
      <c r="Q57" s="7"/>
      <c r="R57" s="7"/>
      <c r="S57" s="7"/>
      <c r="T57" s="7"/>
      <c r="U57" s="7"/>
      <c r="V57" s="7"/>
      <c r="W57" s="7"/>
      <c r="X57" s="7"/>
      <c r="Y57" s="1"/>
      <c r="Z57" s="7"/>
      <c r="AA57" s="7"/>
      <c r="AB57" s="7"/>
      <c r="AC57" s="7"/>
      <c r="AD57" s="7"/>
      <c r="AE57" s="7"/>
      <c r="AF57" s="7"/>
      <c r="AG57" s="1"/>
      <c r="AH57" s="7"/>
      <c r="AI57" s="7"/>
      <c r="AJ57" s="7"/>
      <c r="AK57" s="7"/>
      <c r="AL57" s="7"/>
      <c r="AM57" s="7"/>
      <c r="AN57" s="1"/>
      <c r="AO57" s="1"/>
      <c r="AP57" s="1"/>
      <c r="AQ57" s="1"/>
      <c r="AR57" s="1"/>
      <c r="AS57" s="1"/>
      <c r="AT57" s="1"/>
      <c r="AU57" s="1"/>
      <c r="AV57" s="1"/>
    </row>
    <row r="58" spans="7:48" ht="15.75">
      <c r="G58" s="1"/>
      <c r="H58" s="1"/>
      <c r="I58" s="1"/>
      <c r="J58" s="1"/>
      <c r="K58" s="1"/>
      <c r="L58" s="1"/>
      <c r="M58" s="1"/>
      <c r="N58" s="1"/>
      <c r="O58" s="1"/>
      <c r="P58" s="7"/>
      <c r="Q58" s="7"/>
      <c r="R58" s="7"/>
      <c r="S58" s="7"/>
      <c r="T58" s="7"/>
      <c r="U58" s="7"/>
      <c r="V58" s="7"/>
      <c r="W58" s="7"/>
      <c r="X58" s="7"/>
      <c r="Y58" s="1"/>
      <c r="Z58" s="7"/>
      <c r="AA58" s="7"/>
      <c r="AB58" s="7"/>
      <c r="AC58" s="7"/>
      <c r="AD58" s="7"/>
      <c r="AE58" s="7"/>
      <c r="AF58" s="7"/>
      <c r="AG58" s="1"/>
      <c r="AH58" s="7"/>
      <c r="AI58" s="7"/>
      <c r="AJ58" s="7"/>
      <c r="AK58" s="7"/>
      <c r="AL58" s="7"/>
      <c r="AM58" s="7"/>
      <c r="AN58" s="1"/>
      <c r="AO58" s="1"/>
      <c r="AP58" s="1"/>
      <c r="AQ58" s="1"/>
      <c r="AR58" s="1"/>
      <c r="AS58" s="1"/>
      <c r="AT58" s="1"/>
      <c r="AU58" s="1"/>
      <c r="AV58" s="1"/>
    </row>
    <row r="59" spans="7:48" ht="15.75">
      <c r="G59" s="1"/>
      <c r="H59" s="1"/>
      <c r="I59" s="1"/>
      <c r="J59" s="1"/>
      <c r="K59" s="1"/>
      <c r="L59" s="1"/>
      <c r="M59" s="1"/>
      <c r="N59" s="1"/>
      <c r="O59" s="1"/>
      <c r="P59" s="7"/>
      <c r="Q59" s="7"/>
      <c r="R59" s="7"/>
      <c r="S59" s="7"/>
      <c r="T59" s="7"/>
      <c r="U59" s="7"/>
      <c r="V59" s="7"/>
      <c r="W59" s="7"/>
      <c r="X59" s="7"/>
      <c r="Y59" s="1"/>
      <c r="Z59" s="7"/>
      <c r="AA59" s="7"/>
      <c r="AB59" s="7"/>
      <c r="AC59" s="7"/>
      <c r="AD59" s="7"/>
      <c r="AE59" s="7"/>
      <c r="AF59" s="7"/>
      <c r="AG59" s="1"/>
      <c r="AH59" s="7"/>
      <c r="AI59" s="7"/>
      <c r="AJ59" s="7"/>
      <c r="AK59" s="7"/>
      <c r="AL59" s="7"/>
      <c r="AM59" s="7"/>
      <c r="AN59" s="1"/>
      <c r="AO59" s="1"/>
      <c r="AP59" s="1"/>
      <c r="AQ59" s="1"/>
      <c r="AR59" s="1"/>
      <c r="AS59" s="1"/>
      <c r="AT59" s="1"/>
      <c r="AU59" s="1"/>
      <c r="AV59" s="1"/>
    </row>
    <row r="60" spans="7:48" ht="15.75">
      <c r="G60" s="1"/>
      <c r="H60" s="1"/>
      <c r="I60" s="1"/>
      <c r="J60" s="1"/>
      <c r="K60" s="1"/>
      <c r="L60" s="1"/>
      <c r="M60" s="1"/>
      <c r="N60" s="1"/>
      <c r="O60" s="1"/>
      <c r="P60" s="7"/>
      <c r="Q60" s="7"/>
      <c r="R60" s="7"/>
      <c r="S60" s="7"/>
      <c r="T60" s="7"/>
      <c r="U60" s="7"/>
      <c r="V60" s="7"/>
      <c r="W60" s="7"/>
      <c r="X60" s="7"/>
      <c r="Y60" s="1"/>
      <c r="Z60" s="7"/>
      <c r="AA60" s="7"/>
      <c r="AB60" s="7"/>
      <c r="AC60" s="7"/>
      <c r="AD60" s="7"/>
      <c r="AE60" s="7"/>
      <c r="AF60" s="7"/>
      <c r="AG60" s="1"/>
      <c r="AH60" s="7"/>
      <c r="AI60" s="7"/>
      <c r="AJ60" s="7"/>
      <c r="AK60" s="7"/>
      <c r="AL60" s="7"/>
      <c r="AM60" s="7"/>
      <c r="AN60" s="1"/>
      <c r="AO60" s="1"/>
      <c r="AP60" s="1"/>
      <c r="AQ60" s="1"/>
      <c r="AR60" s="1"/>
      <c r="AS60" s="1"/>
      <c r="AT60" s="1"/>
      <c r="AU60" s="1"/>
      <c r="AV60" s="1"/>
    </row>
    <row r="61" spans="7:48" ht="15.75">
      <c r="G61" s="1"/>
      <c r="H61" s="1"/>
      <c r="I61" s="1"/>
      <c r="J61" s="1"/>
      <c r="K61" s="1"/>
      <c r="L61" s="1"/>
      <c r="M61" s="1"/>
      <c r="N61" s="1"/>
      <c r="O61" s="1"/>
      <c r="P61" s="7"/>
      <c r="Q61" s="7"/>
      <c r="R61" s="7"/>
      <c r="S61" s="7"/>
      <c r="T61" s="7"/>
      <c r="U61" s="7"/>
      <c r="V61" s="7"/>
      <c r="W61" s="7"/>
      <c r="X61" s="7"/>
      <c r="Y61" s="1"/>
      <c r="Z61" s="7"/>
      <c r="AA61" s="7"/>
      <c r="AB61" s="7"/>
      <c r="AC61" s="7"/>
      <c r="AD61" s="7"/>
      <c r="AE61" s="7"/>
      <c r="AF61" s="7"/>
      <c r="AG61" s="1"/>
      <c r="AH61" s="7"/>
      <c r="AI61" s="7"/>
      <c r="AJ61" s="7"/>
      <c r="AK61" s="7"/>
      <c r="AL61" s="7"/>
      <c r="AM61" s="7"/>
      <c r="AN61" s="1"/>
      <c r="AO61" s="1"/>
      <c r="AP61" s="1"/>
      <c r="AQ61" s="1"/>
      <c r="AR61" s="1"/>
      <c r="AS61" s="1"/>
      <c r="AT61" s="1"/>
      <c r="AU61" s="1"/>
      <c r="AV61" s="1"/>
    </row>
    <row r="62" spans="7:48" ht="15.75">
      <c r="G62" s="1"/>
      <c r="H62" s="1"/>
      <c r="I62" s="1"/>
      <c r="J62" s="1"/>
      <c r="K62" s="1"/>
      <c r="L62" s="1"/>
      <c r="M62" s="1"/>
      <c r="N62" s="1"/>
      <c r="O62" s="1"/>
      <c r="P62" s="7"/>
      <c r="Q62" s="7"/>
      <c r="R62" s="7"/>
      <c r="S62" s="7"/>
      <c r="T62" s="7"/>
      <c r="U62" s="7"/>
      <c r="V62" s="7"/>
      <c r="W62" s="7"/>
      <c r="X62" s="7"/>
      <c r="Y62" s="1"/>
      <c r="Z62" s="7"/>
      <c r="AA62" s="7"/>
      <c r="AB62" s="7"/>
      <c r="AC62" s="7"/>
      <c r="AD62" s="7"/>
      <c r="AE62" s="7"/>
      <c r="AF62" s="7"/>
      <c r="AG62" s="1"/>
      <c r="AH62" s="7"/>
      <c r="AI62" s="7"/>
      <c r="AJ62" s="7"/>
      <c r="AK62" s="7"/>
      <c r="AL62" s="7"/>
      <c r="AM62" s="7"/>
      <c r="AN62" s="1"/>
      <c r="AO62" s="1"/>
      <c r="AP62" s="1"/>
      <c r="AQ62" s="1"/>
      <c r="AR62" s="1"/>
      <c r="AS62" s="1"/>
      <c r="AT62" s="1"/>
      <c r="AU62" s="1"/>
      <c r="AV62" s="1"/>
    </row>
    <row r="63" spans="7:48" ht="15.75">
      <c r="G63" s="1"/>
      <c r="H63" s="1"/>
      <c r="I63" s="1"/>
      <c r="J63" s="1"/>
      <c r="K63" s="1"/>
      <c r="L63" s="1"/>
      <c r="M63" s="1"/>
      <c r="N63" s="1"/>
      <c r="O63" s="1"/>
      <c r="P63" s="7"/>
      <c r="Q63" s="7"/>
      <c r="R63" s="7"/>
      <c r="S63" s="7"/>
      <c r="T63" s="7"/>
      <c r="U63" s="7"/>
      <c r="V63" s="7"/>
      <c r="W63" s="7"/>
      <c r="X63" s="7"/>
      <c r="Y63" s="1"/>
      <c r="Z63" s="7"/>
      <c r="AA63" s="7"/>
      <c r="AB63" s="7"/>
      <c r="AC63" s="7"/>
      <c r="AD63" s="7"/>
      <c r="AE63" s="7"/>
      <c r="AF63" s="7"/>
      <c r="AG63" s="1"/>
      <c r="AH63" s="7"/>
      <c r="AI63" s="7"/>
      <c r="AJ63" s="7"/>
      <c r="AK63" s="7"/>
      <c r="AL63" s="7"/>
      <c r="AM63" s="7"/>
      <c r="AN63" s="1"/>
      <c r="AO63" s="1"/>
      <c r="AP63" s="1"/>
      <c r="AQ63" s="1"/>
      <c r="AR63" s="1"/>
      <c r="AS63" s="1"/>
      <c r="AT63" s="1"/>
      <c r="AU63" s="1"/>
      <c r="AV63" s="1"/>
    </row>
    <row r="64" spans="7:48" ht="15.75">
      <c r="G64" s="1"/>
      <c r="H64" s="1"/>
      <c r="I64" s="1"/>
      <c r="J64" s="1"/>
      <c r="K64" s="1"/>
      <c r="L64" s="1"/>
      <c r="M64" s="1"/>
      <c r="N64" s="1"/>
      <c r="O64" s="1"/>
      <c r="P64" s="7"/>
      <c r="Q64" s="7"/>
      <c r="R64" s="7"/>
      <c r="S64" s="7"/>
      <c r="T64" s="7"/>
      <c r="U64" s="7"/>
      <c r="V64" s="7"/>
      <c r="W64" s="7"/>
      <c r="X64" s="7"/>
      <c r="Y64" s="1"/>
      <c r="Z64" s="7"/>
      <c r="AA64" s="7"/>
      <c r="AB64" s="7"/>
      <c r="AC64" s="7"/>
      <c r="AD64" s="7"/>
      <c r="AE64" s="7"/>
      <c r="AF64" s="7"/>
      <c r="AG64" s="1"/>
      <c r="AH64" s="7"/>
      <c r="AI64" s="7"/>
      <c r="AJ64" s="7"/>
      <c r="AK64" s="7"/>
      <c r="AL64" s="7"/>
      <c r="AM64" s="7"/>
      <c r="AN64" s="1"/>
      <c r="AO64" s="1"/>
      <c r="AP64" s="1"/>
      <c r="AQ64" s="1"/>
      <c r="AR64" s="1"/>
      <c r="AS64" s="1"/>
      <c r="AT64" s="1"/>
      <c r="AU64" s="1"/>
      <c r="AV64" s="1"/>
    </row>
    <row r="65" spans="7:48" ht="15.75">
      <c r="G65" s="1"/>
      <c r="H65" s="1"/>
      <c r="I65" s="1"/>
      <c r="J65" s="1"/>
      <c r="K65" s="1"/>
      <c r="L65" s="1"/>
      <c r="M65" s="1"/>
      <c r="N65" s="1"/>
      <c r="O65" s="1"/>
      <c r="P65" s="7"/>
      <c r="Q65" s="7"/>
      <c r="R65" s="7"/>
      <c r="S65" s="7"/>
      <c r="T65" s="7"/>
      <c r="U65" s="7"/>
      <c r="V65" s="7"/>
      <c r="W65" s="7"/>
      <c r="X65" s="7"/>
      <c r="Y65" s="1"/>
      <c r="Z65" s="7"/>
      <c r="AA65" s="7"/>
      <c r="AB65" s="7"/>
      <c r="AC65" s="7"/>
      <c r="AD65" s="7"/>
      <c r="AE65" s="7"/>
      <c r="AF65" s="7"/>
      <c r="AG65" s="1"/>
      <c r="AH65" s="7"/>
      <c r="AI65" s="7"/>
      <c r="AJ65" s="7"/>
      <c r="AK65" s="7"/>
      <c r="AL65" s="7"/>
      <c r="AM65" s="7"/>
      <c r="AN65" s="1"/>
      <c r="AO65" s="1"/>
      <c r="AP65" s="1"/>
      <c r="AQ65" s="1"/>
      <c r="AR65" s="1"/>
      <c r="AS65" s="1"/>
      <c r="AT65" s="1"/>
      <c r="AU65" s="1"/>
      <c r="AV65" s="1"/>
    </row>
    <row r="66" spans="7:48" ht="15.75">
      <c r="G66" s="1"/>
      <c r="H66" s="1"/>
      <c r="I66" s="1"/>
      <c r="J66" s="1"/>
      <c r="K66" s="1"/>
      <c r="L66" s="1"/>
      <c r="M66" s="1"/>
      <c r="N66" s="1"/>
      <c r="O66" s="1"/>
      <c r="P66" s="7"/>
      <c r="Q66" s="7"/>
      <c r="R66" s="7"/>
      <c r="S66" s="7"/>
      <c r="T66" s="7"/>
      <c r="U66" s="7"/>
      <c r="V66" s="7"/>
      <c r="W66" s="7"/>
      <c r="X66" s="7"/>
      <c r="Y66" s="1"/>
      <c r="Z66" s="7"/>
      <c r="AA66" s="7"/>
      <c r="AB66" s="7"/>
      <c r="AC66" s="7"/>
      <c r="AD66" s="7"/>
      <c r="AE66" s="7"/>
      <c r="AF66" s="7"/>
      <c r="AG66" s="1"/>
      <c r="AH66" s="7"/>
      <c r="AI66" s="7"/>
      <c r="AJ66" s="7"/>
      <c r="AK66" s="7"/>
      <c r="AL66" s="7"/>
      <c r="AM66" s="7"/>
      <c r="AN66" s="1"/>
      <c r="AO66" s="1"/>
      <c r="AP66" s="1"/>
      <c r="AQ66" s="1"/>
      <c r="AR66" s="1"/>
      <c r="AS66" s="1"/>
      <c r="AT66" s="1"/>
      <c r="AU66" s="1"/>
      <c r="AV66" s="1"/>
    </row>
    <row r="67" spans="7:48" ht="15.75">
      <c r="G67" s="1"/>
      <c r="H67" s="1"/>
      <c r="I67" s="1"/>
      <c r="J67" s="1"/>
      <c r="K67" s="1"/>
      <c r="L67" s="1"/>
      <c r="M67" s="1"/>
      <c r="N67" s="1"/>
      <c r="O67" s="1"/>
      <c r="P67" s="7"/>
      <c r="Q67" s="7"/>
      <c r="R67" s="7"/>
      <c r="S67" s="7"/>
      <c r="T67" s="7"/>
      <c r="U67" s="7"/>
      <c r="V67" s="7"/>
      <c r="W67" s="7"/>
      <c r="X67" s="7"/>
      <c r="Y67" s="1"/>
      <c r="Z67" s="7"/>
      <c r="AA67" s="7"/>
      <c r="AB67" s="7"/>
      <c r="AC67" s="7"/>
      <c r="AD67" s="7"/>
      <c r="AE67" s="7"/>
      <c r="AF67" s="7"/>
      <c r="AG67" s="1"/>
      <c r="AH67" s="7"/>
      <c r="AI67" s="7"/>
      <c r="AJ67" s="7"/>
      <c r="AK67" s="7"/>
      <c r="AL67" s="7"/>
      <c r="AM67" s="7"/>
      <c r="AN67" s="1"/>
      <c r="AO67" s="1"/>
      <c r="AP67" s="1"/>
      <c r="AQ67" s="1"/>
      <c r="AR67" s="1"/>
      <c r="AS67" s="1"/>
      <c r="AT67" s="1"/>
      <c r="AU67" s="1"/>
      <c r="AV67" s="1"/>
    </row>
    <row r="68" spans="7:48" ht="15.75">
      <c r="G68" s="1"/>
      <c r="H68" s="1"/>
      <c r="I68" s="1"/>
      <c r="J68" s="1"/>
      <c r="K68" s="1"/>
      <c r="L68" s="1"/>
      <c r="M68" s="1"/>
      <c r="N68" s="1"/>
      <c r="O68" s="1"/>
      <c r="P68" s="7"/>
      <c r="Q68" s="7"/>
      <c r="R68" s="7"/>
      <c r="S68" s="7"/>
      <c r="T68" s="7"/>
      <c r="U68" s="7"/>
      <c r="V68" s="7"/>
      <c r="W68" s="7"/>
      <c r="X68" s="7"/>
      <c r="Y68" s="1"/>
      <c r="Z68" s="7"/>
      <c r="AA68" s="7"/>
      <c r="AB68" s="7"/>
      <c r="AC68" s="7"/>
      <c r="AD68" s="7"/>
      <c r="AE68" s="7"/>
      <c r="AF68" s="7"/>
      <c r="AG68" s="1"/>
      <c r="AH68" s="7"/>
      <c r="AI68" s="7"/>
      <c r="AJ68" s="7"/>
      <c r="AK68" s="7"/>
      <c r="AL68" s="7"/>
      <c r="AM68" s="7"/>
      <c r="AN68" s="1"/>
      <c r="AO68" s="1"/>
      <c r="AP68" s="1"/>
      <c r="AQ68" s="1"/>
      <c r="AR68" s="1"/>
      <c r="AS68" s="1"/>
      <c r="AT68" s="1"/>
      <c r="AU68" s="1"/>
      <c r="AV68" s="1"/>
    </row>
    <row r="69" spans="7:48" ht="15.75">
      <c r="G69" s="1"/>
      <c r="H69" s="1"/>
      <c r="I69" s="1"/>
      <c r="J69" s="1"/>
      <c r="K69" s="1"/>
      <c r="L69" s="1"/>
      <c r="M69" s="1"/>
      <c r="N69" s="1"/>
      <c r="O69" s="1"/>
      <c r="P69" s="7"/>
      <c r="Q69" s="7"/>
      <c r="R69" s="7"/>
      <c r="S69" s="7"/>
      <c r="T69" s="7"/>
      <c r="U69" s="7"/>
      <c r="V69" s="7"/>
      <c r="W69" s="7"/>
      <c r="X69" s="7"/>
      <c r="Y69" s="1"/>
      <c r="Z69" s="7"/>
      <c r="AA69" s="7"/>
      <c r="AB69" s="7"/>
      <c r="AC69" s="7"/>
      <c r="AD69" s="7"/>
      <c r="AE69" s="7"/>
      <c r="AF69" s="7"/>
      <c r="AG69" s="1"/>
      <c r="AH69" s="7"/>
      <c r="AI69" s="7"/>
      <c r="AJ69" s="7"/>
      <c r="AK69" s="7"/>
      <c r="AL69" s="7"/>
      <c r="AM69" s="7"/>
      <c r="AN69" s="1"/>
      <c r="AO69" s="1"/>
      <c r="AP69" s="1"/>
      <c r="AQ69" s="1"/>
      <c r="AR69" s="1"/>
      <c r="AS69" s="1"/>
      <c r="AT69" s="1"/>
      <c r="AU69" s="1"/>
      <c r="AV69" s="1"/>
    </row>
    <row r="70" spans="7:48" ht="15.75">
      <c r="G70" s="1"/>
      <c r="H70" s="1"/>
      <c r="I70" s="1"/>
      <c r="J70" s="1"/>
      <c r="K70" s="1"/>
      <c r="L70" s="1"/>
      <c r="M70" s="1"/>
      <c r="N70" s="1"/>
      <c r="O70" s="1"/>
      <c r="P70" s="7"/>
      <c r="Q70" s="7"/>
      <c r="R70" s="7"/>
      <c r="S70" s="7"/>
      <c r="T70" s="7"/>
      <c r="U70" s="7"/>
      <c r="V70" s="7"/>
      <c r="W70" s="7"/>
      <c r="X70" s="7"/>
      <c r="Y70" s="1"/>
      <c r="Z70" s="7"/>
      <c r="AA70" s="7"/>
      <c r="AB70" s="7"/>
      <c r="AC70" s="7"/>
      <c r="AD70" s="7"/>
      <c r="AE70" s="7"/>
      <c r="AF70" s="7"/>
      <c r="AG70" s="1"/>
      <c r="AH70" s="7"/>
      <c r="AI70" s="7"/>
      <c r="AJ70" s="7"/>
      <c r="AK70" s="7"/>
      <c r="AL70" s="7"/>
      <c r="AM70" s="7"/>
      <c r="AN70" s="1"/>
      <c r="AO70" s="1"/>
      <c r="AP70" s="1"/>
      <c r="AQ70" s="1"/>
      <c r="AR70" s="1"/>
      <c r="AS70" s="1"/>
      <c r="AT70" s="1"/>
      <c r="AU70" s="1"/>
      <c r="AV70" s="1"/>
    </row>
    <row r="71" spans="7:48" ht="15.75">
      <c r="G71" s="1"/>
      <c r="H71" s="1"/>
      <c r="I71" s="1"/>
      <c r="J71" s="1"/>
      <c r="K71" s="1"/>
      <c r="L71" s="1"/>
      <c r="M71" s="1"/>
      <c r="N71" s="1"/>
      <c r="O71" s="1"/>
      <c r="P71" s="7"/>
      <c r="Q71" s="7"/>
      <c r="R71" s="7"/>
      <c r="S71" s="7"/>
      <c r="T71" s="7"/>
      <c r="U71" s="7"/>
      <c r="V71" s="7"/>
      <c r="W71" s="7"/>
      <c r="X71" s="7"/>
      <c r="Y71" s="1"/>
      <c r="Z71" s="7"/>
      <c r="AA71" s="7"/>
      <c r="AB71" s="7"/>
      <c r="AC71" s="7"/>
      <c r="AD71" s="7"/>
      <c r="AE71" s="7"/>
      <c r="AF71" s="7"/>
      <c r="AG71" s="1"/>
      <c r="AH71" s="7"/>
      <c r="AI71" s="7"/>
      <c r="AJ71" s="7"/>
      <c r="AK71" s="7"/>
      <c r="AL71" s="7"/>
      <c r="AM71" s="7"/>
      <c r="AN71" s="1"/>
      <c r="AO71" s="1"/>
      <c r="AP71" s="1"/>
      <c r="AQ71" s="1"/>
      <c r="AR71" s="1"/>
      <c r="AS71" s="1"/>
      <c r="AT71" s="1"/>
      <c r="AU71" s="1"/>
      <c r="AV71" s="1"/>
    </row>
    <row r="72" spans="7:48" ht="15.75">
      <c r="G72" s="1"/>
      <c r="H72" s="1"/>
      <c r="I72" s="1"/>
      <c r="J72" s="1"/>
      <c r="K72" s="1"/>
      <c r="L72" s="1"/>
      <c r="M72" s="1"/>
      <c r="N72" s="1"/>
      <c r="O72" s="1"/>
      <c r="P72" s="7"/>
      <c r="Q72" s="7"/>
      <c r="R72" s="7"/>
      <c r="S72" s="7"/>
      <c r="T72" s="7"/>
      <c r="U72" s="7"/>
      <c r="V72" s="7"/>
      <c r="W72" s="7"/>
      <c r="X72" s="7"/>
      <c r="Y72" s="1"/>
      <c r="Z72" s="7"/>
      <c r="AA72" s="7"/>
      <c r="AB72" s="7"/>
      <c r="AC72" s="7"/>
      <c r="AD72" s="7"/>
      <c r="AE72" s="7"/>
      <c r="AF72" s="7"/>
      <c r="AG72" s="1"/>
      <c r="AH72" s="7"/>
      <c r="AI72" s="7"/>
      <c r="AJ72" s="7"/>
      <c r="AK72" s="7"/>
      <c r="AL72" s="7"/>
      <c r="AM72" s="7"/>
      <c r="AN72" s="1"/>
      <c r="AO72" s="1"/>
      <c r="AP72" s="1"/>
      <c r="AQ72" s="1"/>
      <c r="AR72" s="1"/>
      <c r="AS72" s="1"/>
      <c r="AT72" s="1"/>
      <c r="AU72" s="1"/>
      <c r="AV72" s="1"/>
    </row>
    <row r="73" spans="7:48" ht="15.75">
      <c r="G73" s="1"/>
      <c r="H73" s="1"/>
      <c r="I73" s="1"/>
      <c r="J73" s="1"/>
      <c r="K73" s="1"/>
      <c r="L73" s="1"/>
      <c r="M73" s="1"/>
      <c r="N73" s="1"/>
      <c r="O73" s="1"/>
      <c r="P73" s="7"/>
      <c r="Q73" s="7"/>
      <c r="R73" s="7"/>
      <c r="S73" s="7"/>
      <c r="T73" s="7"/>
      <c r="U73" s="7"/>
      <c r="V73" s="7"/>
      <c r="W73" s="7"/>
      <c r="X73" s="7"/>
      <c r="Y73" s="1"/>
      <c r="Z73" s="7"/>
      <c r="AA73" s="7"/>
      <c r="AB73" s="7"/>
      <c r="AC73" s="7"/>
      <c r="AD73" s="7"/>
      <c r="AE73" s="7"/>
      <c r="AF73" s="7"/>
      <c r="AG73" s="1"/>
      <c r="AH73" s="7"/>
      <c r="AI73" s="7"/>
      <c r="AJ73" s="7"/>
      <c r="AK73" s="7"/>
      <c r="AL73" s="7"/>
      <c r="AM73" s="7"/>
      <c r="AN73" s="1"/>
      <c r="AO73" s="1"/>
      <c r="AP73" s="1"/>
      <c r="AQ73" s="1"/>
      <c r="AR73" s="1"/>
      <c r="AS73" s="1"/>
      <c r="AT73" s="1"/>
      <c r="AU73" s="1"/>
      <c r="AV73" s="1"/>
    </row>
    <row r="74" spans="7:48" ht="15.75">
      <c r="G74" s="1"/>
      <c r="H74" s="1"/>
      <c r="I74" s="1"/>
      <c r="J74" s="1"/>
      <c r="K74" s="1"/>
      <c r="L74" s="1"/>
      <c r="M74" s="1"/>
      <c r="N74" s="1"/>
      <c r="O74" s="1"/>
      <c r="P74" s="7"/>
      <c r="Q74" s="7"/>
      <c r="R74" s="7"/>
      <c r="S74" s="7"/>
      <c r="T74" s="7"/>
      <c r="U74" s="7"/>
      <c r="V74" s="7"/>
      <c r="W74" s="7"/>
      <c r="X74" s="7"/>
      <c r="Y74" s="1"/>
      <c r="Z74" s="7"/>
      <c r="AA74" s="7"/>
      <c r="AB74" s="7"/>
      <c r="AC74" s="7"/>
      <c r="AD74" s="7"/>
      <c r="AE74" s="7"/>
      <c r="AF74" s="7"/>
      <c r="AG74" s="1"/>
      <c r="AH74" s="7"/>
      <c r="AI74" s="7"/>
      <c r="AJ74" s="7"/>
      <c r="AK74" s="7"/>
      <c r="AL74" s="7"/>
      <c r="AM74" s="7"/>
      <c r="AN74" s="1"/>
      <c r="AO74" s="1"/>
      <c r="AP74" s="1"/>
      <c r="AQ74" s="1"/>
      <c r="AR74" s="1"/>
      <c r="AS74" s="1"/>
      <c r="AT74" s="1"/>
      <c r="AU74" s="1"/>
      <c r="AV74" s="1"/>
    </row>
    <row r="75" spans="7:48" ht="15.75">
      <c r="G75" s="1"/>
      <c r="H75" s="1"/>
      <c r="I75" s="1"/>
      <c r="J75" s="1"/>
      <c r="K75" s="1"/>
      <c r="L75" s="1"/>
      <c r="M75" s="1"/>
      <c r="N75" s="1"/>
      <c r="O75" s="1"/>
      <c r="P75" s="7"/>
      <c r="Q75" s="7"/>
      <c r="R75" s="7"/>
      <c r="S75" s="7"/>
      <c r="T75" s="7"/>
      <c r="U75" s="7"/>
      <c r="V75" s="7"/>
      <c r="W75" s="7"/>
      <c r="X75" s="7"/>
      <c r="Y75" s="1"/>
      <c r="Z75" s="7"/>
      <c r="AA75" s="7"/>
      <c r="AB75" s="7"/>
      <c r="AC75" s="7"/>
      <c r="AD75" s="7"/>
      <c r="AE75" s="7"/>
      <c r="AF75" s="7"/>
      <c r="AG75" s="1"/>
      <c r="AH75" s="7"/>
      <c r="AI75" s="7"/>
      <c r="AJ75" s="7"/>
      <c r="AK75" s="7"/>
      <c r="AL75" s="7"/>
      <c r="AM75" s="7"/>
      <c r="AN75" s="1"/>
      <c r="AO75" s="1"/>
      <c r="AP75" s="1"/>
      <c r="AQ75" s="1"/>
      <c r="AR75" s="1"/>
      <c r="AS75" s="1"/>
      <c r="AT75" s="1"/>
      <c r="AU75" s="1"/>
      <c r="AV75" s="1"/>
    </row>
    <row r="76" spans="7:48" ht="15.75">
      <c r="G76" s="1"/>
      <c r="H76" s="1"/>
      <c r="I76" s="1"/>
      <c r="J76" s="1"/>
      <c r="K76" s="1"/>
      <c r="L76" s="1"/>
      <c r="M76" s="1"/>
      <c r="N76" s="1"/>
      <c r="O76" s="1"/>
      <c r="P76" s="7"/>
      <c r="Q76" s="7"/>
      <c r="R76" s="7"/>
      <c r="S76" s="7"/>
      <c r="T76" s="7"/>
      <c r="U76" s="7"/>
      <c r="V76" s="7"/>
      <c r="W76" s="7"/>
      <c r="X76" s="7"/>
      <c r="Y76" s="1"/>
      <c r="Z76" s="7"/>
      <c r="AA76" s="7"/>
      <c r="AB76" s="7"/>
      <c r="AC76" s="7"/>
      <c r="AD76" s="7"/>
      <c r="AE76" s="7"/>
      <c r="AF76" s="7"/>
      <c r="AG76" s="1"/>
      <c r="AH76" s="7"/>
      <c r="AI76" s="7"/>
      <c r="AJ76" s="7"/>
      <c r="AK76" s="7"/>
      <c r="AL76" s="7"/>
      <c r="AM76" s="7"/>
      <c r="AN76" s="1"/>
      <c r="AO76" s="1"/>
      <c r="AP76" s="1"/>
      <c r="AQ76" s="1"/>
      <c r="AR76" s="1"/>
      <c r="AS76" s="1"/>
      <c r="AT76" s="1"/>
      <c r="AU76" s="1"/>
      <c r="AV76" s="1"/>
    </row>
    <row r="77" spans="7:48" ht="15.75">
      <c r="G77" s="1"/>
      <c r="H77" s="1"/>
      <c r="I77" s="1"/>
      <c r="J77" s="1"/>
      <c r="K77" s="1"/>
      <c r="L77" s="1"/>
      <c r="M77" s="1"/>
      <c r="N77" s="1"/>
      <c r="O77" s="1"/>
      <c r="P77" s="7"/>
      <c r="Q77" s="7"/>
      <c r="R77" s="7"/>
      <c r="S77" s="7"/>
      <c r="T77" s="7"/>
      <c r="U77" s="7"/>
      <c r="V77" s="7"/>
      <c r="W77" s="7"/>
      <c r="X77" s="7"/>
      <c r="Y77" s="1"/>
      <c r="Z77" s="7"/>
      <c r="AA77" s="7"/>
      <c r="AB77" s="7"/>
      <c r="AC77" s="7"/>
      <c r="AD77" s="7"/>
      <c r="AE77" s="7"/>
      <c r="AF77" s="7"/>
      <c r="AG77" s="1"/>
      <c r="AH77" s="7"/>
      <c r="AI77" s="7"/>
      <c r="AJ77" s="7"/>
      <c r="AK77" s="7"/>
      <c r="AL77" s="7"/>
      <c r="AM77" s="7"/>
      <c r="AN77" s="1"/>
      <c r="AO77" s="1"/>
      <c r="AP77" s="1"/>
      <c r="AQ77" s="1"/>
      <c r="AR77" s="1"/>
      <c r="AS77" s="1"/>
      <c r="AT77" s="1"/>
      <c r="AU77" s="1"/>
      <c r="AV77" s="1"/>
    </row>
    <row r="78" spans="7:48" ht="15.75">
      <c r="G78" s="1"/>
      <c r="H78" s="1"/>
      <c r="I78" s="1"/>
      <c r="J78" s="1"/>
      <c r="K78" s="1"/>
      <c r="L78" s="1"/>
      <c r="M78" s="1"/>
      <c r="N78" s="1"/>
      <c r="O78" s="1"/>
      <c r="P78" s="7"/>
      <c r="Q78" s="7"/>
      <c r="R78" s="7"/>
      <c r="S78" s="7"/>
      <c r="T78" s="7"/>
      <c r="U78" s="7"/>
      <c r="V78" s="7"/>
      <c r="W78" s="7"/>
      <c r="X78" s="7"/>
      <c r="Y78" s="1"/>
      <c r="Z78" s="7"/>
      <c r="AA78" s="7"/>
      <c r="AB78" s="7"/>
      <c r="AC78" s="7"/>
      <c r="AD78" s="7"/>
      <c r="AE78" s="7"/>
      <c r="AF78" s="7"/>
      <c r="AG78" s="1"/>
      <c r="AH78" s="7"/>
      <c r="AI78" s="7"/>
      <c r="AJ78" s="7"/>
      <c r="AK78" s="7"/>
      <c r="AL78" s="7"/>
      <c r="AM78" s="7"/>
      <c r="AN78" s="1"/>
      <c r="AO78" s="1"/>
      <c r="AP78" s="1"/>
      <c r="AQ78" s="1"/>
      <c r="AR78" s="1"/>
      <c r="AS78" s="1"/>
      <c r="AT78" s="1"/>
      <c r="AU78" s="1"/>
      <c r="AV78" s="1"/>
    </row>
    <row r="79" spans="7:48" ht="15.75">
      <c r="G79" s="1"/>
      <c r="H79" s="1"/>
      <c r="I79" s="1"/>
      <c r="J79" s="1"/>
      <c r="K79" s="1"/>
      <c r="L79" s="1"/>
      <c r="M79" s="1"/>
      <c r="N79" s="1"/>
      <c r="O79" s="1"/>
      <c r="P79" s="7"/>
      <c r="Q79" s="7"/>
      <c r="R79" s="7"/>
      <c r="S79" s="7"/>
      <c r="T79" s="7"/>
      <c r="U79" s="7"/>
      <c r="V79" s="7"/>
      <c r="W79" s="7"/>
      <c r="X79" s="7"/>
      <c r="Y79" s="1"/>
      <c r="Z79" s="7"/>
      <c r="AA79" s="7"/>
      <c r="AB79" s="7"/>
      <c r="AC79" s="7"/>
      <c r="AD79" s="7"/>
      <c r="AE79" s="7"/>
      <c r="AF79" s="7"/>
      <c r="AG79" s="1"/>
      <c r="AH79" s="7"/>
      <c r="AI79" s="7"/>
      <c r="AJ79" s="7"/>
      <c r="AK79" s="7"/>
      <c r="AL79" s="7"/>
      <c r="AM79" s="7"/>
      <c r="AN79" s="1"/>
      <c r="AO79" s="1"/>
      <c r="AP79" s="1"/>
      <c r="AQ79" s="1"/>
      <c r="AR79" s="1"/>
      <c r="AS79" s="1"/>
      <c r="AT79" s="1"/>
      <c r="AU79" s="1"/>
      <c r="AV79" s="1"/>
    </row>
    <row r="80" spans="7:48" ht="15.75">
      <c r="G80" s="1"/>
      <c r="H80" s="1"/>
      <c r="I80" s="1"/>
      <c r="J80" s="1"/>
      <c r="K80" s="1"/>
      <c r="L80" s="1"/>
      <c r="M80" s="1"/>
      <c r="N80" s="1"/>
      <c r="O80" s="1"/>
      <c r="P80" s="7"/>
      <c r="Q80" s="7"/>
      <c r="R80" s="7"/>
      <c r="S80" s="7"/>
      <c r="T80" s="7"/>
      <c r="U80" s="7"/>
      <c r="V80" s="7"/>
      <c r="W80" s="7"/>
      <c r="X80" s="7"/>
      <c r="Y80" s="1"/>
      <c r="Z80" s="7"/>
      <c r="AA80" s="7"/>
      <c r="AB80" s="7"/>
      <c r="AC80" s="7"/>
      <c r="AD80" s="7"/>
      <c r="AE80" s="7"/>
      <c r="AF80" s="7"/>
      <c r="AG80" s="1"/>
      <c r="AH80" s="7"/>
      <c r="AI80" s="7"/>
      <c r="AJ80" s="7"/>
      <c r="AK80" s="7"/>
      <c r="AL80" s="7"/>
      <c r="AM80" s="7"/>
      <c r="AN80" s="1"/>
      <c r="AO80" s="1"/>
      <c r="AP80" s="1"/>
      <c r="AQ80" s="1"/>
      <c r="AR80" s="1"/>
      <c r="AS80" s="1"/>
      <c r="AT80" s="1"/>
      <c r="AU80" s="1"/>
      <c r="AV80" s="1"/>
    </row>
    <row r="81" spans="7:48" ht="15.75">
      <c r="G81" s="1"/>
      <c r="H81" s="1"/>
      <c r="I81" s="1"/>
      <c r="J81" s="1"/>
      <c r="K81" s="1"/>
      <c r="L81" s="1"/>
      <c r="M81" s="1"/>
      <c r="N81" s="1"/>
      <c r="O81" s="1"/>
      <c r="P81" s="7"/>
      <c r="Q81" s="7"/>
      <c r="R81" s="7"/>
      <c r="S81" s="7"/>
      <c r="T81" s="7"/>
      <c r="U81" s="7"/>
      <c r="V81" s="7"/>
      <c r="W81" s="7"/>
      <c r="X81" s="7"/>
      <c r="Y81" s="1"/>
      <c r="Z81" s="7"/>
      <c r="AA81" s="7"/>
      <c r="AB81" s="7"/>
      <c r="AC81" s="7"/>
      <c r="AD81" s="7"/>
      <c r="AE81" s="7"/>
      <c r="AF81" s="7"/>
      <c r="AG81" s="1"/>
      <c r="AH81" s="7"/>
      <c r="AI81" s="7"/>
      <c r="AJ81" s="7"/>
      <c r="AK81" s="7"/>
      <c r="AL81" s="7"/>
      <c r="AM81" s="7"/>
      <c r="AN81" s="1"/>
      <c r="AO81" s="1"/>
      <c r="AP81" s="1"/>
      <c r="AQ81" s="1"/>
      <c r="AR81" s="1"/>
      <c r="AS81" s="1"/>
      <c r="AT81" s="1"/>
      <c r="AU81" s="1"/>
      <c r="AV81" s="1"/>
    </row>
    <row r="82" spans="7:48" ht="15.75">
      <c r="G82" s="1"/>
      <c r="H82" s="1"/>
      <c r="I82" s="1"/>
      <c r="J82" s="1"/>
      <c r="K82" s="1"/>
      <c r="L82" s="1"/>
      <c r="M82" s="1"/>
      <c r="N82" s="1"/>
      <c r="O82" s="1"/>
      <c r="P82" s="7"/>
      <c r="Q82" s="7"/>
      <c r="R82" s="7"/>
      <c r="S82" s="7"/>
      <c r="T82" s="7"/>
      <c r="U82" s="7"/>
      <c r="V82" s="7"/>
      <c r="W82" s="7"/>
      <c r="X82" s="7"/>
      <c r="Y82" s="1"/>
      <c r="Z82" s="7"/>
      <c r="AA82" s="7"/>
      <c r="AB82" s="7"/>
      <c r="AC82" s="7"/>
      <c r="AD82" s="7"/>
      <c r="AE82" s="7"/>
      <c r="AF82" s="7"/>
      <c r="AG82" s="1"/>
      <c r="AH82" s="7"/>
      <c r="AI82" s="7"/>
      <c r="AJ82" s="7"/>
      <c r="AK82" s="7"/>
      <c r="AL82" s="7"/>
      <c r="AM82" s="7"/>
      <c r="AN82" s="1"/>
      <c r="AO82" s="1"/>
      <c r="AP82" s="1"/>
      <c r="AQ82" s="1"/>
      <c r="AR82" s="1"/>
      <c r="AS82" s="1"/>
      <c r="AT82" s="1"/>
      <c r="AU82" s="1"/>
      <c r="AV82" s="1"/>
    </row>
    <row r="83" spans="7:48" ht="15.75">
      <c r="G83" s="1"/>
      <c r="H83" s="1"/>
      <c r="I83" s="1"/>
      <c r="J83" s="1"/>
      <c r="K83" s="1"/>
      <c r="L83" s="1"/>
      <c r="M83" s="1"/>
      <c r="N83" s="1"/>
      <c r="O83" s="1"/>
      <c r="P83" s="7"/>
      <c r="Q83" s="7"/>
      <c r="R83" s="7"/>
      <c r="S83" s="7"/>
      <c r="T83" s="7"/>
      <c r="U83" s="7"/>
      <c r="V83" s="7"/>
      <c r="W83" s="7"/>
      <c r="X83" s="7"/>
      <c r="Y83" s="1"/>
      <c r="Z83" s="7"/>
      <c r="AA83" s="7"/>
      <c r="AB83" s="7"/>
      <c r="AC83" s="7"/>
      <c r="AD83" s="7"/>
      <c r="AE83" s="7"/>
      <c r="AF83" s="7"/>
      <c r="AG83" s="1"/>
      <c r="AH83" s="7"/>
      <c r="AI83" s="7"/>
      <c r="AJ83" s="7"/>
      <c r="AK83" s="7"/>
      <c r="AL83" s="7"/>
      <c r="AM83" s="7"/>
      <c r="AN83" s="1"/>
      <c r="AO83" s="1"/>
      <c r="AP83" s="1"/>
      <c r="AQ83" s="1"/>
      <c r="AR83" s="1"/>
      <c r="AS83" s="1"/>
      <c r="AT83" s="1"/>
      <c r="AU83" s="1"/>
      <c r="AV83" s="1"/>
    </row>
    <row r="84" spans="7:48" ht="15.75">
      <c r="G84" s="1"/>
      <c r="H84" s="1"/>
      <c r="I84" s="1"/>
      <c r="J84" s="1"/>
      <c r="K84" s="1"/>
      <c r="L84" s="1"/>
      <c r="M84" s="1"/>
      <c r="N84" s="1"/>
      <c r="O84" s="1"/>
      <c r="P84" s="7"/>
      <c r="Q84" s="7"/>
      <c r="R84" s="7"/>
      <c r="S84" s="7"/>
      <c r="T84" s="7"/>
      <c r="U84" s="7"/>
      <c r="V84" s="7"/>
      <c r="W84" s="7"/>
      <c r="X84" s="7"/>
      <c r="Y84" s="1"/>
      <c r="Z84" s="7"/>
      <c r="AA84" s="7"/>
      <c r="AB84" s="7"/>
      <c r="AC84" s="7"/>
      <c r="AD84" s="7"/>
      <c r="AE84" s="7"/>
      <c r="AF84" s="7"/>
      <c r="AG84" s="1"/>
      <c r="AH84" s="7"/>
      <c r="AI84" s="7"/>
      <c r="AJ84" s="7"/>
      <c r="AK84" s="7"/>
      <c r="AL84" s="7"/>
      <c r="AM84" s="7"/>
      <c r="AN84" s="1"/>
      <c r="AO84" s="1"/>
      <c r="AP84" s="1"/>
      <c r="AQ84" s="1"/>
      <c r="AR84" s="1"/>
      <c r="AS84" s="1"/>
      <c r="AT84" s="1"/>
      <c r="AU84" s="1"/>
      <c r="AV84" s="1"/>
    </row>
    <row r="85" spans="7:48" ht="15.75">
      <c r="G85" s="1"/>
      <c r="H85" s="1"/>
      <c r="I85" s="1"/>
      <c r="J85" s="1"/>
      <c r="K85" s="1"/>
      <c r="L85" s="1"/>
      <c r="M85" s="1"/>
      <c r="N85" s="1"/>
      <c r="O85" s="1"/>
      <c r="P85" s="7"/>
      <c r="Q85" s="7"/>
      <c r="R85" s="7"/>
      <c r="S85" s="7"/>
      <c r="T85" s="7"/>
      <c r="U85" s="7"/>
      <c r="V85" s="7"/>
      <c r="W85" s="7"/>
      <c r="X85" s="7"/>
      <c r="Y85" s="1"/>
      <c r="Z85" s="7"/>
      <c r="AA85" s="7"/>
      <c r="AB85" s="7"/>
      <c r="AC85" s="7"/>
      <c r="AD85" s="7"/>
      <c r="AE85" s="7"/>
      <c r="AF85" s="7"/>
      <c r="AG85" s="1"/>
      <c r="AH85" s="7"/>
      <c r="AI85" s="7"/>
      <c r="AJ85" s="7"/>
      <c r="AK85" s="7"/>
      <c r="AL85" s="7"/>
      <c r="AM85" s="7"/>
      <c r="AN85" s="1"/>
      <c r="AO85" s="1"/>
      <c r="AP85" s="1"/>
      <c r="AQ85" s="1"/>
      <c r="AR85" s="1"/>
      <c r="AS85" s="1"/>
      <c r="AT85" s="1"/>
      <c r="AU85" s="1"/>
      <c r="AV85" s="1"/>
    </row>
    <row r="86" spans="7:48" ht="15.75">
      <c r="G86" s="1"/>
      <c r="H86" s="1"/>
      <c r="I86" s="1"/>
      <c r="J86" s="1"/>
      <c r="K86" s="1"/>
      <c r="L86" s="1"/>
      <c r="M86" s="1"/>
      <c r="N86" s="1"/>
      <c r="O86" s="1"/>
      <c r="P86" s="7"/>
      <c r="Q86" s="7"/>
      <c r="R86" s="7"/>
      <c r="S86" s="7"/>
      <c r="T86" s="7"/>
      <c r="U86" s="7"/>
      <c r="V86" s="7"/>
      <c r="W86" s="7"/>
      <c r="X86" s="7"/>
      <c r="Y86" s="1"/>
      <c r="Z86" s="7"/>
      <c r="AA86" s="7"/>
      <c r="AB86" s="7"/>
      <c r="AC86" s="7"/>
      <c r="AD86" s="7"/>
      <c r="AE86" s="7"/>
      <c r="AF86" s="7"/>
      <c r="AG86" s="1"/>
      <c r="AH86" s="7"/>
      <c r="AI86" s="7"/>
      <c r="AJ86" s="7"/>
      <c r="AK86" s="7"/>
      <c r="AL86" s="7"/>
      <c r="AM86" s="7"/>
      <c r="AN86" s="1"/>
      <c r="AO86" s="1"/>
      <c r="AP86" s="1"/>
      <c r="AQ86" s="1"/>
      <c r="AR86" s="1"/>
      <c r="AS86" s="1"/>
      <c r="AT86" s="1"/>
      <c r="AU86" s="1"/>
      <c r="AV86" s="1"/>
    </row>
    <row r="87" spans="7:48" ht="15.75">
      <c r="G87" s="1"/>
      <c r="H87" s="1"/>
      <c r="I87" s="1"/>
      <c r="J87" s="1"/>
      <c r="K87" s="1"/>
      <c r="L87" s="1"/>
      <c r="M87" s="1"/>
      <c r="N87" s="1"/>
      <c r="O87" s="1"/>
      <c r="P87" s="7"/>
      <c r="Q87" s="7"/>
      <c r="R87" s="7"/>
      <c r="S87" s="7"/>
      <c r="T87" s="7"/>
      <c r="U87" s="7"/>
      <c r="V87" s="7"/>
      <c r="W87" s="7"/>
      <c r="X87" s="7"/>
      <c r="Y87" s="1"/>
      <c r="Z87" s="7"/>
      <c r="AA87" s="7"/>
      <c r="AB87" s="7"/>
      <c r="AC87" s="7"/>
      <c r="AD87" s="7"/>
      <c r="AE87" s="7"/>
      <c r="AF87" s="7"/>
      <c r="AG87" s="1"/>
      <c r="AH87" s="7"/>
      <c r="AI87" s="7"/>
      <c r="AJ87" s="7"/>
      <c r="AK87" s="7"/>
      <c r="AL87" s="7"/>
      <c r="AM87" s="7"/>
      <c r="AN87" s="1"/>
      <c r="AO87" s="1"/>
      <c r="AP87" s="1"/>
      <c r="AQ87" s="1"/>
      <c r="AR87" s="1"/>
      <c r="AS87" s="1"/>
      <c r="AT87" s="1"/>
      <c r="AU87" s="1"/>
      <c r="AV87" s="1"/>
    </row>
    <row r="88" spans="7:48" ht="15.75">
      <c r="G88" s="1"/>
      <c r="H88" s="1"/>
      <c r="I88" s="1"/>
      <c r="J88" s="1"/>
      <c r="K88" s="1"/>
      <c r="L88" s="1"/>
      <c r="M88" s="1"/>
      <c r="N88" s="1"/>
      <c r="O88" s="1"/>
      <c r="P88" s="7"/>
      <c r="Q88" s="7"/>
      <c r="R88" s="7"/>
      <c r="S88" s="7"/>
      <c r="T88" s="7"/>
      <c r="U88" s="7"/>
      <c r="V88" s="7"/>
      <c r="W88" s="7"/>
      <c r="X88" s="7"/>
      <c r="Y88" s="1"/>
      <c r="Z88" s="7"/>
      <c r="AA88" s="7"/>
      <c r="AB88" s="7"/>
      <c r="AC88" s="7"/>
      <c r="AD88" s="7"/>
      <c r="AE88" s="7"/>
      <c r="AF88" s="7"/>
      <c r="AG88" s="1"/>
      <c r="AH88" s="7"/>
      <c r="AI88" s="7"/>
      <c r="AJ88" s="7"/>
      <c r="AK88" s="7"/>
      <c r="AL88" s="7"/>
      <c r="AM88" s="7"/>
      <c r="AN88" s="1"/>
      <c r="AO88" s="1"/>
      <c r="AP88" s="1"/>
      <c r="AQ88" s="1"/>
      <c r="AR88" s="1"/>
      <c r="AS88" s="1"/>
      <c r="AT88" s="1"/>
      <c r="AU88" s="1"/>
      <c r="AV88" s="1"/>
    </row>
    <row r="89" spans="7:48" ht="15.75">
      <c r="G89" s="1"/>
      <c r="H89" s="1"/>
      <c r="I89" s="1"/>
      <c r="J89" s="1"/>
      <c r="K89" s="1"/>
      <c r="L89" s="1"/>
      <c r="M89" s="1"/>
      <c r="N89" s="1"/>
      <c r="O89" s="1"/>
      <c r="P89" s="7"/>
      <c r="Q89" s="7"/>
      <c r="R89" s="7"/>
      <c r="S89" s="7"/>
      <c r="T89" s="7"/>
      <c r="U89" s="7"/>
      <c r="V89" s="7"/>
      <c r="W89" s="7"/>
      <c r="X89" s="7"/>
      <c r="Y89" s="1"/>
      <c r="Z89" s="7"/>
      <c r="AA89" s="7"/>
      <c r="AB89" s="7"/>
      <c r="AC89" s="7"/>
      <c r="AD89" s="7"/>
      <c r="AE89" s="7"/>
      <c r="AF89" s="7"/>
      <c r="AG89" s="1"/>
      <c r="AH89" s="7"/>
      <c r="AI89" s="7"/>
      <c r="AJ89" s="7"/>
      <c r="AK89" s="7"/>
      <c r="AL89" s="7"/>
      <c r="AM89" s="7"/>
      <c r="AN89" s="1"/>
      <c r="AO89" s="1"/>
      <c r="AP89" s="1"/>
      <c r="AQ89" s="1"/>
      <c r="AR89" s="1"/>
      <c r="AS89" s="1"/>
      <c r="AT89" s="1"/>
      <c r="AU89" s="1"/>
      <c r="AV89" s="1"/>
    </row>
    <row r="90" spans="7:48" ht="15.75">
      <c r="G90" s="1"/>
      <c r="H90" s="1"/>
      <c r="I90" s="1"/>
      <c r="J90" s="1"/>
      <c r="K90" s="1"/>
      <c r="L90" s="1"/>
      <c r="M90" s="1"/>
      <c r="N90" s="1"/>
      <c r="O90" s="1"/>
      <c r="P90" s="7"/>
      <c r="Q90" s="7"/>
      <c r="R90" s="7"/>
      <c r="S90" s="7"/>
      <c r="T90" s="7"/>
      <c r="U90" s="7"/>
      <c r="V90" s="7"/>
      <c r="W90" s="7"/>
      <c r="X90" s="7"/>
      <c r="Y90" s="1"/>
      <c r="Z90" s="7"/>
      <c r="AA90" s="7"/>
      <c r="AB90" s="7"/>
      <c r="AC90" s="7"/>
      <c r="AD90" s="7"/>
      <c r="AE90" s="7"/>
      <c r="AF90" s="7"/>
      <c r="AG90" s="1"/>
      <c r="AH90" s="7"/>
      <c r="AI90" s="7"/>
      <c r="AJ90" s="7"/>
      <c r="AK90" s="7"/>
      <c r="AL90" s="7"/>
      <c r="AM90" s="7"/>
      <c r="AN90" s="1"/>
      <c r="AO90" s="1"/>
      <c r="AP90" s="1"/>
      <c r="AQ90" s="1"/>
      <c r="AR90" s="1"/>
      <c r="AS90" s="1"/>
      <c r="AT90" s="1"/>
      <c r="AU90" s="1"/>
      <c r="AV90" s="1"/>
    </row>
    <row r="91" spans="7:48" ht="15.75">
      <c r="G91" s="1"/>
      <c r="H91" s="1"/>
      <c r="I91" s="1"/>
      <c r="J91" s="1"/>
      <c r="K91" s="1"/>
      <c r="L91" s="1"/>
      <c r="M91" s="1"/>
      <c r="N91" s="1"/>
      <c r="O91" s="1"/>
      <c r="P91" s="7"/>
      <c r="Q91" s="7"/>
      <c r="R91" s="7"/>
      <c r="S91" s="7"/>
      <c r="T91" s="7"/>
      <c r="U91" s="7"/>
      <c r="V91" s="7"/>
      <c r="W91" s="7"/>
      <c r="X91" s="7"/>
      <c r="Y91" s="1"/>
      <c r="Z91" s="7"/>
      <c r="AA91" s="7"/>
      <c r="AB91" s="7"/>
      <c r="AC91" s="7"/>
      <c r="AD91" s="7"/>
      <c r="AE91" s="7"/>
      <c r="AF91" s="7"/>
      <c r="AG91" s="1"/>
      <c r="AH91" s="7"/>
      <c r="AI91" s="7"/>
      <c r="AJ91" s="7"/>
      <c r="AK91" s="7"/>
      <c r="AL91" s="7"/>
      <c r="AM91" s="7"/>
      <c r="AN91" s="1"/>
      <c r="AO91" s="1"/>
      <c r="AP91" s="1"/>
      <c r="AQ91" s="1"/>
      <c r="AR91" s="1"/>
      <c r="AS91" s="1"/>
      <c r="AT91" s="1"/>
      <c r="AU91" s="1"/>
      <c r="AV91" s="1"/>
    </row>
    <row r="92" spans="7:48" ht="15.75">
      <c r="G92" s="1"/>
      <c r="H92" s="1"/>
      <c r="I92" s="1"/>
      <c r="J92" s="1"/>
      <c r="K92" s="1"/>
      <c r="L92" s="1"/>
      <c r="M92" s="1"/>
      <c r="N92" s="1"/>
      <c r="O92" s="1"/>
      <c r="P92" s="7"/>
      <c r="Q92" s="7"/>
      <c r="R92" s="7"/>
      <c r="S92" s="7"/>
      <c r="T92" s="7"/>
      <c r="U92" s="7"/>
      <c r="V92" s="7"/>
      <c r="W92" s="7"/>
      <c r="X92" s="7"/>
      <c r="Y92" s="1"/>
      <c r="Z92" s="7"/>
      <c r="AA92" s="7"/>
      <c r="AB92" s="7"/>
      <c r="AC92" s="7"/>
      <c r="AD92" s="7"/>
      <c r="AE92" s="7"/>
      <c r="AF92" s="7"/>
      <c r="AG92" s="1"/>
      <c r="AH92" s="7"/>
      <c r="AI92" s="7"/>
      <c r="AJ92" s="7"/>
      <c r="AK92" s="7"/>
      <c r="AL92" s="7"/>
      <c r="AM92" s="7"/>
      <c r="AN92" s="1"/>
      <c r="AO92" s="1"/>
      <c r="AP92" s="1"/>
      <c r="AQ92" s="1"/>
      <c r="AR92" s="1"/>
      <c r="AS92" s="1"/>
      <c r="AT92" s="1"/>
      <c r="AU92" s="1"/>
      <c r="AV92" s="1"/>
    </row>
    <row r="93" spans="7:48" ht="15.75">
      <c r="G93" s="1"/>
      <c r="H93" s="1"/>
      <c r="I93" s="1"/>
      <c r="J93" s="1"/>
      <c r="K93" s="1"/>
      <c r="L93" s="1"/>
      <c r="M93" s="1"/>
      <c r="N93" s="1"/>
      <c r="O93" s="1"/>
      <c r="P93" s="7"/>
      <c r="Q93" s="7"/>
      <c r="R93" s="7"/>
      <c r="S93" s="7"/>
      <c r="T93" s="7"/>
      <c r="U93" s="7"/>
      <c r="V93" s="7"/>
      <c r="W93" s="7"/>
      <c r="X93" s="7"/>
      <c r="Y93" s="1"/>
      <c r="Z93" s="7"/>
      <c r="AA93" s="7"/>
      <c r="AB93" s="7"/>
      <c r="AC93" s="7"/>
      <c r="AD93" s="7"/>
      <c r="AE93" s="7"/>
      <c r="AF93" s="7"/>
      <c r="AG93" s="1"/>
      <c r="AH93" s="7"/>
      <c r="AI93" s="7"/>
      <c r="AJ93" s="7"/>
      <c r="AK93" s="7"/>
      <c r="AL93" s="7"/>
      <c r="AM93" s="7"/>
      <c r="AN93" s="1"/>
      <c r="AO93" s="1"/>
      <c r="AP93" s="1"/>
      <c r="AQ93" s="1"/>
      <c r="AR93" s="1"/>
      <c r="AS93" s="1"/>
      <c r="AT93" s="1"/>
      <c r="AU93" s="1"/>
      <c r="AV93" s="1"/>
    </row>
    <row r="94" spans="7:48" ht="15.75">
      <c r="G94" s="11"/>
      <c r="H94" s="11"/>
      <c r="I94" s="11"/>
      <c r="J94" s="11"/>
      <c r="K94" s="11"/>
      <c r="L94" s="11"/>
      <c r="M94" s="11"/>
      <c r="N94" s="11"/>
      <c r="O94" s="11"/>
      <c r="P94" s="7"/>
      <c r="Q94" s="7"/>
      <c r="R94" s="7"/>
      <c r="S94" s="7"/>
      <c r="T94" s="7"/>
      <c r="U94" s="7"/>
      <c r="V94" s="7"/>
      <c r="W94" s="7"/>
      <c r="X94" s="7"/>
      <c r="Y94" s="11"/>
      <c r="Z94" s="7"/>
      <c r="AA94" s="7"/>
      <c r="AB94" s="7"/>
      <c r="AC94" s="7"/>
      <c r="AD94" s="7"/>
      <c r="AE94" s="7"/>
      <c r="AF94" s="7"/>
      <c r="AG94" s="11"/>
      <c r="AH94" s="7"/>
      <c r="AI94" s="7"/>
      <c r="AJ94" s="7"/>
      <c r="AK94" s="7"/>
      <c r="AL94" s="7"/>
      <c r="AM94" s="7"/>
      <c r="AN94" s="11"/>
      <c r="AO94" s="11"/>
      <c r="AP94" s="11"/>
      <c r="AQ94" s="11"/>
      <c r="AR94" s="11"/>
      <c r="AS94" s="11"/>
      <c r="AT94" s="11"/>
      <c r="AU94" s="11"/>
      <c r="AV94" s="11"/>
    </row>
    <row r="95" spans="7:48" ht="15.75">
      <c r="G95" s="1"/>
      <c r="H95" s="1"/>
      <c r="I95" s="1"/>
      <c r="J95" s="1"/>
      <c r="K95" s="1"/>
      <c r="L95" s="1"/>
      <c r="M95" s="1"/>
      <c r="N95" s="1"/>
      <c r="O95" s="1"/>
      <c r="P95" s="7"/>
      <c r="Q95" s="7"/>
      <c r="R95" s="7"/>
      <c r="S95" s="7"/>
      <c r="T95" s="7"/>
      <c r="U95" s="7"/>
      <c r="V95" s="7"/>
      <c r="W95" s="7"/>
      <c r="X95" s="7"/>
      <c r="Y95" s="1"/>
      <c r="Z95" s="7"/>
      <c r="AA95" s="7"/>
      <c r="AB95" s="7"/>
      <c r="AC95" s="7"/>
      <c r="AD95" s="7"/>
      <c r="AE95" s="7"/>
      <c r="AF95" s="7"/>
      <c r="AG95" s="1"/>
      <c r="AH95" s="7"/>
      <c r="AI95" s="7"/>
      <c r="AJ95" s="7"/>
      <c r="AK95" s="7"/>
      <c r="AL95" s="7"/>
      <c r="AM95" s="7"/>
      <c r="AN95" s="1"/>
      <c r="AO95" s="1"/>
      <c r="AP95" s="1"/>
      <c r="AQ95" s="1"/>
      <c r="AR95" s="1"/>
      <c r="AS95" s="1"/>
      <c r="AT95" s="1"/>
      <c r="AU95" s="1"/>
      <c r="AV95" s="1"/>
    </row>
    <row r="96" spans="7:48" ht="15.75">
      <c r="G96" s="1"/>
      <c r="H96" s="1"/>
      <c r="I96" s="1"/>
      <c r="J96" s="1"/>
      <c r="K96" s="1"/>
      <c r="L96" s="1"/>
      <c r="M96" s="1"/>
      <c r="N96" s="1"/>
      <c r="O96" s="1"/>
      <c r="P96" s="7"/>
      <c r="Q96" s="7"/>
      <c r="R96" s="7"/>
      <c r="S96" s="7"/>
      <c r="T96" s="7"/>
      <c r="U96" s="7"/>
      <c r="V96" s="7"/>
      <c r="W96" s="7"/>
      <c r="X96" s="7"/>
      <c r="Y96" s="1"/>
      <c r="Z96" s="7"/>
      <c r="AA96" s="7"/>
      <c r="AB96" s="7"/>
      <c r="AC96" s="7"/>
      <c r="AD96" s="7"/>
      <c r="AE96" s="7"/>
      <c r="AF96" s="7"/>
      <c r="AG96" s="1"/>
      <c r="AH96" s="7"/>
      <c r="AI96" s="7"/>
      <c r="AJ96" s="7"/>
      <c r="AK96" s="7"/>
      <c r="AL96" s="7"/>
      <c r="AM96" s="7"/>
      <c r="AN96" s="1"/>
      <c r="AO96" s="1"/>
      <c r="AP96" s="1"/>
      <c r="AQ96" s="1"/>
      <c r="AR96" s="1"/>
      <c r="AS96" s="1"/>
      <c r="AT96" s="1"/>
      <c r="AU96" s="1"/>
      <c r="AV96" s="1"/>
    </row>
    <row r="97" spans="7:48" ht="15.75">
      <c r="G97" s="1"/>
      <c r="H97" s="1"/>
      <c r="I97" s="1"/>
      <c r="J97" s="1"/>
      <c r="K97" s="1"/>
      <c r="L97" s="1"/>
      <c r="M97" s="1"/>
      <c r="N97" s="1"/>
      <c r="O97" s="1"/>
      <c r="P97" s="7"/>
      <c r="Q97" s="7"/>
      <c r="R97" s="7"/>
      <c r="S97" s="7"/>
      <c r="T97" s="7"/>
      <c r="U97" s="7"/>
      <c r="V97" s="7"/>
      <c r="W97" s="7"/>
      <c r="X97" s="7"/>
      <c r="Y97" s="1"/>
      <c r="Z97" s="7"/>
      <c r="AA97" s="7"/>
      <c r="AB97" s="7"/>
      <c r="AC97" s="7"/>
      <c r="AD97" s="7"/>
      <c r="AE97" s="7"/>
      <c r="AF97" s="7"/>
      <c r="AG97" s="1"/>
      <c r="AH97" s="7"/>
      <c r="AI97" s="7"/>
      <c r="AJ97" s="7"/>
      <c r="AK97" s="7"/>
      <c r="AL97" s="7"/>
      <c r="AM97" s="7"/>
      <c r="AN97" s="1"/>
      <c r="AO97" s="1"/>
      <c r="AP97" s="1"/>
      <c r="AQ97" s="1"/>
      <c r="AR97" s="1"/>
      <c r="AS97" s="1"/>
      <c r="AT97" s="1"/>
      <c r="AU97" s="1"/>
      <c r="AV97" s="1"/>
    </row>
    <row r="98" spans="7:48" ht="15.75">
      <c r="G98" s="1"/>
      <c r="H98" s="1"/>
      <c r="I98" s="1"/>
      <c r="J98" s="1"/>
      <c r="K98" s="1"/>
      <c r="L98" s="1"/>
      <c r="M98" s="1"/>
      <c r="N98" s="1"/>
      <c r="O98" s="1"/>
      <c r="P98" s="7"/>
      <c r="Q98" s="7"/>
      <c r="R98" s="7"/>
      <c r="S98" s="7"/>
      <c r="T98" s="7"/>
      <c r="U98" s="7"/>
      <c r="V98" s="7"/>
      <c r="W98" s="7"/>
      <c r="X98" s="7"/>
      <c r="Y98" s="1"/>
      <c r="Z98" s="7"/>
      <c r="AA98" s="7"/>
      <c r="AB98" s="7"/>
      <c r="AC98" s="7"/>
      <c r="AD98" s="7"/>
      <c r="AE98" s="7"/>
      <c r="AF98" s="7"/>
      <c r="AG98" s="1"/>
      <c r="AH98" s="7"/>
      <c r="AI98" s="7"/>
      <c r="AJ98" s="7"/>
      <c r="AK98" s="7"/>
      <c r="AL98" s="7"/>
      <c r="AM98" s="7"/>
      <c r="AN98" s="1"/>
      <c r="AO98" s="1"/>
      <c r="AP98" s="1"/>
      <c r="AQ98" s="1"/>
      <c r="AR98" s="1"/>
      <c r="AS98" s="1"/>
      <c r="AT98" s="1"/>
      <c r="AU98" s="1"/>
      <c r="AV98" s="1"/>
    </row>
    <row r="99" spans="7:48" ht="15.75">
      <c r="G99" s="1"/>
      <c r="H99" s="1"/>
      <c r="I99" s="1"/>
      <c r="J99" s="1"/>
      <c r="K99" s="1"/>
      <c r="L99" s="1"/>
      <c r="M99" s="1"/>
      <c r="N99" s="1"/>
      <c r="O99" s="1"/>
      <c r="P99" s="7"/>
      <c r="Q99" s="7"/>
      <c r="R99" s="7"/>
      <c r="S99" s="7"/>
      <c r="T99" s="7"/>
      <c r="U99" s="7"/>
      <c r="V99" s="7"/>
      <c r="W99" s="7"/>
      <c r="X99" s="7"/>
      <c r="Y99" s="1"/>
      <c r="Z99" s="7"/>
      <c r="AA99" s="7"/>
      <c r="AB99" s="7"/>
      <c r="AC99" s="7"/>
      <c r="AD99" s="7"/>
      <c r="AE99" s="7"/>
      <c r="AF99" s="7"/>
      <c r="AG99" s="1"/>
      <c r="AH99" s="7"/>
      <c r="AI99" s="7"/>
      <c r="AJ99" s="7"/>
      <c r="AK99" s="7"/>
      <c r="AL99" s="7"/>
      <c r="AM99" s="7"/>
      <c r="AN99" s="1"/>
      <c r="AO99" s="1"/>
      <c r="AP99" s="1"/>
      <c r="AQ99" s="1"/>
      <c r="AR99" s="1"/>
      <c r="AS99" s="1"/>
      <c r="AT99" s="1"/>
      <c r="AU99" s="1"/>
      <c r="AV99" s="1"/>
    </row>
    <row r="100" spans="7:48" ht="15.75">
      <c r="G100" s="1"/>
      <c r="H100" s="1"/>
      <c r="I100" s="1"/>
      <c r="J100" s="1"/>
      <c r="K100" s="1"/>
      <c r="L100" s="1"/>
      <c r="M100" s="1"/>
      <c r="N100" s="1"/>
      <c r="O100" s="1"/>
      <c r="P100" s="7"/>
      <c r="Q100" s="7"/>
      <c r="R100" s="7"/>
      <c r="S100" s="7"/>
      <c r="T100" s="7"/>
      <c r="U100" s="7"/>
      <c r="V100" s="7"/>
      <c r="W100" s="7"/>
      <c r="X100" s="7"/>
      <c r="Y100" s="1"/>
      <c r="Z100" s="7"/>
      <c r="AA100" s="7"/>
      <c r="AB100" s="7"/>
      <c r="AC100" s="7"/>
      <c r="AD100" s="7"/>
      <c r="AE100" s="7"/>
      <c r="AF100" s="7"/>
      <c r="AG100" s="1"/>
      <c r="AH100" s="7"/>
      <c r="AI100" s="7"/>
      <c r="AJ100" s="7"/>
      <c r="AK100" s="7"/>
      <c r="AL100" s="7"/>
      <c r="AM100" s="7"/>
      <c r="AN100" s="1"/>
      <c r="AO100" s="1"/>
      <c r="AP100" s="1"/>
      <c r="AQ100" s="1"/>
      <c r="AR100" s="1"/>
      <c r="AS100" s="1"/>
      <c r="AT100" s="1"/>
      <c r="AU100" s="1"/>
      <c r="AV100" s="1"/>
    </row>
    <row r="101" spans="7:48" ht="15.75">
      <c r="G101" s="1"/>
      <c r="H101" s="1"/>
      <c r="I101" s="1"/>
      <c r="J101" s="1"/>
      <c r="K101" s="1"/>
      <c r="L101" s="1"/>
      <c r="M101" s="1"/>
      <c r="N101" s="1"/>
      <c r="O101" s="1"/>
      <c r="P101" s="7"/>
      <c r="Q101" s="7"/>
      <c r="R101" s="7"/>
      <c r="S101" s="7"/>
      <c r="T101" s="7"/>
      <c r="U101" s="7"/>
      <c r="V101" s="7"/>
      <c r="W101" s="7"/>
      <c r="X101" s="7"/>
      <c r="Y101" s="1"/>
      <c r="Z101" s="7"/>
      <c r="AA101" s="7"/>
      <c r="AB101" s="7"/>
      <c r="AC101" s="7"/>
      <c r="AD101" s="7"/>
      <c r="AE101" s="7"/>
      <c r="AF101" s="7"/>
      <c r="AG101" s="1"/>
      <c r="AH101" s="7"/>
      <c r="AI101" s="7"/>
      <c r="AJ101" s="7"/>
      <c r="AK101" s="7"/>
      <c r="AL101" s="7"/>
      <c r="AM101" s="7"/>
      <c r="AN101" s="1"/>
      <c r="AO101" s="1"/>
      <c r="AP101" s="1"/>
      <c r="AQ101" s="1"/>
      <c r="AR101" s="1"/>
      <c r="AS101" s="1"/>
      <c r="AT101" s="1"/>
      <c r="AU101" s="1"/>
      <c r="AV101" s="1"/>
    </row>
    <row r="102" spans="7:48" ht="15.75">
      <c r="G102" s="1"/>
      <c r="H102" s="1"/>
      <c r="I102" s="1"/>
      <c r="J102" s="1"/>
      <c r="K102" s="1"/>
      <c r="L102" s="1"/>
      <c r="M102" s="1"/>
      <c r="N102" s="1"/>
      <c r="O102" s="1"/>
      <c r="P102" s="7"/>
      <c r="Q102" s="7"/>
      <c r="R102" s="7"/>
      <c r="S102" s="7"/>
      <c r="T102" s="7"/>
      <c r="U102" s="7"/>
      <c r="V102" s="7"/>
      <c r="W102" s="7"/>
      <c r="X102" s="7"/>
      <c r="Y102" s="1"/>
      <c r="Z102" s="7"/>
      <c r="AA102" s="7"/>
      <c r="AB102" s="7"/>
      <c r="AC102" s="7"/>
      <c r="AD102" s="7"/>
      <c r="AE102" s="7"/>
      <c r="AF102" s="7"/>
      <c r="AG102" s="1"/>
      <c r="AH102" s="7"/>
      <c r="AI102" s="7"/>
      <c r="AJ102" s="7"/>
      <c r="AK102" s="7"/>
      <c r="AL102" s="7"/>
      <c r="AM102" s="7"/>
      <c r="AN102" s="1"/>
      <c r="AO102" s="1"/>
      <c r="AP102" s="1"/>
      <c r="AQ102" s="1"/>
      <c r="AR102" s="1"/>
      <c r="AS102" s="1"/>
      <c r="AT102" s="1"/>
      <c r="AU102" s="1"/>
      <c r="AV102" s="1"/>
    </row>
    <row r="103" spans="7:48" ht="15.75">
      <c r="G103" s="1"/>
      <c r="H103" s="1"/>
      <c r="I103" s="1"/>
      <c r="J103" s="1"/>
      <c r="K103" s="1"/>
      <c r="L103" s="1"/>
      <c r="M103" s="1"/>
      <c r="N103" s="1"/>
      <c r="O103" s="1"/>
      <c r="P103" s="7"/>
      <c r="Q103" s="7"/>
      <c r="R103" s="7"/>
      <c r="S103" s="7"/>
      <c r="T103" s="7"/>
      <c r="U103" s="7"/>
      <c r="V103" s="7"/>
      <c r="W103" s="7"/>
      <c r="X103" s="7"/>
      <c r="Y103" s="1"/>
      <c r="Z103" s="7"/>
      <c r="AA103" s="7"/>
      <c r="AB103" s="7"/>
      <c r="AC103" s="7"/>
      <c r="AD103" s="7"/>
      <c r="AE103" s="7"/>
      <c r="AF103" s="7"/>
      <c r="AG103" s="1"/>
      <c r="AH103" s="7"/>
      <c r="AI103" s="7"/>
      <c r="AJ103" s="7"/>
      <c r="AK103" s="7"/>
      <c r="AL103" s="7"/>
      <c r="AM103" s="7"/>
      <c r="AN103" s="1"/>
      <c r="AO103" s="1"/>
      <c r="AP103" s="1"/>
      <c r="AQ103" s="1"/>
      <c r="AR103" s="1"/>
      <c r="AS103" s="1"/>
      <c r="AT103" s="1"/>
      <c r="AU103" s="1"/>
      <c r="AV103" s="1"/>
    </row>
    <row r="104" spans="7:48" ht="15.75">
      <c r="G104" s="1"/>
      <c r="H104" s="1"/>
      <c r="I104" s="1"/>
      <c r="J104" s="1"/>
      <c r="K104" s="1"/>
      <c r="L104" s="1"/>
      <c r="M104" s="1"/>
      <c r="N104" s="1"/>
      <c r="O104" s="1"/>
      <c r="P104" s="7"/>
      <c r="Q104" s="7"/>
      <c r="R104" s="7"/>
      <c r="S104" s="7"/>
      <c r="T104" s="7"/>
      <c r="U104" s="7"/>
      <c r="V104" s="7"/>
      <c r="W104" s="7"/>
      <c r="X104" s="7"/>
      <c r="Y104" s="1"/>
      <c r="Z104" s="7"/>
      <c r="AA104" s="7"/>
      <c r="AB104" s="7"/>
      <c r="AC104" s="7"/>
      <c r="AD104" s="7"/>
      <c r="AE104" s="7"/>
      <c r="AF104" s="7"/>
      <c r="AG104" s="1"/>
      <c r="AH104" s="7"/>
      <c r="AI104" s="7"/>
      <c r="AJ104" s="7"/>
      <c r="AK104" s="7"/>
      <c r="AL104" s="7"/>
      <c r="AM104" s="7"/>
      <c r="AN104" s="1"/>
      <c r="AO104" s="1"/>
      <c r="AP104" s="1"/>
      <c r="AQ104" s="1"/>
      <c r="AR104" s="1"/>
      <c r="AS104" s="1"/>
      <c r="AT104" s="1"/>
      <c r="AU104" s="1"/>
      <c r="AV104" s="1"/>
    </row>
    <row r="105" spans="7:48" ht="15.75">
      <c r="G105" s="1"/>
      <c r="H105" s="1"/>
      <c r="I105" s="1"/>
      <c r="J105" s="1"/>
      <c r="K105" s="1"/>
      <c r="L105" s="1"/>
      <c r="M105" s="1"/>
      <c r="N105" s="1"/>
      <c r="O105" s="1"/>
      <c r="P105" s="7"/>
      <c r="Q105" s="7"/>
      <c r="R105" s="7"/>
      <c r="S105" s="7"/>
      <c r="T105" s="7"/>
      <c r="U105" s="7"/>
      <c r="V105" s="7"/>
      <c r="W105" s="7"/>
      <c r="X105" s="7"/>
      <c r="Y105" s="1"/>
      <c r="Z105" s="7"/>
      <c r="AA105" s="7"/>
      <c r="AB105" s="7"/>
      <c r="AC105" s="7"/>
      <c r="AD105" s="7"/>
      <c r="AE105" s="7"/>
      <c r="AF105" s="7"/>
      <c r="AG105" s="1"/>
      <c r="AH105" s="7"/>
      <c r="AI105" s="7"/>
      <c r="AJ105" s="7"/>
      <c r="AK105" s="7"/>
      <c r="AL105" s="7"/>
      <c r="AM105" s="7"/>
      <c r="AN105" s="1"/>
      <c r="AO105" s="1"/>
      <c r="AP105" s="1"/>
      <c r="AQ105" s="1"/>
      <c r="AR105" s="1"/>
      <c r="AS105" s="1"/>
      <c r="AT105" s="1"/>
      <c r="AU105" s="1"/>
      <c r="AV105" s="1"/>
    </row>
    <row r="106" spans="7:48" ht="15.75">
      <c r="G106" s="1"/>
      <c r="H106" s="1"/>
      <c r="I106" s="1"/>
      <c r="J106" s="1"/>
      <c r="K106" s="1"/>
      <c r="L106" s="1"/>
      <c r="M106" s="1"/>
      <c r="N106" s="1"/>
      <c r="O106" s="1"/>
      <c r="P106" s="7"/>
      <c r="Q106" s="7"/>
      <c r="R106" s="7"/>
      <c r="S106" s="7"/>
      <c r="T106" s="7"/>
      <c r="U106" s="7"/>
      <c r="V106" s="7"/>
      <c r="W106" s="7"/>
      <c r="X106" s="7"/>
      <c r="Y106" s="1"/>
      <c r="Z106" s="7"/>
      <c r="AA106" s="7"/>
      <c r="AB106" s="7"/>
      <c r="AC106" s="7"/>
      <c r="AD106" s="7"/>
      <c r="AE106" s="7"/>
      <c r="AF106" s="7"/>
      <c r="AG106" s="1"/>
      <c r="AH106" s="7"/>
      <c r="AI106" s="7"/>
      <c r="AJ106" s="7"/>
      <c r="AK106" s="7"/>
      <c r="AL106" s="7"/>
      <c r="AM106" s="7"/>
      <c r="AN106" s="1"/>
      <c r="AO106" s="1"/>
      <c r="AP106" s="1"/>
      <c r="AQ106" s="1"/>
      <c r="AR106" s="1"/>
      <c r="AS106" s="1"/>
      <c r="AT106" s="1"/>
      <c r="AU106" s="1"/>
      <c r="AV106" s="1"/>
    </row>
    <row r="107" spans="7:48" ht="15.75">
      <c r="G107" s="1"/>
      <c r="H107" s="1"/>
      <c r="I107" s="1"/>
      <c r="J107" s="1"/>
      <c r="K107" s="1"/>
      <c r="L107" s="1"/>
      <c r="M107" s="1"/>
      <c r="N107" s="1"/>
      <c r="O107" s="1"/>
      <c r="P107" s="7"/>
      <c r="Q107" s="7"/>
      <c r="R107" s="7"/>
      <c r="S107" s="7"/>
      <c r="T107" s="7"/>
      <c r="U107" s="7"/>
      <c r="V107" s="7"/>
      <c r="W107" s="7"/>
      <c r="X107" s="7"/>
      <c r="Y107" s="1"/>
      <c r="Z107" s="7"/>
      <c r="AA107" s="7"/>
      <c r="AB107" s="7"/>
      <c r="AC107" s="7"/>
      <c r="AD107" s="7"/>
      <c r="AE107" s="7"/>
      <c r="AF107" s="7"/>
      <c r="AG107" s="1"/>
      <c r="AH107" s="7"/>
      <c r="AI107" s="7"/>
      <c r="AJ107" s="7"/>
      <c r="AK107" s="7"/>
      <c r="AL107" s="7"/>
      <c r="AM107" s="7"/>
      <c r="AN107" s="1"/>
      <c r="AO107" s="1"/>
      <c r="AP107" s="1"/>
      <c r="AQ107" s="1"/>
      <c r="AR107" s="1"/>
      <c r="AS107" s="1"/>
      <c r="AT107" s="1"/>
      <c r="AU107" s="1"/>
      <c r="AV107" s="1"/>
    </row>
    <row r="108" spans="7:48" ht="15.75">
      <c r="G108" s="1"/>
      <c r="H108" s="1"/>
      <c r="I108" s="1"/>
      <c r="J108" s="1"/>
      <c r="K108" s="1"/>
      <c r="L108" s="1"/>
      <c r="M108" s="1"/>
      <c r="N108" s="1"/>
      <c r="O108" s="1"/>
      <c r="P108" s="7"/>
      <c r="Q108" s="7"/>
      <c r="R108" s="7"/>
      <c r="S108" s="7"/>
      <c r="T108" s="7"/>
      <c r="U108" s="7"/>
      <c r="V108" s="7"/>
      <c r="W108" s="7"/>
      <c r="X108" s="7"/>
      <c r="Y108" s="1"/>
      <c r="Z108" s="7"/>
      <c r="AA108" s="7"/>
      <c r="AB108" s="7"/>
      <c r="AC108" s="7"/>
      <c r="AD108" s="7"/>
      <c r="AE108" s="7"/>
      <c r="AF108" s="7"/>
      <c r="AG108" s="1"/>
      <c r="AH108" s="7"/>
      <c r="AI108" s="7"/>
      <c r="AJ108" s="7"/>
      <c r="AK108" s="7"/>
      <c r="AL108" s="7"/>
      <c r="AM108" s="7"/>
      <c r="AN108" s="1"/>
      <c r="AO108" s="1"/>
      <c r="AP108" s="1"/>
      <c r="AQ108" s="1"/>
      <c r="AR108" s="1"/>
      <c r="AS108" s="1"/>
      <c r="AT108" s="1"/>
      <c r="AU108" s="1"/>
      <c r="AV108" s="1"/>
    </row>
    <row r="109" spans="7:48" ht="15.75">
      <c r="G109" s="11"/>
      <c r="H109" s="11"/>
      <c r="I109" s="11"/>
      <c r="J109" s="11"/>
      <c r="K109" s="11"/>
      <c r="L109" s="11"/>
      <c r="M109" s="11"/>
      <c r="N109" s="11"/>
      <c r="O109" s="11"/>
      <c r="P109" s="7"/>
      <c r="Q109" s="7"/>
      <c r="R109" s="7"/>
      <c r="S109" s="7"/>
      <c r="T109" s="7"/>
      <c r="U109" s="7"/>
      <c r="V109" s="7"/>
      <c r="W109" s="7"/>
      <c r="X109" s="7"/>
      <c r="Y109" s="11"/>
      <c r="Z109" s="7"/>
      <c r="AA109" s="7"/>
      <c r="AB109" s="7"/>
      <c r="AC109" s="7"/>
      <c r="AD109" s="7"/>
      <c r="AE109" s="7"/>
      <c r="AF109" s="7"/>
      <c r="AG109" s="11"/>
      <c r="AH109" s="7"/>
      <c r="AI109" s="7"/>
      <c r="AJ109" s="7"/>
      <c r="AK109" s="7"/>
      <c r="AL109" s="7"/>
      <c r="AM109" s="7"/>
      <c r="AN109" s="11"/>
      <c r="AO109" s="11"/>
      <c r="AP109" s="11"/>
      <c r="AQ109" s="11"/>
      <c r="AR109" s="11"/>
      <c r="AS109" s="11"/>
      <c r="AT109" s="11"/>
      <c r="AU109" s="11"/>
      <c r="AV109" s="11"/>
    </row>
    <row r="110" spans="7:48" ht="15.75">
      <c r="G110" s="11"/>
      <c r="H110" s="11"/>
      <c r="I110" s="11"/>
      <c r="J110" s="11"/>
      <c r="K110" s="11"/>
      <c r="L110" s="11"/>
      <c r="M110" s="11"/>
      <c r="N110" s="11"/>
      <c r="O110" s="11"/>
      <c r="P110" s="7"/>
      <c r="Q110" s="7"/>
      <c r="R110" s="7"/>
      <c r="S110" s="7"/>
      <c r="T110" s="7"/>
      <c r="U110" s="7"/>
      <c r="V110" s="7"/>
      <c r="W110" s="7"/>
      <c r="X110" s="7"/>
      <c r="Y110" s="11"/>
      <c r="Z110" s="7"/>
      <c r="AA110" s="7"/>
      <c r="AB110" s="7"/>
      <c r="AC110" s="7"/>
      <c r="AD110" s="7"/>
      <c r="AE110" s="7"/>
      <c r="AF110" s="7"/>
      <c r="AG110" s="11"/>
      <c r="AH110" s="7"/>
      <c r="AI110" s="7"/>
      <c r="AJ110" s="7"/>
      <c r="AK110" s="7"/>
      <c r="AL110" s="7"/>
      <c r="AM110" s="7"/>
      <c r="AN110" s="11"/>
      <c r="AO110" s="11"/>
      <c r="AP110" s="11"/>
      <c r="AQ110" s="11"/>
      <c r="AR110" s="11"/>
      <c r="AS110" s="11"/>
      <c r="AT110" s="11"/>
      <c r="AU110" s="11"/>
      <c r="AV110" s="11"/>
    </row>
    <row r="111" spans="7:48" ht="15.75">
      <c r="G111" s="11"/>
      <c r="H111" s="11"/>
      <c r="I111" s="11"/>
      <c r="J111" s="11"/>
      <c r="K111" s="11"/>
      <c r="L111" s="11"/>
      <c r="M111" s="11"/>
      <c r="N111" s="11"/>
      <c r="O111" s="11"/>
      <c r="P111" s="7"/>
      <c r="Q111" s="7"/>
      <c r="R111" s="7"/>
      <c r="S111" s="7"/>
      <c r="T111" s="7"/>
      <c r="U111" s="7"/>
      <c r="V111" s="7"/>
      <c r="W111" s="7"/>
      <c r="X111" s="7"/>
      <c r="Y111" s="11"/>
      <c r="Z111" s="7"/>
      <c r="AA111" s="7"/>
      <c r="AB111" s="7"/>
      <c r="AC111" s="7"/>
      <c r="AD111" s="7"/>
      <c r="AE111" s="7"/>
      <c r="AF111" s="7"/>
      <c r="AG111" s="11"/>
      <c r="AH111" s="7"/>
      <c r="AI111" s="7"/>
      <c r="AJ111" s="7"/>
      <c r="AK111" s="7"/>
      <c r="AL111" s="7"/>
      <c r="AM111" s="7"/>
      <c r="AN111" s="11"/>
      <c r="AO111" s="11"/>
      <c r="AP111" s="11"/>
      <c r="AQ111" s="11"/>
      <c r="AR111" s="11"/>
      <c r="AS111" s="11"/>
      <c r="AT111" s="11"/>
      <c r="AU111" s="11"/>
      <c r="AV111" s="11"/>
    </row>
    <row r="112" spans="7:48" ht="15.75">
      <c r="G112" s="11"/>
      <c r="H112" s="11"/>
      <c r="I112" s="11"/>
      <c r="J112" s="11"/>
      <c r="K112" s="11"/>
      <c r="L112" s="11"/>
      <c r="M112" s="11"/>
      <c r="N112" s="11"/>
      <c r="O112" s="11"/>
      <c r="P112" s="7"/>
      <c r="Q112" s="7"/>
      <c r="R112" s="7"/>
      <c r="S112" s="7"/>
      <c r="T112" s="7"/>
      <c r="U112" s="7"/>
      <c r="V112" s="7"/>
      <c r="W112" s="7"/>
      <c r="X112" s="7"/>
      <c r="Y112" s="11"/>
      <c r="Z112" s="7"/>
      <c r="AA112" s="7"/>
      <c r="AB112" s="7"/>
      <c r="AC112" s="7"/>
      <c r="AD112" s="7"/>
      <c r="AE112" s="7"/>
      <c r="AF112" s="7"/>
      <c r="AG112" s="11"/>
      <c r="AH112" s="7"/>
      <c r="AI112" s="7"/>
      <c r="AJ112" s="7"/>
      <c r="AK112" s="7"/>
      <c r="AL112" s="7"/>
      <c r="AM112" s="7"/>
      <c r="AN112" s="11"/>
      <c r="AO112" s="11"/>
      <c r="AP112" s="11"/>
      <c r="AQ112" s="11"/>
      <c r="AR112" s="11"/>
      <c r="AS112" s="11"/>
      <c r="AT112" s="11"/>
      <c r="AU112" s="11"/>
      <c r="AV112" s="11"/>
    </row>
    <row r="113" spans="7:48" ht="15.75">
      <c r="G113" s="11"/>
      <c r="H113" s="11"/>
      <c r="I113" s="11"/>
      <c r="J113" s="11"/>
      <c r="K113" s="11"/>
      <c r="L113" s="11"/>
      <c r="M113" s="11"/>
      <c r="N113" s="11"/>
      <c r="O113" s="11"/>
      <c r="P113" s="7"/>
      <c r="Q113" s="7"/>
      <c r="R113" s="7"/>
      <c r="S113" s="7"/>
      <c r="T113" s="7"/>
      <c r="U113" s="7"/>
      <c r="V113" s="7"/>
      <c r="W113" s="7"/>
      <c r="X113" s="7"/>
      <c r="Y113" s="11"/>
      <c r="Z113" s="7"/>
      <c r="AA113" s="7"/>
      <c r="AB113" s="7"/>
      <c r="AC113" s="7"/>
      <c r="AD113" s="7"/>
      <c r="AE113" s="7"/>
      <c r="AF113" s="7"/>
      <c r="AG113" s="11"/>
      <c r="AH113" s="7"/>
      <c r="AI113" s="7"/>
      <c r="AJ113" s="7"/>
      <c r="AK113" s="7"/>
      <c r="AL113" s="7"/>
      <c r="AM113" s="7"/>
      <c r="AN113" s="11"/>
      <c r="AO113" s="11"/>
      <c r="AP113" s="11"/>
      <c r="AQ113" s="11"/>
      <c r="AR113" s="11"/>
      <c r="AS113" s="11"/>
      <c r="AT113" s="11"/>
      <c r="AU113" s="11"/>
      <c r="AV113" s="11"/>
    </row>
    <row r="114" spans="7:48" ht="15.75">
      <c r="G114" s="11"/>
      <c r="H114" s="11"/>
      <c r="I114" s="11"/>
      <c r="J114" s="11"/>
      <c r="K114" s="11"/>
      <c r="L114" s="11"/>
      <c r="M114" s="11"/>
      <c r="N114" s="11"/>
      <c r="O114" s="11"/>
      <c r="P114" s="7"/>
      <c r="Q114" s="7"/>
      <c r="R114" s="7"/>
      <c r="S114" s="7"/>
      <c r="T114" s="7"/>
      <c r="U114" s="7"/>
      <c r="V114" s="7"/>
      <c r="W114" s="7"/>
      <c r="X114" s="7"/>
      <c r="Y114" s="11"/>
      <c r="Z114" s="7"/>
      <c r="AA114" s="7"/>
      <c r="AB114" s="7"/>
      <c r="AC114" s="7"/>
      <c r="AD114" s="7"/>
      <c r="AE114" s="7"/>
      <c r="AF114" s="7"/>
      <c r="AG114" s="11"/>
      <c r="AH114" s="7"/>
      <c r="AI114" s="7"/>
      <c r="AJ114" s="7"/>
      <c r="AK114" s="7"/>
      <c r="AL114" s="7"/>
      <c r="AM114" s="7"/>
      <c r="AN114" s="11"/>
      <c r="AO114" s="11"/>
      <c r="AP114" s="11"/>
      <c r="AQ114" s="11"/>
      <c r="AR114" s="11"/>
      <c r="AS114" s="11"/>
      <c r="AT114" s="11"/>
      <c r="AU114" s="11"/>
      <c r="AV114" s="11"/>
    </row>
    <row r="115" spans="7:48" ht="15.75">
      <c r="G115" s="11"/>
      <c r="H115" s="11"/>
      <c r="I115" s="11"/>
      <c r="J115" s="11"/>
      <c r="K115" s="11"/>
      <c r="L115" s="11"/>
      <c r="M115" s="11"/>
      <c r="N115" s="11"/>
      <c r="O115" s="11"/>
      <c r="P115" s="7"/>
      <c r="Q115" s="7"/>
      <c r="R115" s="7"/>
      <c r="S115" s="7"/>
      <c r="T115" s="7"/>
      <c r="U115" s="7"/>
      <c r="V115" s="7"/>
      <c r="W115" s="7"/>
      <c r="X115" s="7"/>
      <c r="Y115" s="11"/>
      <c r="Z115" s="7"/>
      <c r="AA115" s="7"/>
      <c r="AB115" s="7"/>
      <c r="AC115" s="7"/>
      <c r="AD115" s="7"/>
      <c r="AE115" s="7"/>
      <c r="AF115" s="7"/>
      <c r="AG115" s="11"/>
      <c r="AH115" s="7"/>
      <c r="AI115" s="7"/>
      <c r="AJ115" s="7"/>
      <c r="AK115" s="7"/>
      <c r="AL115" s="7"/>
      <c r="AM115" s="7"/>
      <c r="AN115" s="11"/>
      <c r="AO115" s="11"/>
      <c r="AP115" s="11"/>
      <c r="AQ115" s="11"/>
      <c r="AR115" s="11"/>
      <c r="AS115" s="11"/>
      <c r="AT115" s="11"/>
      <c r="AU115" s="11"/>
      <c r="AV115" s="11"/>
    </row>
    <row r="116" spans="7:48" ht="15.75">
      <c r="G116" s="11"/>
      <c r="H116" s="11"/>
      <c r="I116" s="11"/>
      <c r="J116" s="11"/>
      <c r="K116" s="11"/>
      <c r="L116" s="11"/>
      <c r="M116" s="11"/>
      <c r="N116" s="11"/>
      <c r="O116" s="11"/>
      <c r="P116" s="7"/>
      <c r="Q116" s="7"/>
      <c r="R116" s="7"/>
      <c r="S116" s="7"/>
      <c r="T116" s="7"/>
      <c r="U116" s="7"/>
      <c r="V116" s="7"/>
      <c r="W116" s="7"/>
      <c r="X116" s="7"/>
      <c r="Y116" s="11"/>
      <c r="Z116" s="7"/>
      <c r="AA116" s="7"/>
      <c r="AB116" s="7"/>
      <c r="AC116" s="7"/>
      <c r="AD116" s="7"/>
      <c r="AE116" s="7"/>
      <c r="AF116" s="7"/>
      <c r="AG116" s="11"/>
      <c r="AH116" s="7"/>
      <c r="AI116" s="7"/>
      <c r="AJ116" s="7"/>
      <c r="AK116" s="7"/>
      <c r="AL116" s="7"/>
      <c r="AM116" s="7"/>
      <c r="AN116" s="11"/>
      <c r="AO116" s="11"/>
      <c r="AP116" s="11"/>
      <c r="AQ116" s="11"/>
      <c r="AR116" s="11"/>
      <c r="AS116" s="11"/>
      <c r="AT116" s="11"/>
      <c r="AU116" s="11"/>
      <c r="AV116" s="11"/>
    </row>
    <row r="117" spans="7:48" ht="15.75">
      <c r="G117" s="11"/>
      <c r="H117" s="11"/>
      <c r="I117" s="11"/>
      <c r="J117" s="11"/>
      <c r="K117" s="11"/>
      <c r="L117" s="11"/>
      <c r="M117" s="11"/>
      <c r="N117" s="11"/>
      <c r="O117" s="11"/>
      <c r="P117" s="7"/>
      <c r="Q117" s="7"/>
      <c r="R117" s="7"/>
      <c r="S117" s="7"/>
      <c r="T117" s="7"/>
      <c r="U117" s="7"/>
      <c r="V117" s="7"/>
      <c r="W117" s="7"/>
      <c r="X117" s="7"/>
      <c r="Y117" s="11"/>
      <c r="Z117" s="7"/>
      <c r="AA117" s="7"/>
      <c r="AB117" s="7"/>
      <c r="AC117" s="7"/>
      <c r="AD117" s="7"/>
      <c r="AE117" s="7"/>
      <c r="AF117" s="7"/>
      <c r="AG117" s="11"/>
      <c r="AH117" s="7"/>
      <c r="AI117" s="7"/>
      <c r="AJ117" s="7"/>
      <c r="AK117" s="7"/>
      <c r="AL117" s="7"/>
      <c r="AM117" s="7"/>
      <c r="AN117" s="11"/>
      <c r="AO117" s="11"/>
      <c r="AP117" s="11"/>
      <c r="AQ117" s="11"/>
      <c r="AR117" s="11"/>
      <c r="AS117" s="11"/>
      <c r="AT117" s="11"/>
      <c r="AU117" s="11"/>
      <c r="AV117" s="11"/>
    </row>
    <row r="118" spans="7:48" ht="15.75">
      <c r="G118" s="11"/>
      <c r="H118" s="11"/>
      <c r="I118" s="11"/>
      <c r="J118" s="11"/>
      <c r="K118" s="11"/>
      <c r="L118" s="11"/>
      <c r="M118" s="11"/>
      <c r="N118" s="11"/>
      <c r="O118" s="11"/>
      <c r="P118" s="7"/>
      <c r="Q118" s="7"/>
      <c r="R118" s="7"/>
      <c r="S118" s="7"/>
      <c r="T118" s="7"/>
      <c r="U118" s="7"/>
      <c r="V118" s="7"/>
      <c r="W118" s="7"/>
      <c r="X118" s="7"/>
      <c r="Y118" s="11"/>
      <c r="Z118" s="7"/>
      <c r="AA118" s="7"/>
      <c r="AB118" s="7"/>
      <c r="AC118" s="7"/>
      <c r="AD118" s="7"/>
      <c r="AE118" s="7"/>
      <c r="AF118" s="7"/>
      <c r="AG118" s="11"/>
      <c r="AH118" s="7"/>
      <c r="AI118" s="7"/>
      <c r="AJ118" s="7"/>
      <c r="AK118" s="7"/>
      <c r="AL118" s="7"/>
      <c r="AM118" s="7"/>
      <c r="AN118" s="11"/>
      <c r="AO118" s="11"/>
      <c r="AP118" s="11"/>
      <c r="AQ118" s="11"/>
      <c r="AR118" s="11"/>
      <c r="AS118" s="11"/>
      <c r="AT118" s="11"/>
      <c r="AU118" s="11"/>
      <c r="AV118" s="11"/>
    </row>
    <row r="119" spans="7:48" ht="15.75">
      <c r="G119" s="11"/>
      <c r="H119" s="11"/>
      <c r="I119" s="11"/>
      <c r="J119" s="11"/>
      <c r="K119" s="11"/>
      <c r="L119" s="11"/>
      <c r="M119" s="11"/>
      <c r="N119" s="11"/>
      <c r="O119" s="11"/>
      <c r="P119" s="7"/>
      <c r="Q119" s="7"/>
      <c r="R119" s="7"/>
      <c r="S119" s="7"/>
      <c r="T119" s="7"/>
      <c r="U119" s="7"/>
      <c r="V119" s="7"/>
      <c r="W119" s="7"/>
      <c r="X119" s="7"/>
      <c r="Y119" s="11"/>
      <c r="Z119" s="7"/>
      <c r="AA119" s="7"/>
      <c r="AB119" s="7"/>
      <c r="AC119" s="7"/>
      <c r="AD119" s="7"/>
      <c r="AE119" s="7"/>
      <c r="AF119" s="7"/>
      <c r="AG119" s="11"/>
      <c r="AH119" s="7"/>
      <c r="AI119" s="7"/>
      <c r="AJ119" s="7"/>
      <c r="AK119" s="7"/>
      <c r="AL119" s="7"/>
      <c r="AM119" s="7"/>
      <c r="AN119" s="11"/>
      <c r="AO119" s="11"/>
      <c r="AP119" s="11"/>
      <c r="AQ119" s="11"/>
      <c r="AR119" s="11"/>
      <c r="AS119" s="11"/>
      <c r="AT119" s="11"/>
      <c r="AU119" s="11"/>
      <c r="AV119" s="11"/>
    </row>
    <row r="120" spans="7:48" ht="15.75">
      <c r="G120" s="11"/>
      <c r="H120" s="11"/>
      <c r="I120" s="11"/>
      <c r="J120" s="11"/>
      <c r="K120" s="11"/>
      <c r="L120" s="11"/>
      <c r="M120" s="11"/>
      <c r="N120" s="11"/>
      <c r="O120" s="11"/>
      <c r="P120" s="7"/>
      <c r="Q120" s="7"/>
      <c r="R120" s="7"/>
      <c r="S120" s="7"/>
      <c r="T120" s="7"/>
      <c r="U120" s="7"/>
      <c r="V120" s="7"/>
      <c r="W120" s="7"/>
      <c r="X120" s="7"/>
      <c r="Y120" s="11"/>
      <c r="Z120" s="7"/>
      <c r="AA120" s="7"/>
      <c r="AB120" s="7"/>
      <c r="AC120" s="7"/>
      <c r="AD120" s="7"/>
      <c r="AE120" s="7"/>
      <c r="AF120" s="7"/>
      <c r="AG120" s="11"/>
      <c r="AH120" s="7"/>
      <c r="AI120" s="7"/>
      <c r="AJ120" s="7"/>
      <c r="AK120" s="7"/>
      <c r="AL120" s="7"/>
      <c r="AM120" s="7"/>
      <c r="AN120" s="11"/>
      <c r="AO120" s="11"/>
      <c r="AP120" s="11"/>
      <c r="AQ120" s="11"/>
      <c r="AR120" s="11"/>
      <c r="AS120" s="11"/>
      <c r="AT120" s="11"/>
      <c r="AU120" s="11"/>
      <c r="AV120" s="11"/>
    </row>
    <row r="121" spans="7:48" ht="15.75">
      <c r="G121" s="11"/>
      <c r="H121" s="11"/>
      <c r="I121" s="11"/>
      <c r="J121" s="11"/>
      <c r="K121" s="11"/>
      <c r="L121" s="11"/>
      <c r="M121" s="11"/>
      <c r="N121" s="11"/>
      <c r="O121" s="11"/>
      <c r="P121" s="7"/>
      <c r="Q121" s="7"/>
      <c r="R121" s="7"/>
      <c r="S121" s="7"/>
      <c r="T121" s="7"/>
      <c r="U121" s="7"/>
      <c r="V121" s="7"/>
      <c r="W121" s="7"/>
      <c r="X121" s="7"/>
      <c r="Y121" s="11"/>
      <c r="Z121" s="7"/>
      <c r="AA121" s="7"/>
      <c r="AB121" s="7"/>
      <c r="AC121" s="7"/>
      <c r="AD121" s="7"/>
      <c r="AE121" s="7"/>
      <c r="AF121" s="7"/>
      <c r="AG121" s="11"/>
      <c r="AH121" s="7"/>
      <c r="AI121" s="7"/>
      <c r="AJ121" s="7"/>
      <c r="AK121" s="7"/>
      <c r="AL121" s="7"/>
      <c r="AM121" s="7"/>
      <c r="AN121" s="11"/>
      <c r="AO121" s="11"/>
      <c r="AP121" s="11"/>
      <c r="AQ121" s="11"/>
      <c r="AR121" s="11"/>
      <c r="AS121" s="11"/>
      <c r="AT121" s="11"/>
      <c r="AU121" s="11"/>
      <c r="AV121" s="11"/>
    </row>
    <row r="122" spans="7:48" ht="15.75">
      <c r="G122" s="11"/>
      <c r="H122" s="11"/>
      <c r="I122" s="11"/>
      <c r="J122" s="11"/>
      <c r="K122" s="11"/>
      <c r="L122" s="11"/>
      <c r="M122" s="11"/>
      <c r="N122" s="11"/>
      <c r="O122" s="11"/>
      <c r="P122" s="7"/>
      <c r="Q122" s="7"/>
      <c r="R122" s="7"/>
      <c r="S122" s="7"/>
      <c r="T122" s="7"/>
      <c r="U122" s="7"/>
      <c r="V122" s="7"/>
      <c r="W122" s="7"/>
      <c r="X122" s="7"/>
      <c r="Y122" s="11"/>
      <c r="Z122" s="7"/>
      <c r="AA122" s="7"/>
      <c r="AB122" s="7"/>
      <c r="AC122" s="7"/>
      <c r="AD122" s="7"/>
      <c r="AE122" s="7"/>
      <c r="AF122" s="7"/>
      <c r="AG122" s="11"/>
      <c r="AH122" s="7"/>
      <c r="AI122" s="7"/>
      <c r="AJ122" s="7"/>
      <c r="AK122" s="7"/>
      <c r="AL122" s="7"/>
      <c r="AM122" s="7"/>
      <c r="AN122" s="11"/>
      <c r="AO122" s="11"/>
      <c r="AP122" s="11"/>
      <c r="AQ122" s="11"/>
      <c r="AR122" s="11"/>
      <c r="AS122" s="11"/>
      <c r="AT122" s="11"/>
      <c r="AU122" s="11"/>
      <c r="AV122" s="11"/>
    </row>
    <row r="123" spans="7:48" ht="15.75">
      <c r="G123" s="11"/>
      <c r="H123" s="11"/>
      <c r="I123" s="11"/>
      <c r="J123" s="11"/>
      <c r="K123" s="11"/>
      <c r="L123" s="11"/>
      <c r="M123" s="11"/>
      <c r="N123" s="11"/>
      <c r="O123" s="11"/>
      <c r="P123" s="7"/>
      <c r="Q123" s="7"/>
      <c r="R123" s="7"/>
      <c r="S123" s="7"/>
      <c r="T123" s="7"/>
      <c r="U123" s="7"/>
      <c r="V123" s="7"/>
      <c r="W123" s="7"/>
      <c r="X123" s="7"/>
      <c r="Y123" s="11"/>
      <c r="Z123" s="7"/>
      <c r="AA123" s="7"/>
      <c r="AB123" s="7"/>
      <c r="AC123" s="7"/>
      <c r="AD123" s="7"/>
      <c r="AE123" s="7"/>
      <c r="AF123" s="7"/>
      <c r="AG123" s="11"/>
      <c r="AH123" s="7"/>
      <c r="AI123" s="7"/>
      <c r="AJ123" s="7"/>
      <c r="AK123" s="7"/>
      <c r="AL123" s="7"/>
      <c r="AM123" s="7"/>
      <c r="AN123" s="11"/>
      <c r="AO123" s="11"/>
      <c r="AP123" s="11"/>
      <c r="AQ123" s="11"/>
      <c r="AR123" s="11"/>
      <c r="AS123" s="11"/>
      <c r="AT123" s="11"/>
      <c r="AU123" s="11"/>
      <c r="AV123" s="11"/>
    </row>
    <row r="124" spans="7:48" ht="15.75">
      <c r="G124" s="11"/>
      <c r="H124" s="11"/>
      <c r="I124" s="11"/>
      <c r="J124" s="11"/>
      <c r="K124" s="11"/>
      <c r="L124" s="11"/>
      <c r="M124" s="11"/>
      <c r="N124" s="11"/>
      <c r="O124" s="11"/>
      <c r="P124" s="7"/>
      <c r="Q124" s="7"/>
      <c r="R124" s="7"/>
      <c r="S124" s="7"/>
      <c r="T124" s="7"/>
      <c r="U124" s="7"/>
      <c r="V124" s="7"/>
      <c r="W124" s="7"/>
      <c r="X124" s="7"/>
      <c r="Y124" s="11"/>
      <c r="Z124" s="7"/>
      <c r="AA124" s="7"/>
      <c r="AB124" s="7"/>
      <c r="AC124" s="7"/>
      <c r="AD124" s="7"/>
      <c r="AE124" s="7"/>
      <c r="AF124" s="7"/>
      <c r="AG124" s="11"/>
      <c r="AH124" s="7"/>
      <c r="AI124" s="7"/>
      <c r="AJ124" s="7"/>
      <c r="AK124" s="7"/>
      <c r="AL124" s="7"/>
      <c r="AM124" s="7"/>
      <c r="AN124" s="11"/>
      <c r="AO124" s="11"/>
      <c r="AP124" s="11"/>
      <c r="AQ124" s="11"/>
      <c r="AR124" s="11"/>
      <c r="AS124" s="11"/>
      <c r="AT124" s="11"/>
      <c r="AU124" s="11"/>
      <c r="AV124" s="11"/>
    </row>
    <row r="125" spans="7:48" ht="15.75">
      <c r="G125" s="11"/>
      <c r="H125" s="11"/>
      <c r="I125" s="11"/>
      <c r="J125" s="11"/>
      <c r="K125" s="11"/>
      <c r="L125" s="11"/>
      <c r="M125" s="11"/>
      <c r="N125" s="11"/>
      <c r="O125" s="11"/>
      <c r="P125" s="7"/>
      <c r="Q125" s="7"/>
      <c r="R125" s="7"/>
      <c r="S125" s="7"/>
      <c r="T125" s="7"/>
      <c r="U125" s="7"/>
      <c r="V125" s="7"/>
      <c r="W125" s="7"/>
      <c r="X125" s="7"/>
      <c r="Y125" s="11"/>
      <c r="Z125" s="7"/>
      <c r="AA125" s="7"/>
      <c r="AB125" s="7"/>
      <c r="AC125" s="7"/>
      <c r="AD125" s="7"/>
      <c r="AE125" s="7"/>
      <c r="AF125" s="7"/>
      <c r="AG125" s="11"/>
      <c r="AH125" s="7"/>
      <c r="AI125" s="7"/>
      <c r="AJ125" s="7"/>
      <c r="AK125" s="7"/>
      <c r="AL125" s="7"/>
      <c r="AM125" s="7"/>
      <c r="AN125" s="11"/>
      <c r="AO125" s="11"/>
      <c r="AP125" s="11"/>
      <c r="AQ125" s="11"/>
      <c r="AR125" s="11"/>
      <c r="AS125" s="11"/>
      <c r="AT125" s="11"/>
      <c r="AU125" s="11"/>
      <c r="AV125" s="11"/>
    </row>
    <row r="126" spans="7:48" ht="15.75">
      <c r="G126" s="1"/>
      <c r="H126" s="1"/>
      <c r="I126" s="1"/>
      <c r="J126" s="1"/>
      <c r="K126" s="1"/>
      <c r="L126" s="1"/>
      <c r="M126" s="1"/>
      <c r="N126" s="1"/>
      <c r="O126" s="1"/>
      <c r="P126" s="7"/>
      <c r="Q126" s="7"/>
      <c r="R126" s="7"/>
      <c r="S126" s="7"/>
      <c r="T126" s="7"/>
      <c r="U126" s="7"/>
      <c r="V126" s="7"/>
      <c r="W126" s="7"/>
      <c r="X126" s="7"/>
      <c r="Y126" s="1"/>
      <c r="Z126" s="7"/>
      <c r="AA126" s="7"/>
      <c r="AB126" s="7"/>
      <c r="AC126" s="7"/>
      <c r="AD126" s="7"/>
      <c r="AE126" s="7"/>
      <c r="AF126" s="7"/>
      <c r="AG126" s="1"/>
      <c r="AH126" s="7"/>
      <c r="AI126" s="7"/>
      <c r="AJ126" s="7"/>
      <c r="AK126" s="7"/>
      <c r="AL126" s="7"/>
      <c r="AM126" s="7"/>
      <c r="AN126" s="1"/>
      <c r="AO126" s="1"/>
      <c r="AP126" s="1"/>
      <c r="AQ126" s="1"/>
      <c r="AR126" s="1"/>
      <c r="AS126" s="1"/>
      <c r="AT126" s="1"/>
      <c r="AU126" s="1"/>
      <c r="AV126" s="1"/>
    </row>
    <row r="127" spans="7:48" ht="15.75">
      <c r="G127" s="1"/>
      <c r="H127" s="1"/>
      <c r="I127" s="1"/>
      <c r="J127" s="1"/>
      <c r="K127" s="1"/>
      <c r="L127" s="1"/>
      <c r="M127" s="1"/>
      <c r="N127" s="1"/>
      <c r="O127" s="1"/>
      <c r="P127" s="7"/>
      <c r="Q127" s="7"/>
      <c r="R127" s="7"/>
      <c r="S127" s="7"/>
      <c r="T127" s="7"/>
      <c r="U127" s="7"/>
      <c r="V127" s="7"/>
      <c r="W127" s="7"/>
      <c r="X127" s="7"/>
      <c r="Y127" s="1"/>
      <c r="Z127" s="7"/>
      <c r="AA127" s="7"/>
      <c r="AB127" s="7"/>
      <c r="AC127" s="7"/>
      <c r="AD127" s="7"/>
      <c r="AE127" s="7"/>
      <c r="AF127" s="7"/>
      <c r="AG127" s="1"/>
      <c r="AH127" s="7"/>
      <c r="AI127" s="7"/>
      <c r="AJ127" s="7"/>
      <c r="AK127" s="7"/>
      <c r="AL127" s="7"/>
      <c r="AM127" s="7"/>
      <c r="AN127" s="1"/>
      <c r="AO127" s="1"/>
      <c r="AP127" s="1"/>
      <c r="AQ127" s="1"/>
      <c r="AR127" s="1"/>
      <c r="AS127" s="1"/>
      <c r="AT127" s="1"/>
      <c r="AU127" s="1"/>
      <c r="AV127" s="1"/>
    </row>
    <row r="128" spans="7:48" ht="15.75">
      <c r="G128" s="1"/>
      <c r="H128" s="1"/>
      <c r="I128" s="1"/>
      <c r="J128" s="1"/>
      <c r="K128" s="1"/>
      <c r="L128" s="1"/>
      <c r="M128" s="1"/>
      <c r="N128" s="1"/>
      <c r="O128" s="1"/>
      <c r="P128" s="7"/>
      <c r="Q128" s="7"/>
      <c r="R128" s="7"/>
      <c r="S128" s="7"/>
      <c r="T128" s="7"/>
      <c r="U128" s="7"/>
      <c r="V128" s="7"/>
      <c r="W128" s="7"/>
      <c r="X128" s="7"/>
      <c r="Y128" s="1"/>
      <c r="Z128" s="7"/>
      <c r="AA128" s="7"/>
      <c r="AB128" s="7"/>
      <c r="AC128" s="7"/>
      <c r="AD128" s="7"/>
      <c r="AE128" s="7"/>
      <c r="AF128" s="7"/>
      <c r="AG128" s="1"/>
      <c r="AH128" s="7"/>
      <c r="AI128" s="7"/>
      <c r="AJ128" s="7"/>
      <c r="AK128" s="7"/>
      <c r="AL128" s="7"/>
      <c r="AM128" s="7"/>
      <c r="AN128" s="1"/>
      <c r="AO128" s="1"/>
      <c r="AP128" s="1"/>
      <c r="AQ128" s="1"/>
      <c r="AR128" s="1"/>
      <c r="AS128" s="1"/>
      <c r="AT128" s="1"/>
      <c r="AU128" s="1"/>
      <c r="AV128" s="1"/>
    </row>
    <row r="129" spans="7:48" ht="15.75">
      <c r="G129" s="1"/>
      <c r="H129" s="1"/>
      <c r="I129" s="1"/>
      <c r="J129" s="1"/>
      <c r="K129" s="1"/>
      <c r="L129" s="1"/>
      <c r="M129" s="1"/>
      <c r="N129" s="1"/>
      <c r="O129" s="1"/>
      <c r="P129" s="7"/>
      <c r="Q129" s="7"/>
      <c r="R129" s="7"/>
      <c r="S129" s="7"/>
      <c r="T129" s="7"/>
      <c r="U129" s="7"/>
      <c r="V129" s="7"/>
      <c r="W129" s="7"/>
      <c r="X129" s="7"/>
      <c r="Y129" s="1"/>
      <c r="Z129" s="7"/>
      <c r="AA129" s="7"/>
      <c r="AB129" s="7"/>
      <c r="AC129" s="7"/>
      <c r="AD129" s="7"/>
      <c r="AE129" s="7"/>
      <c r="AF129" s="7"/>
      <c r="AG129" s="1"/>
      <c r="AH129" s="7"/>
      <c r="AI129" s="7"/>
      <c r="AJ129" s="7"/>
      <c r="AK129" s="7"/>
      <c r="AL129" s="7"/>
      <c r="AM129" s="7"/>
      <c r="AN129" s="1"/>
      <c r="AO129" s="1"/>
      <c r="AP129" s="1"/>
      <c r="AQ129" s="1"/>
      <c r="AR129" s="1"/>
      <c r="AS129" s="1"/>
      <c r="AT129" s="1"/>
      <c r="AU129" s="1"/>
      <c r="AV129" s="1"/>
    </row>
    <row r="130" spans="7:48" ht="15.75">
      <c r="G130" s="1"/>
      <c r="H130" s="1"/>
      <c r="I130" s="1"/>
      <c r="J130" s="1"/>
      <c r="K130" s="1"/>
      <c r="L130" s="1"/>
      <c r="M130" s="1"/>
      <c r="N130" s="1"/>
      <c r="O130" s="1"/>
      <c r="P130" s="7"/>
      <c r="Q130" s="7"/>
      <c r="R130" s="7"/>
      <c r="S130" s="7"/>
      <c r="T130" s="7"/>
      <c r="U130" s="7"/>
      <c r="V130" s="7"/>
      <c r="W130" s="7"/>
      <c r="X130" s="7"/>
      <c r="Y130" s="1"/>
      <c r="Z130" s="7"/>
      <c r="AA130" s="7"/>
      <c r="AB130" s="7"/>
      <c r="AC130" s="7"/>
      <c r="AD130" s="7"/>
      <c r="AE130" s="7"/>
      <c r="AF130" s="7"/>
      <c r="AG130" s="1"/>
      <c r="AH130" s="7"/>
      <c r="AI130" s="7"/>
      <c r="AJ130" s="7"/>
      <c r="AK130" s="7"/>
      <c r="AL130" s="7"/>
      <c r="AM130" s="7"/>
      <c r="AN130" s="1"/>
      <c r="AO130" s="1"/>
      <c r="AP130" s="1"/>
      <c r="AQ130" s="1"/>
      <c r="AR130" s="1"/>
      <c r="AS130" s="1"/>
      <c r="AT130" s="1"/>
      <c r="AU130" s="1"/>
      <c r="AV130" s="1"/>
    </row>
    <row r="131" spans="7:48" ht="15.75">
      <c r="G131" s="1"/>
      <c r="H131" s="1"/>
      <c r="I131" s="1"/>
      <c r="J131" s="1"/>
      <c r="K131" s="1"/>
      <c r="L131" s="1"/>
      <c r="M131" s="1"/>
      <c r="N131" s="1"/>
      <c r="O131" s="1"/>
      <c r="P131" s="7"/>
      <c r="Q131" s="7"/>
      <c r="R131" s="7"/>
      <c r="S131" s="7"/>
      <c r="T131" s="7"/>
      <c r="U131" s="7"/>
      <c r="V131" s="7"/>
      <c r="W131" s="7"/>
      <c r="X131" s="7"/>
      <c r="Y131" s="1"/>
      <c r="Z131" s="7"/>
      <c r="AA131" s="7"/>
      <c r="AB131" s="7"/>
      <c r="AC131" s="7"/>
      <c r="AD131" s="7"/>
      <c r="AE131" s="7"/>
      <c r="AF131" s="7"/>
      <c r="AG131" s="1"/>
      <c r="AH131" s="7"/>
      <c r="AI131" s="7"/>
      <c r="AJ131" s="7"/>
      <c r="AK131" s="7"/>
      <c r="AL131" s="7"/>
      <c r="AM131" s="7"/>
      <c r="AN131" s="1"/>
      <c r="AO131" s="1"/>
      <c r="AP131" s="1"/>
      <c r="AQ131" s="1"/>
      <c r="AR131" s="1"/>
      <c r="AS131" s="1"/>
      <c r="AT131" s="1"/>
      <c r="AU131" s="1"/>
      <c r="AV131" s="1"/>
    </row>
    <row r="132" spans="7:48" ht="15.75">
      <c r="G132" s="1"/>
      <c r="H132" s="1"/>
      <c r="I132" s="1"/>
      <c r="J132" s="1"/>
      <c r="K132" s="1"/>
      <c r="L132" s="1"/>
      <c r="M132" s="1"/>
      <c r="N132" s="1"/>
      <c r="O132" s="1"/>
      <c r="P132" s="7"/>
      <c r="Q132" s="7"/>
      <c r="R132" s="7"/>
      <c r="S132" s="7"/>
      <c r="T132" s="7"/>
      <c r="U132" s="7"/>
      <c r="V132" s="7"/>
      <c r="W132" s="7"/>
      <c r="X132" s="7"/>
      <c r="Y132" s="1"/>
      <c r="Z132" s="7"/>
      <c r="AA132" s="7"/>
      <c r="AB132" s="7"/>
      <c r="AC132" s="7"/>
      <c r="AD132" s="7"/>
      <c r="AE132" s="7"/>
      <c r="AF132" s="7"/>
      <c r="AG132" s="1"/>
      <c r="AH132" s="7"/>
      <c r="AI132" s="7"/>
      <c r="AJ132" s="7"/>
      <c r="AK132" s="7"/>
      <c r="AL132" s="7"/>
      <c r="AM132" s="7"/>
      <c r="AN132" s="1"/>
      <c r="AO132" s="1"/>
      <c r="AP132" s="1"/>
      <c r="AQ132" s="1"/>
      <c r="AR132" s="1"/>
      <c r="AS132" s="1"/>
      <c r="AT132" s="1"/>
      <c r="AU132" s="1"/>
      <c r="AV132" s="1"/>
    </row>
    <row r="133" spans="7:48" ht="15.75">
      <c r="G133" s="1"/>
      <c r="H133" s="1"/>
      <c r="I133" s="1"/>
      <c r="J133" s="1"/>
      <c r="K133" s="1"/>
      <c r="L133" s="1"/>
      <c r="M133" s="1"/>
      <c r="N133" s="1"/>
      <c r="O133" s="1"/>
      <c r="P133" s="7"/>
      <c r="Q133" s="7"/>
      <c r="R133" s="7"/>
      <c r="S133" s="7"/>
      <c r="T133" s="7"/>
      <c r="U133" s="7"/>
      <c r="V133" s="7"/>
      <c r="W133" s="7"/>
      <c r="X133" s="7"/>
      <c r="Y133" s="1"/>
      <c r="Z133" s="7"/>
      <c r="AA133" s="7"/>
      <c r="AB133" s="7"/>
      <c r="AC133" s="7"/>
      <c r="AD133" s="7"/>
      <c r="AE133" s="7"/>
      <c r="AF133" s="7"/>
      <c r="AG133" s="1"/>
      <c r="AH133" s="7"/>
      <c r="AI133" s="7"/>
      <c r="AJ133" s="7"/>
      <c r="AK133" s="7"/>
      <c r="AL133" s="7"/>
      <c r="AM133" s="7"/>
      <c r="AN133" s="1"/>
      <c r="AO133" s="1"/>
      <c r="AP133" s="1"/>
      <c r="AQ133" s="1"/>
      <c r="AR133" s="1"/>
      <c r="AS133" s="1"/>
      <c r="AT133" s="1"/>
      <c r="AU133" s="1"/>
      <c r="AV133" s="1"/>
    </row>
    <row r="134" spans="7:48" ht="15.75">
      <c r="G134" s="1"/>
      <c r="H134" s="1"/>
      <c r="I134" s="1"/>
      <c r="J134" s="1"/>
      <c r="K134" s="1"/>
      <c r="L134" s="1"/>
      <c r="M134" s="1"/>
      <c r="N134" s="1"/>
      <c r="O134" s="1"/>
      <c r="P134" s="7"/>
      <c r="Q134" s="7"/>
      <c r="R134" s="7"/>
      <c r="S134" s="7"/>
      <c r="T134" s="7"/>
      <c r="U134" s="7"/>
      <c r="V134" s="7"/>
      <c r="W134" s="7"/>
      <c r="X134" s="7"/>
      <c r="Y134" s="1"/>
      <c r="Z134" s="7"/>
      <c r="AA134" s="7"/>
      <c r="AB134" s="7"/>
      <c r="AC134" s="7"/>
      <c r="AD134" s="7"/>
      <c r="AE134" s="7"/>
      <c r="AF134" s="7"/>
      <c r="AG134" s="1"/>
      <c r="AH134" s="7"/>
      <c r="AI134" s="7"/>
      <c r="AJ134" s="7"/>
      <c r="AK134" s="7"/>
      <c r="AL134" s="7"/>
      <c r="AM134" s="7"/>
      <c r="AN134" s="1"/>
      <c r="AO134" s="1"/>
      <c r="AP134" s="1"/>
      <c r="AQ134" s="1"/>
      <c r="AR134" s="1"/>
      <c r="AS134" s="1"/>
      <c r="AT134" s="1"/>
      <c r="AU134" s="1"/>
      <c r="AV134" s="1"/>
    </row>
    <row r="135" spans="7:48" ht="15.75">
      <c r="G135" s="1"/>
      <c r="H135" s="1"/>
      <c r="I135" s="1"/>
      <c r="J135" s="1"/>
      <c r="K135" s="1"/>
      <c r="L135" s="1"/>
      <c r="M135" s="1"/>
      <c r="N135" s="1"/>
      <c r="O135" s="1"/>
      <c r="P135" s="7"/>
      <c r="Q135" s="7"/>
      <c r="R135" s="7"/>
      <c r="S135" s="7"/>
      <c r="T135" s="7"/>
      <c r="U135" s="7"/>
      <c r="V135" s="7"/>
      <c r="W135" s="7"/>
      <c r="X135" s="7"/>
      <c r="Y135" s="1"/>
      <c r="Z135" s="7"/>
      <c r="AA135" s="7"/>
      <c r="AB135" s="7"/>
      <c r="AC135" s="7"/>
      <c r="AD135" s="7"/>
      <c r="AE135" s="7"/>
      <c r="AF135" s="7"/>
      <c r="AG135" s="1"/>
      <c r="AH135" s="7"/>
      <c r="AI135" s="7"/>
      <c r="AJ135" s="7"/>
      <c r="AK135" s="7"/>
      <c r="AL135" s="7"/>
      <c r="AM135" s="7"/>
      <c r="AN135" s="1"/>
      <c r="AO135" s="1"/>
      <c r="AP135" s="1"/>
      <c r="AQ135" s="1"/>
      <c r="AR135" s="1"/>
      <c r="AS135" s="1"/>
      <c r="AT135" s="1"/>
      <c r="AU135" s="1"/>
      <c r="AV135" s="1"/>
    </row>
    <row r="136" spans="7:48" ht="15.75">
      <c r="G136" s="1"/>
      <c r="H136" s="1"/>
      <c r="I136" s="1"/>
      <c r="J136" s="1"/>
      <c r="K136" s="1"/>
      <c r="L136" s="1"/>
      <c r="M136" s="1"/>
      <c r="N136" s="1"/>
      <c r="O136" s="1"/>
      <c r="P136" s="7"/>
      <c r="Q136" s="7"/>
      <c r="R136" s="7"/>
      <c r="S136" s="7"/>
      <c r="T136" s="7"/>
      <c r="U136" s="7"/>
      <c r="V136" s="7"/>
      <c r="W136" s="7"/>
      <c r="X136" s="7"/>
      <c r="Y136" s="1"/>
      <c r="Z136" s="7"/>
      <c r="AA136" s="7"/>
      <c r="AB136" s="7"/>
      <c r="AC136" s="7"/>
      <c r="AD136" s="7"/>
      <c r="AE136" s="7"/>
      <c r="AF136" s="7"/>
      <c r="AG136" s="1"/>
      <c r="AH136" s="7"/>
      <c r="AI136" s="7"/>
      <c r="AJ136" s="7"/>
      <c r="AK136" s="7"/>
      <c r="AL136" s="7"/>
      <c r="AM136" s="7"/>
      <c r="AN136" s="1"/>
      <c r="AO136" s="1"/>
      <c r="AP136" s="1"/>
      <c r="AQ136" s="1"/>
      <c r="AR136" s="1"/>
      <c r="AS136" s="1"/>
      <c r="AT136" s="1"/>
      <c r="AU136" s="1"/>
      <c r="AV136" s="1"/>
    </row>
    <row r="137" spans="7:48" ht="15.75">
      <c r="G137" s="1"/>
      <c r="H137" s="1"/>
      <c r="I137" s="1"/>
      <c r="J137" s="1"/>
      <c r="K137" s="1"/>
      <c r="L137" s="1"/>
      <c r="M137" s="1"/>
      <c r="N137" s="1"/>
      <c r="O137" s="1"/>
      <c r="P137" s="7"/>
      <c r="Q137" s="7"/>
      <c r="R137" s="7"/>
      <c r="S137" s="7"/>
      <c r="T137" s="7"/>
      <c r="U137" s="7"/>
      <c r="V137" s="7"/>
      <c r="W137" s="7"/>
      <c r="X137" s="7"/>
      <c r="Y137" s="1"/>
      <c r="Z137" s="7"/>
      <c r="AA137" s="7"/>
      <c r="AB137" s="7"/>
      <c r="AC137" s="7"/>
      <c r="AD137" s="7"/>
      <c r="AE137" s="7"/>
      <c r="AF137" s="7"/>
      <c r="AG137" s="1"/>
      <c r="AH137" s="7"/>
      <c r="AI137" s="7"/>
      <c r="AJ137" s="7"/>
      <c r="AK137" s="7"/>
      <c r="AL137" s="7"/>
      <c r="AM137" s="7"/>
      <c r="AN137" s="1"/>
      <c r="AO137" s="1"/>
      <c r="AP137" s="1"/>
      <c r="AQ137" s="1"/>
      <c r="AR137" s="1"/>
      <c r="AS137" s="1"/>
      <c r="AT137" s="1"/>
      <c r="AU137" s="1"/>
      <c r="AV137" s="1"/>
    </row>
    <row r="138" spans="7:48" ht="15.75">
      <c r="G138" s="1"/>
      <c r="H138" s="1"/>
      <c r="I138" s="1"/>
      <c r="J138" s="1"/>
      <c r="K138" s="1"/>
      <c r="L138" s="1"/>
      <c r="M138" s="1"/>
      <c r="N138" s="1"/>
      <c r="O138" s="1"/>
      <c r="P138" s="7"/>
      <c r="Q138" s="7"/>
      <c r="R138" s="7"/>
      <c r="S138" s="7"/>
      <c r="T138" s="7"/>
      <c r="U138" s="7"/>
      <c r="V138" s="7"/>
      <c r="W138" s="7"/>
      <c r="X138" s="7"/>
      <c r="Y138" s="1"/>
      <c r="Z138" s="7"/>
      <c r="AA138" s="7"/>
      <c r="AB138" s="7"/>
      <c r="AC138" s="7"/>
      <c r="AD138" s="7"/>
      <c r="AE138" s="7"/>
      <c r="AF138" s="7"/>
      <c r="AG138" s="1"/>
      <c r="AH138" s="7"/>
      <c r="AI138" s="7"/>
      <c r="AJ138" s="7"/>
      <c r="AK138" s="7"/>
      <c r="AL138" s="7"/>
      <c r="AM138" s="7"/>
      <c r="AN138" s="1"/>
      <c r="AO138" s="1"/>
      <c r="AP138" s="1"/>
      <c r="AQ138" s="1"/>
      <c r="AR138" s="1"/>
      <c r="AS138" s="1"/>
      <c r="AT138" s="1"/>
      <c r="AU138" s="1"/>
      <c r="AV138" s="1"/>
    </row>
    <row r="139" spans="7:48" ht="15.75">
      <c r="G139" s="1"/>
      <c r="H139" s="1"/>
      <c r="I139" s="1"/>
      <c r="J139" s="1"/>
      <c r="K139" s="1"/>
      <c r="L139" s="1"/>
      <c r="M139" s="1"/>
      <c r="N139" s="1"/>
      <c r="O139" s="1"/>
      <c r="P139" s="7"/>
      <c r="Q139" s="7"/>
      <c r="R139" s="7"/>
      <c r="S139" s="7"/>
      <c r="T139" s="7"/>
      <c r="U139" s="7"/>
      <c r="V139" s="7"/>
      <c r="W139" s="7"/>
      <c r="X139" s="7"/>
      <c r="Y139" s="1"/>
      <c r="Z139" s="7"/>
      <c r="AA139" s="7"/>
      <c r="AB139" s="7"/>
      <c r="AC139" s="7"/>
      <c r="AD139" s="7"/>
      <c r="AE139" s="7"/>
      <c r="AF139" s="7"/>
      <c r="AG139" s="1"/>
      <c r="AH139" s="7"/>
      <c r="AI139" s="7"/>
      <c r="AJ139" s="7"/>
      <c r="AK139" s="7"/>
      <c r="AL139" s="7"/>
      <c r="AM139" s="7"/>
      <c r="AN139" s="1"/>
      <c r="AO139" s="1"/>
      <c r="AP139" s="1"/>
      <c r="AQ139" s="1"/>
      <c r="AR139" s="1"/>
      <c r="AS139" s="1"/>
      <c r="AT139" s="1"/>
      <c r="AU139" s="1"/>
      <c r="AV139" s="1"/>
    </row>
    <row r="140" spans="7:48" ht="15.75">
      <c r="G140" s="1"/>
      <c r="H140" s="1"/>
      <c r="I140" s="1"/>
      <c r="J140" s="1"/>
      <c r="K140" s="1"/>
      <c r="L140" s="1"/>
      <c r="M140" s="1"/>
      <c r="N140" s="1"/>
      <c r="O140" s="1"/>
      <c r="P140" s="7"/>
      <c r="Q140" s="7"/>
      <c r="R140" s="7"/>
      <c r="S140" s="7"/>
      <c r="T140" s="7"/>
      <c r="U140" s="7"/>
      <c r="V140" s="7"/>
      <c r="W140" s="7"/>
      <c r="X140" s="7"/>
      <c r="Y140" s="1"/>
      <c r="Z140" s="7"/>
      <c r="AA140" s="7"/>
      <c r="AB140" s="7"/>
      <c r="AC140" s="7"/>
      <c r="AD140" s="7"/>
      <c r="AE140" s="7"/>
      <c r="AF140" s="7"/>
      <c r="AG140" s="1"/>
      <c r="AH140" s="7"/>
      <c r="AI140" s="7"/>
      <c r="AJ140" s="7"/>
      <c r="AK140" s="7"/>
      <c r="AL140" s="7"/>
      <c r="AM140" s="7"/>
      <c r="AN140" s="1"/>
      <c r="AO140" s="1"/>
      <c r="AP140" s="1"/>
      <c r="AQ140" s="1"/>
      <c r="AR140" s="1"/>
      <c r="AS140" s="1"/>
      <c r="AT140" s="1"/>
      <c r="AU140" s="1"/>
      <c r="AV140" s="1"/>
    </row>
    <row r="141" spans="7:48" ht="15.75">
      <c r="G141" s="1"/>
      <c r="H141" s="1"/>
      <c r="I141" s="1"/>
      <c r="J141" s="1"/>
      <c r="K141" s="1"/>
      <c r="L141" s="1"/>
      <c r="M141" s="1"/>
      <c r="N141" s="1"/>
      <c r="O141" s="1"/>
      <c r="P141" s="7"/>
      <c r="Q141" s="7"/>
      <c r="R141" s="7"/>
      <c r="S141" s="7"/>
      <c r="T141" s="7"/>
      <c r="U141" s="7"/>
      <c r="V141" s="7"/>
      <c r="W141" s="7"/>
      <c r="X141" s="7"/>
      <c r="Y141" s="1"/>
      <c r="Z141" s="7"/>
      <c r="AA141" s="7"/>
      <c r="AB141" s="7"/>
      <c r="AC141" s="7"/>
      <c r="AD141" s="7"/>
      <c r="AE141" s="7"/>
      <c r="AF141" s="7"/>
      <c r="AG141" s="1"/>
      <c r="AH141" s="7"/>
      <c r="AI141" s="7"/>
      <c r="AJ141" s="7"/>
      <c r="AK141" s="7"/>
      <c r="AL141" s="7"/>
      <c r="AM141" s="7"/>
      <c r="AN141" s="1"/>
      <c r="AO141" s="1"/>
      <c r="AP141" s="1"/>
      <c r="AQ141" s="1"/>
      <c r="AR141" s="1"/>
      <c r="AS141" s="1"/>
      <c r="AT141" s="1"/>
      <c r="AU141" s="1"/>
      <c r="AV141" s="1"/>
    </row>
    <row r="142" spans="7:48" ht="15.75">
      <c r="G142" s="1"/>
      <c r="H142" s="1"/>
      <c r="I142" s="1"/>
      <c r="J142" s="1"/>
      <c r="K142" s="1"/>
      <c r="L142" s="1"/>
      <c r="M142" s="1"/>
      <c r="N142" s="1"/>
      <c r="O142" s="1"/>
      <c r="P142" s="7"/>
      <c r="Q142" s="7"/>
      <c r="R142" s="7"/>
      <c r="S142" s="7"/>
      <c r="T142" s="7"/>
      <c r="U142" s="7"/>
      <c r="V142" s="7"/>
      <c r="W142" s="7"/>
      <c r="X142" s="7"/>
      <c r="Y142" s="1"/>
      <c r="Z142" s="7"/>
      <c r="AA142" s="7"/>
      <c r="AB142" s="7"/>
      <c r="AC142" s="7"/>
      <c r="AD142" s="7"/>
      <c r="AE142" s="7"/>
      <c r="AF142" s="7"/>
      <c r="AG142" s="1"/>
      <c r="AH142" s="7"/>
      <c r="AI142" s="7"/>
      <c r="AJ142" s="7"/>
      <c r="AK142" s="7"/>
      <c r="AL142" s="7"/>
      <c r="AM142" s="7"/>
      <c r="AN142" s="1"/>
      <c r="AO142" s="1"/>
      <c r="AP142" s="1"/>
      <c r="AQ142" s="1"/>
      <c r="AR142" s="1"/>
      <c r="AS142" s="1"/>
      <c r="AT142" s="1"/>
      <c r="AU142" s="1"/>
      <c r="AV142" s="1"/>
    </row>
    <row r="143" spans="7:48" ht="15.75">
      <c r="G143" s="1"/>
      <c r="H143" s="1"/>
      <c r="I143" s="1"/>
      <c r="J143" s="1"/>
      <c r="K143" s="1"/>
      <c r="L143" s="1"/>
      <c r="M143" s="1"/>
      <c r="N143" s="1"/>
      <c r="O143" s="1"/>
      <c r="P143" s="7"/>
      <c r="Q143" s="7"/>
      <c r="R143" s="7"/>
      <c r="S143" s="7"/>
      <c r="T143" s="7"/>
      <c r="U143" s="7"/>
      <c r="V143" s="7"/>
      <c r="W143" s="7"/>
      <c r="X143" s="7"/>
      <c r="Y143" s="1"/>
      <c r="Z143" s="7"/>
      <c r="AA143" s="7"/>
      <c r="AB143" s="7"/>
      <c r="AC143" s="7"/>
      <c r="AD143" s="7"/>
      <c r="AE143" s="7"/>
      <c r="AF143" s="7"/>
      <c r="AG143" s="1"/>
      <c r="AH143" s="7"/>
      <c r="AI143" s="7"/>
      <c r="AJ143" s="7"/>
      <c r="AK143" s="7"/>
      <c r="AL143" s="7"/>
      <c r="AM143" s="7"/>
      <c r="AN143" s="1"/>
      <c r="AO143" s="1"/>
      <c r="AP143" s="1"/>
      <c r="AQ143" s="1"/>
      <c r="AR143" s="1"/>
      <c r="AS143" s="1"/>
      <c r="AT143" s="1"/>
      <c r="AU143" s="1"/>
      <c r="AV143" s="1"/>
    </row>
    <row r="144" spans="7:48" ht="15.75">
      <c r="G144" s="1"/>
      <c r="H144" s="1"/>
      <c r="I144" s="1"/>
      <c r="J144" s="1"/>
      <c r="K144" s="1"/>
      <c r="L144" s="1"/>
      <c r="M144" s="1"/>
      <c r="N144" s="1"/>
      <c r="O144" s="1"/>
      <c r="P144" s="7"/>
      <c r="Q144" s="7"/>
      <c r="R144" s="7"/>
      <c r="S144" s="7"/>
      <c r="T144" s="7"/>
      <c r="U144" s="7"/>
      <c r="V144" s="7"/>
      <c r="W144" s="7"/>
      <c r="X144" s="7"/>
      <c r="Y144" s="1"/>
      <c r="Z144" s="7"/>
      <c r="AA144" s="7"/>
      <c r="AB144" s="7"/>
      <c r="AC144" s="7"/>
      <c r="AD144" s="7"/>
      <c r="AE144" s="7"/>
      <c r="AF144" s="7"/>
      <c r="AG144" s="1"/>
      <c r="AH144" s="7"/>
      <c r="AI144" s="7"/>
      <c r="AJ144" s="7"/>
      <c r="AK144" s="7"/>
      <c r="AL144" s="7"/>
      <c r="AM144" s="7"/>
      <c r="AN144" s="1"/>
      <c r="AO144" s="1"/>
      <c r="AP144" s="1"/>
      <c r="AQ144" s="1"/>
      <c r="AR144" s="1"/>
      <c r="AS144" s="1"/>
      <c r="AT144" s="1"/>
      <c r="AU144" s="1"/>
      <c r="AV144" s="1"/>
    </row>
    <row r="145" spans="7:48" ht="15.75">
      <c r="G145" s="1"/>
      <c r="H145" s="1"/>
      <c r="I145" s="1"/>
      <c r="J145" s="1"/>
      <c r="K145" s="1"/>
      <c r="L145" s="1"/>
      <c r="M145" s="1"/>
      <c r="N145" s="1"/>
      <c r="O145" s="1"/>
      <c r="P145" s="7"/>
      <c r="Q145" s="7"/>
      <c r="R145" s="7"/>
      <c r="S145" s="7"/>
      <c r="T145" s="7"/>
      <c r="U145" s="7"/>
      <c r="V145" s="7"/>
      <c r="W145" s="7"/>
      <c r="X145" s="7"/>
      <c r="Y145" s="1"/>
      <c r="Z145" s="7"/>
      <c r="AA145" s="7"/>
      <c r="AB145" s="7"/>
      <c r="AC145" s="7"/>
      <c r="AD145" s="7"/>
      <c r="AE145" s="7"/>
      <c r="AF145" s="7"/>
      <c r="AG145" s="1"/>
      <c r="AH145" s="7"/>
      <c r="AI145" s="7"/>
      <c r="AJ145" s="7"/>
      <c r="AK145" s="7"/>
      <c r="AL145" s="7"/>
      <c r="AM145" s="7"/>
      <c r="AN145" s="1"/>
      <c r="AO145" s="1"/>
      <c r="AP145" s="1"/>
      <c r="AQ145" s="1"/>
      <c r="AR145" s="1"/>
      <c r="AS145" s="1"/>
      <c r="AT145" s="1"/>
      <c r="AU145" s="1"/>
      <c r="AV145" s="1"/>
    </row>
    <row r="146" spans="7:48" ht="15.75">
      <c r="G146" s="1"/>
      <c r="H146" s="1"/>
      <c r="I146" s="1"/>
      <c r="J146" s="1"/>
      <c r="K146" s="1"/>
      <c r="L146" s="1"/>
      <c r="M146" s="1"/>
      <c r="N146" s="1"/>
      <c r="O146" s="1"/>
      <c r="P146" s="7"/>
      <c r="Q146" s="7"/>
      <c r="R146" s="7"/>
      <c r="S146" s="7"/>
      <c r="T146" s="7"/>
      <c r="U146" s="7"/>
      <c r="V146" s="7"/>
      <c r="W146" s="7"/>
      <c r="X146" s="7"/>
      <c r="Y146" s="1"/>
      <c r="Z146" s="7"/>
      <c r="AA146" s="7"/>
      <c r="AB146" s="7"/>
      <c r="AC146" s="7"/>
      <c r="AD146" s="7"/>
      <c r="AE146" s="7"/>
      <c r="AF146" s="7"/>
      <c r="AG146" s="1"/>
      <c r="AH146" s="7"/>
      <c r="AI146" s="7"/>
      <c r="AJ146" s="7"/>
      <c r="AK146" s="7"/>
      <c r="AL146" s="7"/>
      <c r="AM146" s="7"/>
      <c r="AN146" s="1"/>
      <c r="AO146" s="1"/>
      <c r="AP146" s="1"/>
      <c r="AQ146" s="1"/>
      <c r="AR146" s="1"/>
      <c r="AS146" s="1"/>
      <c r="AT146" s="1"/>
      <c r="AU146" s="1"/>
      <c r="AV146" s="1"/>
    </row>
    <row r="147" spans="7:48" ht="15.75">
      <c r="G147" s="1"/>
      <c r="H147" s="1"/>
      <c r="I147" s="1"/>
      <c r="J147" s="1"/>
      <c r="K147" s="1"/>
      <c r="L147" s="1"/>
      <c r="M147" s="1"/>
      <c r="N147" s="1"/>
      <c r="O147" s="1"/>
      <c r="P147" s="7"/>
      <c r="Q147" s="7"/>
      <c r="R147" s="7"/>
      <c r="S147" s="7"/>
      <c r="T147" s="7"/>
      <c r="U147" s="7"/>
      <c r="V147" s="7"/>
      <c r="W147" s="7"/>
      <c r="X147" s="7"/>
      <c r="Y147" s="1"/>
      <c r="Z147" s="7"/>
      <c r="AA147" s="7"/>
      <c r="AB147" s="7"/>
      <c r="AC147" s="7"/>
      <c r="AD147" s="7"/>
      <c r="AE147" s="7"/>
      <c r="AF147" s="7"/>
      <c r="AG147" s="1"/>
      <c r="AH147" s="7"/>
      <c r="AI147" s="7"/>
      <c r="AJ147" s="7"/>
      <c r="AK147" s="7"/>
      <c r="AL147" s="7"/>
      <c r="AM147" s="7"/>
      <c r="AN147" s="1"/>
      <c r="AO147" s="1"/>
      <c r="AP147" s="1"/>
      <c r="AQ147" s="1"/>
      <c r="AR147" s="1"/>
      <c r="AS147" s="1"/>
      <c r="AT147" s="1"/>
      <c r="AU147" s="1"/>
      <c r="AV147" s="1"/>
    </row>
    <row r="148" spans="7:48" ht="15.75">
      <c r="G148" s="1"/>
      <c r="H148" s="1"/>
      <c r="I148" s="1"/>
      <c r="J148" s="1"/>
      <c r="K148" s="1"/>
      <c r="L148" s="1"/>
      <c r="M148" s="1"/>
      <c r="N148" s="1"/>
      <c r="O148" s="1"/>
      <c r="P148" s="7"/>
      <c r="Q148" s="7"/>
      <c r="R148" s="7"/>
      <c r="S148" s="7"/>
      <c r="T148" s="7"/>
      <c r="U148" s="7"/>
      <c r="V148" s="7"/>
      <c r="W148" s="7"/>
      <c r="X148" s="7"/>
      <c r="Y148" s="1"/>
      <c r="Z148" s="7"/>
      <c r="AA148" s="7"/>
      <c r="AB148" s="7"/>
      <c r="AC148" s="7"/>
      <c r="AD148" s="7"/>
      <c r="AE148" s="7"/>
      <c r="AF148" s="7"/>
      <c r="AG148" s="1"/>
      <c r="AH148" s="7"/>
      <c r="AI148" s="7"/>
      <c r="AJ148" s="7"/>
      <c r="AK148" s="7"/>
      <c r="AL148" s="7"/>
      <c r="AM148" s="7"/>
      <c r="AN148" s="1"/>
      <c r="AO148" s="1"/>
      <c r="AP148" s="1"/>
      <c r="AQ148" s="1"/>
      <c r="AR148" s="1"/>
      <c r="AS148" s="1"/>
      <c r="AT148" s="1"/>
      <c r="AU148" s="1"/>
      <c r="AV148" s="1"/>
    </row>
    <row r="149" spans="7:48" ht="15.75">
      <c r="G149" s="1"/>
      <c r="H149" s="1"/>
      <c r="I149" s="1"/>
      <c r="J149" s="1"/>
      <c r="K149" s="1"/>
      <c r="L149" s="1"/>
      <c r="M149" s="1"/>
      <c r="N149" s="1"/>
      <c r="O149" s="1"/>
      <c r="P149" s="7"/>
      <c r="Q149" s="7"/>
      <c r="R149" s="7"/>
      <c r="S149" s="7"/>
      <c r="T149" s="7"/>
      <c r="U149" s="7"/>
      <c r="V149" s="7"/>
      <c r="W149" s="7"/>
      <c r="X149" s="7"/>
      <c r="Y149" s="1"/>
      <c r="Z149" s="7"/>
      <c r="AA149" s="7"/>
      <c r="AB149" s="7"/>
      <c r="AC149" s="7"/>
      <c r="AD149" s="7"/>
      <c r="AE149" s="7"/>
      <c r="AF149" s="7"/>
      <c r="AG149" s="1"/>
      <c r="AH149" s="7"/>
      <c r="AI149" s="7"/>
      <c r="AJ149" s="7"/>
      <c r="AK149" s="7"/>
      <c r="AL149" s="7"/>
      <c r="AM149" s="7"/>
      <c r="AN149" s="1"/>
      <c r="AO149" s="1"/>
      <c r="AP149" s="1"/>
      <c r="AQ149" s="1"/>
      <c r="AR149" s="1"/>
      <c r="AS149" s="1"/>
      <c r="AT149" s="1"/>
      <c r="AU149" s="1"/>
      <c r="AV149" s="1"/>
    </row>
    <row r="150" spans="7:48" ht="15.75">
      <c r="G150" s="1"/>
      <c r="H150" s="1"/>
      <c r="I150" s="1"/>
      <c r="J150" s="1"/>
      <c r="K150" s="1"/>
      <c r="L150" s="1"/>
      <c r="M150" s="1"/>
      <c r="N150" s="1"/>
      <c r="O150" s="1"/>
      <c r="P150" s="7"/>
      <c r="Q150" s="7"/>
      <c r="R150" s="7"/>
      <c r="S150" s="7"/>
      <c r="T150" s="7"/>
      <c r="U150" s="7"/>
      <c r="V150" s="7"/>
      <c r="W150" s="7"/>
      <c r="X150" s="7"/>
      <c r="Y150" s="1"/>
      <c r="Z150" s="7"/>
      <c r="AA150" s="7"/>
      <c r="AB150" s="7"/>
      <c r="AC150" s="7"/>
      <c r="AD150" s="7"/>
      <c r="AE150" s="7"/>
      <c r="AF150" s="7"/>
      <c r="AG150" s="1"/>
      <c r="AH150" s="7"/>
      <c r="AI150" s="7"/>
      <c r="AJ150" s="7"/>
      <c r="AK150" s="7"/>
      <c r="AL150" s="7"/>
      <c r="AM150" s="7"/>
      <c r="AN150" s="1"/>
      <c r="AO150" s="1"/>
      <c r="AP150" s="1"/>
      <c r="AQ150" s="1"/>
      <c r="AR150" s="1"/>
      <c r="AS150" s="1"/>
      <c r="AT150" s="1"/>
      <c r="AU150" s="1"/>
      <c r="AV150" s="1"/>
    </row>
    <row r="151" spans="7:48" ht="15.75">
      <c r="G151" s="1"/>
      <c r="H151" s="1"/>
      <c r="I151" s="1"/>
      <c r="J151" s="1"/>
      <c r="K151" s="1"/>
      <c r="L151" s="1"/>
      <c r="M151" s="1"/>
      <c r="N151" s="1"/>
      <c r="O151" s="1"/>
      <c r="P151" s="7"/>
      <c r="Q151" s="7"/>
      <c r="R151" s="7"/>
      <c r="S151" s="7"/>
      <c r="T151" s="7"/>
      <c r="U151" s="7"/>
      <c r="V151" s="7"/>
      <c r="W151" s="7"/>
      <c r="X151" s="7"/>
      <c r="Y151" s="1"/>
      <c r="Z151" s="7"/>
      <c r="AA151" s="7"/>
      <c r="AB151" s="7"/>
      <c r="AC151" s="7"/>
      <c r="AD151" s="7"/>
      <c r="AE151" s="7"/>
      <c r="AF151" s="7"/>
      <c r="AG151" s="1"/>
      <c r="AH151" s="7"/>
      <c r="AI151" s="7"/>
      <c r="AJ151" s="7"/>
      <c r="AK151" s="7"/>
      <c r="AL151" s="7"/>
      <c r="AM151" s="7"/>
      <c r="AN151" s="1"/>
      <c r="AO151" s="1"/>
      <c r="AP151" s="1"/>
      <c r="AQ151" s="1"/>
      <c r="AR151" s="1"/>
      <c r="AS151" s="1"/>
      <c r="AT151" s="1"/>
      <c r="AU151" s="1"/>
      <c r="AV151" s="1"/>
    </row>
    <row r="152" spans="7:48" ht="15.75">
      <c r="G152" s="1"/>
      <c r="H152" s="1"/>
      <c r="I152" s="1"/>
      <c r="J152" s="1"/>
      <c r="K152" s="1"/>
      <c r="L152" s="1"/>
      <c r="M152" s="1"/>
      <c r="N152" s="1"/>
      <c r="O152" s="1"/>
      <c r="P152" s="7"/>
      <c r="Q152" s="7"/>
      <c r="R152" s="7"/>
      <c r="S152" s="7"/>
      <c r="T152" s="7"/>
      <c r="U152" s="7"/>
      <c r="V152" s="7"/>
      <c r="W152" s="7"/>
      <c r="X152" s="7"/>
      <c r="Y152" s="1"/>
      <c r="Z152" s="7"/>
      <c r="AA152" s="7"/>
      <c r="AB152" s="7"/>
      <c r="AC152" s="7"/>
      <c r="AD152" s="7"/>
      <c r="AE152" s="7"/>
      <c r="AF152" s="7"/>
      <c r="AG152" s="1"/>
      <c r="AH152" s="7"/>
      <c r="AI152" s="7"/>
      <c r="AJ152" s="7"/>
      <c r="AK152" s="7"/>
      <c r="AL152" s="7"/>
      <c r="AM152" s="7"/>
      <c r="AN152" s="1"/>
      <c r="AO152" s="1"/>
      <c r="AP152" s="1"/>
      <c r="AQ152" s="1"/>
      <c r="AR152" s="1"/>
      <c r="AS152" s="1"/>
      <c r="AT152" s="1"/>
      <c r="AU152" s="1"/>
      <c r="AV152" s="1"/>
    </row>
    <row r="153" spans="7:48" ht="15.75">
      <c r="G153" s="1"/>
      <c r="H153" s="1"/>
      <c r="I153" s="1"/>
      <c r="J153" s="1"/>
      <c r="K153" s="1"/>
      <c r="L153" s="1"/>
      <c r="M153" s="1"/>
      <c r="N153" s="1"/>
      <c r="O153" s="1"/>
      <c r="P153" s="7"/>
      <c r="Q153" s="7"/>
      <c r="R153" s="7"/>
      <c r="S153" s="7"/>
      <c r="T153" s="7"/>
      <c r="U153" s="7"/>
      <c r="V153" s="7"/>
      <c r="W153" s="7"/>
      <c r="X153" s="7"/>
      <c r="Y153" s="1"/>
      <c r="Z153" s="7"/>
      <c r="AA153" s="7"/>
      <c r="AB153" s="7"/>
      <c r="AC153" s="7"/>
      <c r="AD153" s="7"/>
      <c r="AE153" s="7"/>
      <c r="AF153" s="7"/>
      <c r="AG153" s="1"/>
      <c r="AH153" s="7"/>
      <c r="AI153" s="7"/>
      <c r="AJ153" s="7"/>
      <c r="AK153" s="7"/>
      <c r="AL153" s="7"/>
      <c r="AM153" s="7"/>
      <c r="AN153" s="1"/>
      <c r="AO153" s="1"/>
      <c r="AP153" s="1"/>
      <c r="AQ153" s="1"/>
      <c r="AR153" s="1"/>
      <c r="AS153" s="1"/>
      <c r="AT153" s="1"/>
      <c r="AU153" s="1"/>
      <c r="AV153" s="1"/>
    </row>
    <row r="154" spans="7:48" ht="15.75">
      <c r="G154" s="1"/>
      <c r="H154" s="1"/>
      <c r="I154" s="1"/>
      <c r="J154" s="1"/>
      <c r="K154" s="1"/>
      <c r="L154" s="1"/>
      <c r="M154" s="1"/>
      <c r="N154" s="1"/>
      <c r="O154" s="1"/>
      <c r="P154" s="7"/>
      <c r="Q154" s="7"/>
      <c r="R154" s="7"/>
      <c r="S154" s="7"/>
      <c r="T154" s="7"/>
      <c r="U154" s="7"/>
      <c r="V154" s="7"/>
      <c r="W154" s="7"/>
      <c r="X154" s="7"/>
      <c r="Y154" s="1"/>
      <c r="Z154" s="7"/>
      <c r="AA154" s="7"/>
      <c r="AB154" s="7"/>
      <c r="AC154" s="7"/>
      <c r="AD154" s="7"/>
      <c r="AE154" s="7"/>
      <c r="AF154" s="7"/>
      <c r="AG154" s="1"/>
      <c r="AH154" s="7"/>
      <c r="AI154" s="7"/>
      <c r="AJ154" s="7"/>
      <c r="AK154" s="7"/>
      <c r="AL154" s="7"/>
      <c r="AM154" s="7"/>
      <c r="AN154" s="1"/>
      <c r="AO154" s="1"/>
      <c r="AP154" s="1"/>
      <c r="AQ154" s="1"/>
      <c r="AR154" s="1"/>
      <c r="AS154" s="1"/>
      <c r="AT154" s="1"/>
      <c r="AU154" s="1"/>
      <c r="AV154" s="1"/>
    </row>
    <row r="155" spans="7:48" ht="15.75">
      <c r="G155" s="1"/>
      <c r="H155" s="1"/>
      <c r="I155" s="1"/>
      <c r="J155" s="1"/>
      <c r="K155" s="1"/>
      <c r="L155" s="1"/>
      <c r="M155" s="1"/>
      <c r="N155" s="1"/>
      <c r="O155" s="1"/>
      <c r="P155" s="7"/>
      <c r="Q155" s="7"/>
      <c r="R155" s="7"/>
      <c r="S155" s="7"/>
      <c r="T155" s="7"/>
      <c r="U155" s="7"/>
      <c r="V155" s="7"/>
      <c r="W155" s="7"/>
      <c r="X155" s="7"/>
      <c r="Y155" s="1"/>
      <c r="Z155" s="7"/>
      <c r="AA155" s="7"/>
      <c r="AB155" s="7"/>
      <c r="AC155" s="7"/>
      <c r="AD155" s="7"/>
      <c r="AE155" s="7"/>
      <c r="AF155" s="7"/>
      <c r="AG155" s="1"/>
      <c r="AH155" s="7"/>
      <c r="AI155" s="7"/>
      <c r="AJ155" s="7"/>
      <c r="AK155" s="7"/>
      <c r="AL155" s="7"/>
      <c r="AM155" s="7"/>
      <c r="AN155" s="1"/>
      <c r="AO155" s="1"/>
      <c r="AP155" s="1"/>
      <c r="AQ155" s="1"/>
      <c r="AR155" s="1"/>
      <c r="AS155" s="1"/>
      <c r="AT155" s="1"/>
      <c r="AU155" s="1"/>
      <c r="AV155" s="1"/>
    </row>
    <row r="156" spans="7:48" ht="15.75">
      <c r="G156" s="1"/>
      <c r="H156" s="1"/>
      <c r="I156" s="1"/>
      <c r="J156" s="1"/>
      <c r="K156" s="1"/>
      <c r="L156" s="1"/>
      <c r="M156" s="1"/>
      <c r="N156" s="1"/>
      <c r="O156" s="1"/>
      <c r="P156" s="7"/>
      <c r="Q156" s="7"/>
      <c r="R156" s="7"/>
      <c r="S156" s="7"/>
      <c r="T156" s="7"/>
      <c r="U156" s="7"/>
      <c r="V156" s="7"/>
      <c r="W156" s="7"/>
      <c r="X156" s="7"/>
      <c r="Y156" s="1"/>
      <c r="Z156" s="7"/>
      <c r="AA156" s="7"/>
      <c r="AB156" s="7"/>
      <c r="AC156" s="7"/>
      <c r="AD156" s="7"/>
      <c r="AE156" s="7"/>
      <c r="AF156" s="7"/>
      <c r="AG156" s="1"/>
      <c r="AH156" s="7"/>
      <c r="AI156" s="7"/>
      <c r="AJ156" s="7"/>
      <c r="AK156" s="7"/>
      <c r="AL156" s="7"/>
      <c r="AM156" s="7"/>
      <c r="AN156" s="1"/>
      <c r="AO156" s="1"/>
      <c r="AP156" s="1"/>
      <c r="AQ156" s="1"/>
      <c r="AR156" s="1"/>
      <c r="AS156" s="1"/>
      <c r="AT156" s="1"/>
      <c r="AU156" s="1"/>
      <c r="AV156" s="1"/>
    </row>
    <row r="157" spans="7:48" ht="15.75">
      <c r="G157" s="1"/>
      <c r="H157" s="1"/>
      <c r="I157" s="1"/>
      <c r="J157" s="1"/>
      <c r="K157" s="1"/>
      <c r="L157" s="1"/>
      <c r="M157" s="1"/>
      <c r="N157" s="1"/>
      <c r="O157" s="1"/>
      <c r="P157" s="7"/>
      <c r="Q157" s="7"/>
      <c r="R157" s="7"/>
      <c r="S157" s="7"/>
      <c r="T157" s="7"/>
      <c r="U157" s="7"/>
      <c r="V157" s="7"/>
      <c r="W157" s="7"/>
      <c r="X157" s="7"/>
      <c r="Y157" s="1"/>
      <c r="Z157" s="7"/>
      <c r="AA157" s="7"/>
      <c r="AB157" s="7"/>
      <c r="AC157" s="7"/>
      <c r="AD157" s="7"/>
      <c r="AE157" s="7"/>
      <c r="AF157" s="7"/>
      <c r="AG157" s="1"/>
      <c r="AH157" s="7"/>
      <c r="AI157" s="7"/>
      <c r="AJ157" s="7"/>
      <c r="AK157" s="7"/>
      <c r="AL157" s="7"/>
      <c r="AM157" s="7"/>
      <c r="AN157" s="1"/>
      <c r="AO157" s="1"/>
      <c r="AP157" s="1"/>
      <c r="AQ157" s="1"/>
      <c r="AR157" s="1"/>
      <c r="AS157" s="1"/>
      <c r="AT157" s="1"/>
      <c r="AU157" s="1"/>
      <c r="AV157" s="1"/>
    </row>
    <row r="158" spans="7:48" ht="15.75">
      <c r="G158" s="1"/>
      <c r="H158" s="1"/>
      <c r="I158" s="1"/>
      <c r="J158" s="1"/>
      <c r="K158" s="1"/>
      <c r="L158" s="1"/>
      <c r="M158" s="1"/>
      <c r="N158" s="1"/>
      <c r="O158" s="1"/>
      <c r="P158" s="7"/>
      <c r="Q158" s="7"/>
      <c r="R158" s="7"/>
      <c r="S158" s="7"/>
      <c r="T158" s="7"/>
      <c r="U158" s="7"/>
      <c r="V158" s="7"/>
      <c r="W158" s="7"/>
      <c r="X158" s="7"/>
      <c r="Y158" s="1"/>
      <c r="Z158" s="7"/>
      <c r="AA158" s="7"/>
      <c r="AB158" s="7"/>
      <c r="AC158" s="7"/>
      <c r="AD158" s="7"/>
      <c r="AE158" s="7"/>
      <c r="AF158" s="7"/>
      <c r="AG158" s="1"/>
      <c r="AH158" s="7"/>
      <c r="AI158" s="7"/>
      <c r="AJ158" s="7"/>
      <c r="AK158" s="7"/>
      <c r="AL158" s="7"/>
      <c r="AM158" s="7"/>
      <c r="AN158" s="1"/>
      <c r="AO158" s="1"/>
      <c r="AP158" s="1"/>
      <c r="AQ158" s="1"/>
      <c r="AR158" s="1"/>
      <c r="AS158" s="1"/>
      <c r="AT158" s="1"/>
      <c r="AU158" s="1"/>
      <c r="AV158" s="1"/>
    </row>
    <row r="159" spans="7:48" ht="15.75">
      <c r="G159" s="1"/>
      <c r="H159" s="1"/>
      <c r="I159" s="1"/>
      <c r="J159" s="1"/>
      <c r="K159" s="1"/>
      <c r="L159" s="1"/>
      <c r="M159" s="1"/>
      <c r="N159" s="1"/>
      <c r="O159" s="1"/>
      <c r="P159" s="7"/>
      <c r="Q159" s="7"/>
      <c r="R159" s="7"/>
      <c r="S159" s="7"/>
      <c r="T159" s="7"/>
      <c r="U159" s="7"/>
      <c r="V159" s="7"/>
      <c r="W159" s="7"/>
      <c r="X159" s="7"/>
      <c r="Y159" s="1"/>
      <c r="Z159" s="7"/>
      <c r="AA159" s="7"/>
      <c r="AB159" s="7"/>
      <c r="AC159" s="7"/>
      <c r="AD159" s="7"/>
      <c r="AE159" s="7"/>
      <c r="AF159" s="7"/>
      <c r="AG159" s="1"/>
      <c r="AH159" s="7"/>
      <c r="AI159" s="7"/>
      <c r="AJ159" s="7"/>
      <c r="AK159" s="7"/>
      <c r="AL159" s="7"/>
      <c r="AM159" s="7"/>
      <c r="AN159" s="1"/>
      <c r="AO159" s="1"/>
      <c r="AP159" s="1"/>
      <c r="AQ159" s="1"/>
      <c r="AR159" s="1"/>
      <c r="AS159" s="1"/>
      <c r="AT159" s="1"/>
      <c r="AU159" s="1"/>
      <c r="AV159" s="1"/>
    </row>
    <row r="160" spans="7:48" ht="15.75">
      <c r="G160" s="1"/>
      <c r="H160" s="1"/>
      <c r="I160" s="1"/>
      <c r="J160" s="1"/>
      <c r="K160" s="1"/>
      <c r="L160" s="1"/>
      <c r="M160" s="1"/>
      <c r="N160" s="1"/>
      <c r="O160" s="1"/>
      <c r="P160" s="7"/>
      <c r="Q160" s="7"/>
      <c r="R160" s="7"/>
      <c r="S160" s="7"/>
      <c r="T160" s="7"/>
      <c r="U160" s="7"/>
      <c r="V160" s="7"/>
      <c r="W160" s="7"/>
      <c r="X160" s="7"/>
      <c r="Y160" s="1"/>
      <c r="Z160" s="7"/>
      <c r="AA160" s="7"/>
      <c r="AB160" s="7"/>
      <c r="AC160" s="7"/>
      <c r="AD160" s="7"/>
      <c r="AE160" s="7"/>
      <c r="AF160" s="7"/>
      <c r="AG160" s="1"/>
      <c r="AH160" s="7"/>
      <c r="AI160" s="7"/>
      <c r="AJ160" s="7"/>
      <c r="AK160" s="7"/>
      <c r="AL160" s="7"/>
      <c r="AM160" s="7"/>
      <c r="AN160" s="1"/>
      <c r="AO160" s="1"/>
      <c r="AP160" s="1"/>
      <c r="AQ160" s="1"/>
      <c r="AR160" s="1"/>
      <c r="AS160" s="1"/>
      <c r="AT160" s="1"/>
      <c r="AU160" s="1"/>
      <c r="AV160" s="1"/>
    </row>
    <row r="161" spans="7:48" ht="15.75">
      <c r="G161" s="1"/>
      <c r="H161" s="1"/>
      <c r="I161" s="1"/>
      <c r="J161" s="1"/>
      <c r="K161" s="1"/>
      <c r="L161" s="1"/>
      <c r="M161" s="1"/>
      <c r="N161" s="1"/>
      <c r="O161" s="1"/>
      <c r="P161" s="7"/>
      <c r="Q161" s="7"/>
      <c r="R161" s="7"/>
      <c r="S161" s="7"/>
      <c r="T161" s="7"/>
      <c r="U161" s="7"/>
      <c r="V161" s="7"/>
      <c r="W161" s="7"/>
      <c r="X161" s="7"/>
      <c r="Y161" s="1"/>
      <c r="Z161" s="7"/>
      <c r="AA161" s="7"/>
      <c r="AB161" s="7"/>
      <c r="AC161" s="7"/>
      <c r="AD161" s="7"/>
      <c r="AE161" s="7"/>
      <c r="AF161" s="7"/>
      <c r="AG161" s="1"/>
      <c r="AH161" s="7"/>
      <c r="AI161" s="7"/>
      <c r="AJ161" s="7"/>
      <c r="AK161" s="7"/>
      <c r="AL161" s="7"/>
      <c r="AM161" s="7"/>
      <c r="AN161" s="1"/>
      <c r="AO161" s="1"/>
      <c r="AP161" s="1"/>
      <c r="AQ161" s="1"/>
      <c r="AR161" s="1"/>
      <c r="AS161" s="1"/>
      <c r="AT161" s="1"/>
      <c r="AU161" s="1"/>
      <c r="AV161" s="1"/>
    </row>
    <row r="162" spans="7:48" ht="15.75">
      <c r="G162" s="1"/>
      <c r="H162" s="1"/>
      <c r="I162" s="1"/>
      <c r="J162" s="1"/>
      <c r="K162" s="1"/>
      <c r="L162" s="1"/>
      <c r="M162" s="1"/>
      <c r="N162" s="1"/>
      <c r="O162" s="1"/>
      <c r="P162" s="7"/>
      <c r="Q162" s="7"/>
      <c r="R162" s="7"/>
      <c r="S162" s="7"/>
      <c r="T162" s="7"/>
      <c r="U162" s="7"/>
      <c r="V162" s="7"/>
      <c r="W162" s="7"/>
      <c r="X162" s="7"/>
      <c r="Y162" s="1"/>
      <c r="Z162" s="7"/>
      <c r="AA162" s="7"/>
      <c r="AB162" s="7"/>
      <c r="AC162" s="7"/>
      <c r="AD162" s="7"/>
      <c r="AE162" s="7"/>
      <c r="AF162" s="7"/>
      <c r="AG162" s="1"/>
      <c r="AH162" s="7"/>
      <c r="AI162" s="7"/>
      <c r="AJ162" s="7"/>
      <c r="AK162" s="7"/>
      <c r="AL162" s="7"/>
      <c r="AM162" s="7"/>
      <c r="AN162" s="1"/>
      <c r="AO162" s="1"/>
      <c r="AP162" s="1"/>
      <c r="AQ162" s="1"/>
      <c r="AR162" s="1"/>
      <c r="AS162" s="1"/>
      <c r="AT162" s="1"/>
      <c r="AU162" s="1"/>
      <c r="AV162" s="1"/>
    </row>
    <row r="163" spans="7:48" ht="15.75">
      <c r="G163" s="1"/>
      <c r="H163" s="1"/>
      <c r="I163" s="1"/>
      <c r="J163" s="1"/>
      <c r="K163" s="1"/>
      <c r="L163" s="1"/>
      <c r="M163" s="1"/>
      <c r="N163" s="1"/>
      <c r="O163" s="1"/>
      <c r="P163" s="7"/>
      <c r="Q163" s="7"/>
      <c r="R163" s="7"/>
      <c r="S163" s="7"/>
      <c r="T163" s="7"/>
      <c r="U163" s="7"/>
      <c r="V163" s="7"/>
      <c r="W163" s="7"/>
      <c r="X163" s="7"/>
      <c r="Y163" s="1"/>
      <c r="Z163" s="7"/>
      <c r="AA163" s="7"/>
      <c r="AB163" s="7"/>
      <c r="AC163" s="7"/>
      <c r="AD163" s="7"/>
      <c r="AE163" s="7"/>
      <c r="AF163" s="7"/>
      <c r="AG163" s="1"/>
      <c r="AH163" s="7"/>
      <c r="AI163" s="7"/>
      <c r="AJ163" s="7"/>
      <c r="AK163" s="7"/>
      <c r="AL163" s="7"/>
      <c r="AM163" s="7"/>
      <c r="AN163" s="1"/>
      <c r="AO163" s="1"/>
      <c r="AP163" s="1"/>
      <c r="AQ163" s="1"/>
      <c r="AR163" s="1"/>
      <c r="AS163" s="1"/>
      <c r="AT163" s="1"/>
      <c r="AU163" s="1"/>
      <c r="AV163" s="1"/>
    </row>
    <row r="164" spans="7:48" ht="15.75">
      <c r="G164" s="1"/>
      <c r="H164" s="1"/>
      <c r="I164" s="1"/>
      <c r="J164" s="1"/>
      <c r="K164" s="1"/>
      <c r="L164" s="1"/>
      <c r="M164" s="1"/>
      <c r="N164" s="1"/>
      <c r="O164" s="1"/>
      <c r="P164" s="7"/>
      <c r="Q164" s="7"/>
      <c r="R164" s="7"/>
      <c r="S164" s="7"/>
      <c r="T164" s="7"/>
      <c r="U164" s="7"/>
      <c r="V164" s="7"/>
      <c r="W164" s="7"/>
      <c r="X164" s="7"/>
      <c r="Y164" s="1"/>
      <c r="Z164" s="7"/>
      <c r="AA164" s="7"/>
      <c r="AB164" s="7"/>
      <c r="AC164" s="7"/>
      <c r="AD164" s="7"/>
      <c r="AE164" s="7"/>
      <c r="AF164" s="7"/>
      <c r="AG164" s="1"/>
      <c r="AH164" s="7"/>
      <c r="AI164" s="7"/>
      <c r="AJ164" s="7"/>
      <c r="AK164" s="7"/>
      <c r="AL164" s="7"/>
      <c r="AM164" s="7"/>
      <c r="AN164" s="1"/>
      <c r="AO164" s="1"/>
      <c r="AP164" s="1"/>
      <c r="AQ164" s="1"/>
      <c r="AR164" s="1"/>
      <c r="AS164" s="1"/>
      <c r="AT164" s="1"/>
      <c r="AU164" s="1"/>
      <c r="AV164" s="1"/>
    </row>
    <row r="165" spans="7:48" ht="15.75">
      <c r="G165" s="10"/>
      <c r="H165" s="10"/>
      <c r="I165" s="10"/>
      <c r="J165" s="10"/>
      <c r="K165" s="10"/>
      <c r="L165" s="10"/>
      <c r="M165" s="10"/>
      <c r="N165" s="10"/>
      <c r="O165" s="10"/>
      <c r="P165" s="7"/>
      <c r="Q165" s="7"/>
      <c r="R165" s="7"/>
      <c r="S165" s="7"/>
      <c r="T165" s="7"/>
      <c r="U165" s="7"/>
      <c r="V165" s="7"/>
      <c r="W165" s="7"/>
      <c r="X165" s="7"/>
      <c r="Y165" s="10"/>
      <c r="Z165" s="7"/>
      <c r="AA165" s="7"/>
      <c r="AB165" s="7"/>
      <c r="AC165" s="7"/>
      <c r="AD165" s="7"/>
      <c r="AE165" s="7"/>
      <c r="AF165" s="7"/>
      <c r="AG165" s="10"/>
      <c r="AH165" s="7"/>
      <c r="AI165" s="7"/>
      <c r="AJ165" s="7"/>
      <c r="AK165" s="7"/>
      <c r="AL165" s="7"/>
      <c r="AM165" s="7"/>
      <c r="AN165" s="10"/>
      <c r="AO165" s="10"/>
      <c r="AP165" s="10"/>
      <c r="AQ165" s="10"/>
      <c r="AR165" s="10"/>
      <c r="AS165" s="10"/>
      <c r="AT165" s="10"/>
      <c r="AU165" s="10"/>
      <c r="AV165" s="10"/>
    </row>
    <row r="166" spans="7:48" ht="15.75">
      <c r="G166" s="10"/>
      <c r="H166" s="10"/>
      <c r="I166" s="10"/>
      <c r="J166" s="10"/>
      <c r="K166" s="10"/>
      <c r="L166" s="10"/>
      <c r="M166" s="10"/>
      <c r="N166" s="10"/>
      <c r="O166" s="10"/>
      <c r="P166" s="7"/>
      <c r="Q166" s="7"/>
      <c r="R166" s="7"/>
      <c r="S166" s="7"/>
      <c r="T166" s="7"/>
      <c r="U166" s="7"/>
      <c r="V166" s="7"/>
      <c r="W166" s="7"/>
      <c r="X166" s="7"/>
      <c r="Y166" s="10"/>
      <c r="Z166" s="7"/>
      <c r="AA166" s="7"/>
      <c r="AB166" s="7"/>
      <c r="AC166" s="7"/>
      <c r="AD166" s="7"/>
      <c r="AE166" s="7"/>
      <c r="AF166" s="7"/>
      <c r="AG166" s="10"/>
      <c r="AH166" s="7"/>
      <c r="AI166" s="7"/>
      <c r="AJ166" s="7"/>
      <c r="AK166" s="7"/>
      <c r="AL166" s="7"/>
      <c r="AM166" s="7"/>
      <c r="AN166" s="10"/>
      <c r="AO166" s="10"/>
      <c r="AP166" s="10"/>
      <c r="AQ166" s="10"/>
      <c r="AR166" s="10"/>
      <c r="AS166" s="10"/>
      <c r="AT166" s="10"/>
      <c r="AU166" s="10"/>
      <c r="AV166" s="10"/>
    </row>
    <row r="167" spans="7:48" ht="15.75">
      <c r="G167" s="10"/>
      <c r="H167" s="10"/>
      <c r="I167" s="10"/>
      <c r="J167" s="10"/>
      <c r="K167" s="10"/>
      <c r="L167" s="10"/>
      <c r="M167" s="10"/>
      <c r="N167" s="10"/>
      <c r="O167" s="10"/>
      <c r="P167" s="7"/>
      <c r="Q167" s="7"/>
      <c r="R167" s="7"/>
      <c r="S167" s="7"/>
      <c r="T167" s="7"/>
      <c r="U167" s="7"/>
      <c r="V167" s="7"/>
      <c r="W167" s="7"/>
      <c r="X167" s="7"/>
      <c r="Y167" s="10"/>
      <c r="Z167" s="7"/>
      <c r="AA167" s="7"/>
      <c r="AB167" s="7"/>
      <c r="AC167" s="7"/>
      <c r="AD167" s="7"/>
      <c r="AE167" s="7"/>
      <c r="AF167" s="7"/>
      <c r="AG167" s="10"/>
      <c r="AH167" s="7"/>
      <c r="AI167" s="7"/>
      <c r="AJ167" s="7"/>
      <c r="AK167" s="7"/>
      <c r="AL167" s="7"/>
      <c r="AM167" s="7"/>
      <c r="AN167" s="10"/>
      <c r="AO167" s="10"/>
      <c r="AP167" s="10"/>
      <c r="AQ167" s="10"/>
      <c r="AR167" s="10"/>
      <c r="AS167" s="10"/>
      <c r="AT167" s="10"/>
      <c r="AU167" s="10"/>
      <c r="AV167" s="10"/>
    </row>
    <row r="168" spans="7:48" ht="15.75">
      <c r="G168" s="1"/>
      <c r="H168" s="1"/>
      <c r="I168" s="1"/>
      <c r="J168" s="1"/>
      <c r="K168" s="1"/>
      <c r="L168" s="1"/>
      <c r="M168" s="1"/>
      <c r="N168" s="1"/>
      <c r="O168" s="1"/>
      <c r="Y168" s="1"/>
      <c r="AG168" s="1"/>
      <c r="AN168" s="1"/>
      <c r="AO168" s="1"/>
      <c r="AP168" s="1"/>
      <c r="AQ168" s="1"/>
      <c r="AR168" s="1"/>
      <c r="AS168" s="1"/>
      <c r="AT168" s="1"/>
      <c r="AU168" s="1"/>
      <c r="AV168" s="1"/>
    </row>
    <row r="169" spans="7:48" ht="15.75">
      <c r="G169" s="1"/>
      <c r="H169" s="1"/>
      <c r="I169" s="1"/>
      <c r="J169" s="1"/>
      <c r="K169" s="1"/>
      <c r="L169" s="1"/>
      <c r="M169" s="1"/>
      <c r="N169" s="1"/>
      <c r="O169" s="1"/>
      <c r="P169" s="7"/>
      <c r="Q169" s="7"/>
      <c r="R169" s="7"/>
      <c r="S169" s="7"/>
      <c r="T169" s="7"/>
      <c r="U169" s="7"/>
      <c r="V169" s="7"/>
      <c r="W169" s="7"/>
      <c r="X169" s="7"/>
      <c r="Y169" s="1"/>
      <c r="Z169" s="7"/>
      <c r="AA169" s="7"/>
      <c r="AB169" s="7"/>
      <c r="AC169" s="7"/>
      <c r="AD169" s="7"/>
      <c r="AE169" s="7"/>
      <c r="AF169" s="7"/>
      <c r="AG169" s="1"/>
      <c r="AH169" s="7"/>
      <c r="AI169" s="7"/>
      <c r="AJ169" s="7"/>
      <c r="AK169" s="7"/>
      <c r="AL169" s="7"/>
      <c r="AM169" s="7"/>
      <c r="AN169" s="1"/>
      <c r="AO169" s="1"/>
      <c r="AP169" s="1"/>
      <c r="AQ169" s="1"/>
      <c r="AR169" s="1"/>
      <c r="AS169" s="1"/>
      <c r="AT169" s="1"/>
      <c r="AU169" s="1"/>
      <c r="AV169" s="1"/>
    </row>
    <row r="170" spans="7:48" ht="15.75">
      <c r="G170" s="1"/>
      <c r="H170" s="1"/>
      <c r="I170" s="1"/>
      <c r="J170" s="1"/>
      <c r="K170" s="1"/>
      <c r="L170" s="1"/>
      <c r="M170" s="1"/>
      <c r="N170" s="1"/>
      <c r="O170" s="1"/>
      <c r="P170" s="7"/>
      <c r="Q170" s="7"/>
      <c r="R170" s="7"/>
      <c r="S170" s="7"/>
      <c r="T170" s="7"/>
      <c r="U170" s="7"/>
      <c r="V170" s="7"/>
      <c r="W170" s="7"/>
      <c r="X170" s="7"/>
      <c r="Y170" s="1"/>
      <c r="Z170" s="7"/>
      <c r="AA170" s="7"/>
      <c r="AB170" s="7"/>
      <c r="AC170" s="7"/>
      <c r="AD170" s="7"/>
      <c r="AE170" s="7"/>
      <c r="AF170" s="7"/>
      <c r="AG170" s="1"/>
      <c r="AH170" s="7"/>
      <c r="AI170" s="7"/>
      <c r="AJ170" s="7"/>
      <c r="AK170" s="7"/>
      <c r="AL170" s="7"/>
      <c r="AM170" s="7"/>
      <c r="AN170" s="1"/>
      <c r="AO170" s="1"/>
      <c r="AP170" s="1"/>
      <c r="AQ170" s="1"/>
      <c r="AR170" s="1"/>
      <c r="AS170" s="1"/>
      <c r="AT170" s="1"/>
      <c r="AU170" s="1"/>
      <c r="AV170" s="1"/>
    </row>
    <row r="171" spans="7:48" ht="15.75">
      <c r="G171" s="1"/>
      <c r="H171" s="1"/>
      <c r="I171" s="1"/>
      <c r="J171" s="1"/>
      <c r="K171" s="1"/>
      <c r="L171" s="1"/>
      <c r="M171" s="1"/>
      <c r="N171" s="1"/>
      <c r="O171" s="1"/>
      <c r="P171" s="7"/>
      <c r="Q171" s="7"/>
      <c r="R171" s="7"/>
      <c r="S171" s="7"/>
      <c r="T171" s="7"/>
      <c r="U171" s="7"/>
      <c r="V171" s="7"/>
      <c r="W171" s="7"/>
      <c r="X171" s="7"/>
      <c r="Y171" s="1"/>
      <c r="Z171" s="7"/>
      <c r="AA171" s="7"/>
      <c r="AB171" s="7"/>
      <c r="AC171" s="7"/>
      <c r="AD171" s="7"/>
      <c r="AE171" s="7"/>
      <c r="AF171" s="7"/>
      <c r="AG171" s="1"/>
      <c r="AH171" s="7"/>
      <c r="AI171" s="7"/>
      <c r="AJ171" s="7"/>
      <c r="AK171" s="7"/>
      <c r="AL171" s="7"/>
      <c r="AM171" s="7"/>
      <c r="AN171" s="1"/>
      <c r="AO171" s="1"/>
      <c r="AP171" s="1"/>
      <c r="AQ171" s="1"/>
      <c r="AR171" s="1"/>
      <c r="AS171" s="1"/>
      <c r="AT171" s="1"/>
      <c r="AU171" s="1"/>
      <c r="AV171" s="1"/>
    </row>
    <row r="172" spans="7:48" ht="15.75">
      <c r="G172" s="1"/>
      <c r="H172" s="1"/>
      <c r="I172" s="1"/>
      <c r="J172" s="1"/>
      <c r="K172" s="1"/>
      <c r="L172" s="1"/>
      <c r="M172" s="1"/>
      <c r="N172" s="1"/>
      <c r="O172" s="1"/>
      <c r="P172" s="7"/>
      <c r="Q172" s="7"/>
      <c r="R172" s="7"/>
      <c r="S172" s="7"/>
      <c r="T172" s="7"/>
      <c r="U172" s="7"/>
      <c r="V172" s="7"/>
      <c r="W172" s="7"/>
      <c r="X172" s="7"/>
      <c r="Y172" s="1"/>
      <c r="Z172" s="7"/>
      <c r="AA172" s="7"/>
      <c r="AB172" s="7"/>
      <c r="AC172" s="7"/>
      <c r="AD172" s="7"/>
      <c r="AE172" s="7"/>
      <c r="AF172" s="7"/>
      <c r="AG172" s="1"/>
      <c r="AH172" s="7"/>
      <c r="AI172" s="7"/>
      <c r="AJ172" s="7"/>
      <c r="AK172" s="7"/>
      <c r="AL172" s="7"/>
      <c r="AM172" s="7"/>
      <c r="AN172" s="1"/>
      <c r="AO172" s="1"/>
      <c r="AP172" s="1"/>
      <c r="AQ172" s="1"/>
      <c r="AR172" s="1"/>
      <c r="AS172" s="1"/>
      <c r="AT172" s="1"/>
      <c r="AU172" s="1"/>
      <c r="AV172" s="1"/>
    </row>
    <row r="173" spans="7:48" ht="15.75">
      <c r="G173" s="1"/>
      <c r="H173" s="1"/>
      <c r="I173" s="1"/>
      <c r="J173" s="1"/>
      <c r="K173" s="1"/>
      <c r="L173" s="1"/>
      <c r="M173" s="1"/>
      <c r="N173" s="1"/>
      <c r="O173" s="1"/>
      <c r="P173" s="7"/>
      <c r="Q173" s="7"/>
      <c r="R173" s="7"/>
      <c r="S173" s="7"/>
      <c r="T173" s="7"/>
      <c r="U173" s="7"/>
      <c r="V173" s="7"/>
      <c r="W173" s="7"/>
      <c r="X173" s="7"/>
      <c r="Y173" s="1"/>
      <c r="Z173" s="7"/>
      <c r="AA173" s="7"/>
      <c r="AB173" s="7"/>
      <c r="AC173" s="7"/>
      <c r="AD173" s="7"/>
      <c r="AE173" s="7"/>
      <c r="AF173" s="7"/>
      <c r="AG173" s="1"/>
      <c r="AH173" s="7"/>
      <c r="AI173" s="7"/>
      <c r="AJ173" s="7"/>
      <c r="AK173" s="7"/>
      <c r="AL173" s="7"/>
      <c r="AM173" s="7"/>
      <c r="AN173" s="1"/>
      <c r="AO173" s="1"/>
      <c r="AP173" s="1"/>
      <c r="AQ173" s="1"/>
      <c r="AR173" s="1"/>
      <c r="AS173" s="1"/>
      <c r="AT173" s="1"/>
      <c r="AU173" s="1"/>
      <c r="AV173" s="1"/>
    </row>
    <row r="174" spans="7:48" ht="15.75">
      <c r="G174" s="1"/>
      <c r="H174" s="1"/>
      <c r="I174" s="1"/>
      <c r="J174" s="1"/>
      <c r="K174" s="1"/>
      <c r="L174" s="1"/>
      <c r="M174" s="1"/>
      <c r="N174" s="1"/>
      <c r="O174" s="1"/>
      <c r="P174" s="7"/>
      <c r="Q174" s="7"/>
      <c r="R174" s="7"/>
      <c r="S174" s="7"/>
      <c r="T174" s="7"/>
      <c r="U174" s="7"/>
      <c r="V174" s="7"/>
      <c r="W174" s="7"/>
      <c r="X174" s="7"/>
      <c r="Y174" s="1"/>
      <c r="Z174" s="7"/>
      <c r="AA174" s="7"/>
      <c r="AB174" s="7"/>
      <c r="AC174" s="7"/>
      <c r="AD174" s="7"/>
      <c r="AE174" s="7"/>
      <c r="AF174" s="7"/>
      <c r="AG174" s="1"/>
      <c r="AH174" s="7"/>
      <c r="AI174" s="7"/>
      <c r="AJ174" s="7"/>
      <c r="AK174" s="7"/>
      <c r="AL174" s="7"/>
      <c r="AM174" s="7"/>
      <c r="AN174" s="1"/>
      <c r="AO174" s="1"/>
      <c r="AP174" s="1"/>
      <c r="AQ174" s="1"/>
      <c r="AR174" s="1"/>
      <c r="AS174" s="1"/>
      <c r="AT174" s="1"/>
      <c r="AU174" s="1"/>
      <c r="AV174" s="1"/>
    </row>
    <row r="175" spans="7:48" ht="15.75">
      <c r="P175" s="7"/>
      <c r="Q175" s="7"/>
      <c r="R175" s="7"/>
      <c r="S175" s="7"/>
      <c r="T175" s="7"/>
      <c r="U175" s="7"/>
      <c r="V175" s="7"/>
      <c r="W175" s="7"/>
      <c r="X175" s="7"/>
      <c r="Z175" s="7"/>
      <c r="AA175" s="7"/>
      <c r="AB175" s="7"/>
      <c r="AC175" s="7"/>
      <c r="AD175" s="7"/>
      <c r="AE175" s="7"/>
      <c r="AF175" s="7"/>
      <c r="AH175" s="7"/>
      <c r="AI175" s="7"/>
      <c r="AJ175" s="7"/>
      <c r="AK175" s="7"/>
      <c r="AL175" s="7"/>
      <c r="AM175" s="7"/>
    </row>
    <row r="176" spans="7:48" ht="15.75">
      <c r="G176" s="1"/>
      <c r="H176" s="1"/>
      <c r="I176" s="1"/>
      <c r="J176" s="1"/>
      <c r="K176" s="1"/>
      <c r="L176" s="1"/>
      <c r="M176" s="1"/>
      <c r="N176" s="1"/>
      <c r="O176" s="1"/>
      <c r="P176" s="7"/>
      <c r="Q176" s="7"/>
      <c r="R176" s="7"/>
      <c r="S176" s="7"/>
      <c r="T176" s="7"/>
      <c r="U176" s="7"/>
      <c r="V176" s="7"/>
      <c r="W176" s="7"/>
      <c r="X176" s="7"/>
      <c r="Y176" s="1"/>
      <c r="Z176" s="7"/>
      <c r="AA176" s="7"/>
      <c r="AB176" s="7"/>
      <c r="AC176" s="7"/>
      <c r="AD176" s="7"/>
      <c r="AE176" s="7"/>
      <c r="AF176" s="7"/>
      <c r="AG176" s="1"/>
      <c r="AH176" s="7"/>
      <c r="AI176" s="7"/>
      <c r="AJ176" s="7"/>
      <c r="AK176" s="7"/>
      <c r="AL176" s="7"/>
      <c r="AM176" s="7"/>
      <c r="AN176" s="1"/>
      <c r="AO176" s="1"/>
      <c r="AP176" s="1"/>
      <c r="AQ176" s="1"/>
      <c r="AR176" s="1"/>
      <c r="AS176" s="1"/>
      <c r="AT176" s="1"/>
      <c r="AU176" s="1"/>
      <c r="AV176" s="1"/>
    </row>
    <row r="178" spans="7:48" ht="15.75">
      <c r="G178" s="41"/>
      <c r="H178" s="41"/>
      <c r="I178" s="41"/>
      <c r="J178" s="41"/>
      <c r="K178" s="41"/>
      <c r="L178" s="41"/>
      <c r="M178" s="41"/>
      <c r="N178" s="41"/>
      <c r="O178" s="41"/>
      <c r="Y178" s="41"/>
      <c r="AG178" s="41"/>
      <c r="AN178" s="41"/>
      <c r="AO178" s="41"/>
      <c r="AP178" s="41"/>
      <c r="AQ178" s="41"/>
      <c r="AR178" s="41"/>
      <c r="AS178" s="41"/>
      <c r="AT178" s="41"/>
      <c r="AU178" s="41"/>
      <c r="AV178" s="41"/>
    </row>
    <row r="179" spans="7:48" ht="15.75">
      <c r="G179" s="17"/>
      <c r="H179" s="17"/>
      <c r="I179" s="44"/>
      <c r="J179" s="44"/>
      <c r="K179" s="44"/>
      <c r="L179" s="44"/>
      <c r="M179" s="44"/>
      <c r="N179" s="44"/>
      <c r="O179" s="44"/>
      <c r="P179" s="17"/>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c r="AV179" s="44"/>
    </row>
    <row r="181" spans="7:48">
      <c r="P181" s="19"/>
      <c r="Q181" s="19"/>
      <c r="R181" s="19"/>
      <c r="S181" s="19"/>
      <c r="T181" s="19"/>
      <c r="U181" s="19"/>
      <c r="V181" s="19"/>
      <c r="W181" s="19"/>
      <c r="X181" s="19"/>
      <c r="Z181" s="19"/>
      <c r="AA181" s="19"/>
      <c r="AB181" s="19"/>
      <c r="AC181" s="19"/>
      <c r="AD181" s="19"/>
      <c r="AE181" s="19"/>
      <c r="AF181" s="19"/>
      <c r="AH181" s="19"/>
      <c r="AI181" s="19"/>
      <c r="AJ181" s="19"/>
      <c r="AK181" s="19"/>
      <c r="AL181" s="19"/>
      <c r="AM181" s="19"/>
    </row>
    <row r="182" spans="7:48">
      <c r="P182" s="19"/>
      <c r="Q182" s="19"/>
      <c r="R182" s="19"/>
      <c r="S182" s="19"/>
      <c r="T182" s="19"/>
      <c r="U182" s="19"/>
      <c r="V182" s="19"/>
      <c r="W182" s="19"/>
      <c r="X182" s="19"/>
      <c r="Z182" s="19"/>
      <c r="AA182" s="19"/>
      <c r="AB182" s="19"/>
      <c r="AC182" s="19"/>
      <c r="AD182" s="19"/>
      <c r="AE182" s="19"/>
      <c r="AF182" s="19"/>
      <c r="AH182" s="19"/>
      <c r="AI182" s="19"/>
      <c r="AJ182" s="19"/>
      <c r="AK182" s="19"/>
      <c r="AL182" s="19"/>
      <c r="AM182" s="19"/>
    </row>
    <row r="183" spans="7:48">
      <c r="P183" s="19"/>
      <c r="Q183" s="19"/>
      <c r="R183" s="19"/>
      <c r="S183" s="19"/>
      <c r="T183" s="19"/>
      <c r="U183" s="19"/>
      <c r="V183" s="19"/>
      <c r="W183" s="19"/>
      <c r="X183" s="19"/>
      <c r="Z183" s="19"/>
      <c r="AA183" s="19"/>
      <c r="AB183" s="19"/>
      <c r="AC183" s="19"/>
      <c r="AD183" s="19"/>
      <c r="AE183" s="19"/>
      <c r="AF183" s="19"/>
      <c r="AH183" s="19"/>
      <c r="AI183" s="19"/>
      <c r="AJ183" s="19"/>
      <c r="AK183" s="19"/>
      <c r="AL183" s="19"/>
      <c r="AM183" s="19"/>
    </row>
    <row r="184" spans="7:48">
      <c r="P184" s="19"/>
      <c r="Q184" s="19"/>
      <c r="R184" s="19"/>
      <c r="S184" s="19"/>
      <c r="T184" s="19"/>
      <c r="U184" s="19"/>
      <c r="V184" s="19"/>
      <c r="W184" s="19"/>
      <c r="X184" s="19"/>
      <c r="Z184" s="19"/>
      <c r="AA184" s="19"/>
      <c r="AB184" s="19"/>
      <c r="AC184" s="19"/>
      <c r="AD184" s="19"/>
      <c r="AE184" s="19"/>
      <c r="AF184" s="19"/>
      <c r="AH184" s="19"/>
      <c r="AI184" s="19"/>
      <c r="AJ184" s="19"/>
      <c r="AK184" s="19"/>
      <c r="AL184" s="19"/>
      <c r="AM184" s="19"/>
    </row>
    <row r="185" spans="7:48">
      <c r="P185" s="3"/>
      <c r="Q185" s="3"/>
      <c r="R185" s="3"/>
      <c r="S185" s="3"/>
      <c r="T185" s="3"/>
      <c r="U185" s="3"/>
      <c r="V185" s="3"/>
      <c r="W185" s="3"/>
      <c r="X185" s="3"/>
      <c r="Z185" s="3"/>
      <c r="AA185" s="3"/>
      <c r="AB185" s="3"/>
      <c r="AC185" s="3"/>
      <c r="AD185" s="3"/>
      <c r="AE185" s="3"/>
      <c r="AF185" s="3"/>
      <c r="AH185" s="3"/>
      <c r="AI185" s="3"/>
      <c r="AJ185" s="3"/>
      <c r="AK185" s="3"/>
      <c r="AL185" s="3"/>
      <c r="AM185" s="3"/>
    </row>
    <row r="186" spans="7:48">
      <c r="P186" s="19"/>
      <c r="Q186" s="19"/>
      <c r="R186" s="19"/>
      <c r="S186" s="19"/>
      <c r="T186" s="19"/>
      <c r="U186" s="19"/>
      <c r="V186" s="19"/>
      <c r="W186" s="19"/>
      <c r="X186" s="19"/>
      <c r="Z186" s="19"/>
      <c r="AA186" s="19"/>
      <c r="AB186" s="19"/>
      <c r="AC186" s="19"/>
      <c r="AD186" s="19"/>
      <c r="AE186" s="19"/>
      <c r="AF186" s="19"/>
      <c r="AH186" s="19"/>
      <c r="AI186" s="19"/>
      <c r="AJ186" s="19"/>
      <c r="AK186" s="19"/>
      <c r="AL186" s="19"/>
      <c r="AM186" s="19"/>
    </row>
    <row r="187" spans="7:48">
      <c r="P187" s="19"/>
      <c r="Q187" s="19"/>
      <c r="R187" s="19"/>
      <c r="S187" s="19"/>
      <c r="T187" s="19"/>
      <c r="U187" s="19"/>
      <c r="V187" s="19"/>
      <c r="W187" s="19"/>
      <c r="X187" s="19"/>
      <c r="Z187" s="19"/>
      <c r="AA187" s="19"/>
      <c r="AB187" s="19"/>
      <c r="AC187" s="19"/>
      <c r="AD187" s="19"/>
      <c r="AE187" s="19"/>
      <c r="AF187" s="19"/>
      <c r="AH187" s="19"/>
      <c r="AI187" s="19"/>
      <c r="AJ187" s="19"/>
      <c r="AK187" s="19"/>
      <c r="AL187" s="19"/>
      <c r="AM187" s="19"/>
    </row>
    <row r="188" spans="7:48">
      <c r="P188" s="19"/>
      <c r="Q188" s="19"/>
      <c r="R188" s="19"/>
      <c r="S188" s="19"/>
      <c r="T188" s="19"/>
      <c r="U188" s="19"/>
      <c r="V188" s="19"/>
      <c r="W188" s="19"/>
      <c r="X188" s="19"/>
      <c r="Z188" s="19"/>
      <c r="AA188" s="19"/>
      <c r="AB188" s="19"/>
      <c r="AC188" s="19"/>
      <c r="AD188" s="19"/>
      <c r="AE188" s="19"/>
      <c r="AF188" s="19"/>
      <c r="AH188" s="19"/>
      <c r="AI188" s="19"/>
      <c r="AJ188" s="19"/>
      <c r="AK188" s="19"/>
      <c r="AL188" s="19"/>
      <c r="AM188" s="19"/>
    </row>
    <row r="189" spans="7:48">
      <c r="P189" s="3"/>
      <c r="Q189" s="3"/>
      <c r="R189" s="3"/>
      <c r="S189" s="3"/>
      <c r="T189" s="3"/>
      <c r="U189" s="3"/>
      <c r="V189" s="3"/>
      <c r="W189" s="3"/>
      <c r="X189" s="3"/>
      <c r="Z189" s="3"/>
      <c r="AA189" s="3"/>
      <c r="AB189" s="3"/>
      <c r="AC189" s="3"/>
      <c r="AD189" s="3"/>
      <c r="AE189" s="3"/>
      <c r="AF189" s="3"/>
      <c r="AH189" s="3"/>
      <c r="AI189" s="3"/>
      <c r="AJ189" s="3"/>
      <c r="AK189" s="3"/>
      <c r="AL189" s="3"/>
      <c r="AM189" s="3"/>
    </row>
    <row r="190" spans="7:48">
      <c r="P190" s="19"/>
      <c r="Q190" s="19"/>
      <c r="R190" s="19"/>
      <c r="S190" s="19"/>
      <c r="T190" s="19"/>
      <c r="U190" s="19"/>
      <c r="V190" s="19"/>
      <c r="W190" s="19"/>
      <c r="X190" s="19"/>
      <c r="Z190" s="19"/>
      <c r="AA190" s="19"/>
      <c r="AB190" s="19"/>
      <c r="AC190" s="19"/>
      <c r="AD190" s="19"/>
      <c r="AE190" s="19"/>
      <c r="AF190" s="19"/>
      <c r="AH190" s="19"/>
      <c r="AI190" s="19"/>
      <c r="AJ190" s="19"/>
      <c r="AK190" s="19"/>
      <c r="AL190" s="19"/>
      <c r="AM190" s="19"/>
    </row>
    <row r="191" spans="7:48">
      <c r="P191" s="19"/>
      <c r="Q191" s="19"/>
      <c r="R191" s="19"/>
      <c r="S191" s="19"/>
      <c r="T191" s="19"/>
      <c r="U191" s="19"/>
      <c r="V191" s="19"/>
      <c r="W191" s="19"/>
      <c r="X191" s="19"/>
      <c r="Z191" s="19"/>
      <c r="AA191" s="19"/>
      <c r="AB191" s="19"/>
      <c r="AC191" s="19"/>
      <c r="AD191" s="19"/>
      <c r="AE191" s="19"/>
      <c r="AF191" s="19"/>
      <c r="AH191" s="19"/>
      <c r="AI191" s="19"/>
      <c r="AJ191" s="19"/>
      <c r="AK191" s="19"/>
      <c r="AL191" s="19"/>
      <c r="AM191" s="19"/>
    </row>
    <row r="192" spans="7:48">
      <c r="P192" s="19"/>
      <c r="Q192" s="19"/>
      <c r="R192" s="19"/>
      <c r="S192" s="19"/>
      <c r="T192" s="19"/>
      <c r="U192" s="19"/>
      <c r="V192" s="19"/>
      <c r="W192" s="19"/>
      <c r="X192" s="19"/>
      <c r="Z192" s="19"/>
      <c r="AA192" s="19"/>
      <c r="AB192" s="19"/>
      <c r="AC192" s="19"/>
      <c r="AD192" s="19"/>
      <c r="AE192" s="19"/>
      <c r="AF192" s="19"/>
      <c r="AH192" s="19"/>
      <c r="AI192" s="19"/>
      <c r="AJ192" s="19"/>
      <c r="AK192" s="19"/>
      <c r="AL192" s="19"/>
      <c r="AM192" s="19"/>
    </row>
    <row r="193" spans="7:48">
      <c r="P193" s="19"/>
      <c r="Q193" s="19"/>
      <c r="R193" s="19"/>
      <c r="S193" s="19"/>
      <c r="T193" s="19"/>
      <c r="U193" s="19"/>
      <c r="V193" s="19"/>
      <c r="W193" s="19"/>
      <c r="X193" s="19"/>
      <c r="Z193" s="19"/>
      <c r="AA193" s="19"/>
      <c r="AB193" s="19"/>
      <c r="AC193" s="19"/>
      <c r="AD193" s="19"/>
      <c r="AE193" s="19"/>
      <c r="AF193" s="19"/>
      <c r="AH193" s="19"/>
      <c r="AI193" s="19"/>
      <c r="AJ193" s="19"/>
      <c r="AK193" s="19"/>
      <c r="AL193" s="19"/>
      <c r="AM193" s="19"/>
    </row>
    <row r="195" spans="7:48">
      <c r="G195" s="3"/>
      <c r="H195" s="3"/>
      <c r="I195" s="3"/>
      <c r="J195" s="3"/>
      <c r="K195" s="3"/>
      <c r="L195" s="3"/>
      <c r="M195" s="3"/>
      <c r="N195" s="3"/>
      <c r="O195" s="3"/>
      <c r="P195" s="19"/>
      <c r="Q195" s="19"/>
      <c r="R195" s="19"/>
      <c r="S195" s="19"/>
      <c r="T195" s="19"/>
      <c r="U195" s="19"/>
      <c r="V195" s="19"/>
      <c r="W195" s="19"/>
      <c r="X195" s="19"/>
      <c r="Y195" s="3"/>
      <c r="Z195" s="19"/>
      <c r="AA195" s="19"/>
      <c r="AB195" s="19"/>
      <c r="AC195" s="19"/>
      <c r="AD195" s="19"/>
      <c r="AE195" s="19"/>
      <c r="AF195" s="19"/>
      <c r="AG195" s="3"/>
      <c r="AH195" s="19"/>
      <c r="AI195" s="19"/>
      <c r="AJ195" s="19"/>
      <c r="AK195" s="19"/>
      <c r="AL195" s="19"/>
      <c r="AM195" s="19"/>
      <c r="AN195" s="3"/>
      <c r="AO195" s="3"/>
      <c r="AP195" s="3"/>
      <c r="AQ195" s="3"/>
      <c r="AR195" s="3"/>
      <c r="AS195" s="3"/>
      <c r="AT195" s="3"/>
      <c r="AU195" s="3"/>
      <c r="AV195" s="3"/>
    </row>
    <row r="196" spans="7:48">
      <c r="G196" s="3"/>
      <c r="H196" s="3"/>
      <c r="I196" s="3"/>
      <c r="J196" s="3"/>
      <c r="K196" s="3"/>
      <c r="L196" s="3"/>
      <c r="M196" s="3"/>
      <c r="N196" s="3"/>
      <c r="O196" s="3"/>
      <c r="P196" s="19"/>
      <c r="Q196" s="19"/>
      <c r="R196" s="19"/>
      <c r="S196" s="19"/>
      <c r="T196" s="19"/>
      <c r="U196" s="19"/>
      <c r="V196" s="19"/>
      <c r="W196" s="19"/>
      <c r="X196" s="19"/>
      <c r="Y196" s="3"/>
      <c r="Z196" s="19"/>
      <c r="AA196" s="19"/>
      <c r="AB196" s="19"/>
      <c r="AC196" s="19"/>
      <c r="AD196" s="19"/>
      <c r="AE196" s="19"/>
      <c r="AF196" s="19"/>
      <c r="AG196" s="3"/>
      <c r="AH196" s="19"/>
      <c r="AI196" s="19"/>
      <c r="AJ196" s="19"/>
      <c r="AK196" s="19"/>
      <c r="AL196" s="19"/>
      <c r="AM196" s="19"/>
      <c r="AN196" s="3"/>
      <c r="AO196" s="3"/>
      <c r="AP196" s="3"/>
      <c r="AQ196" s="3"/>
      <c r="AR196" s="3"/>
      <c r="AS196" s="3"/>
      <c r="AT196" s="3"/>
      <c r="AU196" s="3"/>
      <c r="AV196" s="3"/>
    </row>
    <row r="197" spans="7:48">
      <c r="G197" s="3"/>
      <c r="H197" s="3"/>
      <c r="I197" s="3"/>
      <c r="J197" s="3"/>
      <c r="K197" s="3"/>
      <c r="L197" s="3"/>
      <c r="M197" s="3"/>
      <c r="N197" s="3"/>
      <c r="O197" s="3"/>
      <c r="P197" s="19"/>
      <c r="Q197" s="19"/>
      <c r="R197" s="19"/>
      <c r="S197" s="19"/>
      <c r="T197" s="19"/>
      <c r="U197" s="19"/>
      <c r="V197" s="19"/>
      <c r="W197" s="19"/>
      <c r="X197" s="19"/>
      <c r="Y197" s="3"/>
      <c r="Z197" s="19"/>
      <c r="AA197" s="19"/>
      <c r="AB197" s="19"/>
      <c r="AC197" s="19"/>
      <c r="AD197" s="19"/>
      <c r="AE197" s="19"/>
      <c r="AF197" s="19"/>
      <c r="AG197" s="3"/>
      <c r="AH197" s="19"/>
      <c r="AI197" s="19"/>
      <c r="AJ197" s="19"/>
      <c r="AK197" s="19"/>
      <c r="AL197" s="19"/>
      <c r="AM197" s="19"/>
      <c r="AN197" s="3"/>
      <c r="AO197" s="3"/>
      <c r="AP197" s="3"/>
      <c r="AQ197" s="3"/>
      <c r="AR197" s="3"/>
      <c r="AS197" s="3"/>
      <c r="AT197" s="3"/>
      <c r="AU197" s="3"/>
      <c r="AV197" s="3"/>
    </row>
    <row r="198" spans="7:48">
      <c r="G198" s="3"/>
      <c r="H198" s="3"/>
      <c r="I198" s="3"/>
      <c r="J198" s="3"/>
      <c r="K198" s="3"/>
      <c r="L198" s="3"/>
      <c r="M198" s="3"/>
      <c r="N198" s="3"/>
      <c r="O198" s="3"/>
      <c r="P198" s="19"/>
      <c r="Q198" s="19"/>
      <c r="R198" s="19"/>
      <c r="S198" s="19"/>
      <c r="T198" s="19"/>
      <c r="U198" s="19"/>
      <c r="V198" s="19"/>
      <c r="W198" s="19"/>
      <c r="X198" s="19"/>
      <c r="Y198" s="3"/>
      <c r="Z198" s="19"/>
      <c r="AA198" s="19"/>
      <c r="AB198" s="19"/>
      <c r="AC198" s="19"/>
      <c r="AD198" s="19"/>
      <c r="AE198" s="19"/>
      <c r="AF198" s="19"/>
      <c r="AG198" s="3"/>
      <c r="AH198" s="19"/>
      <c r="AI198" s="19"/>
      <c r="AJ198" s="19"/>
      <c r="AK198" s="19"/>
      <c r="AL198" s="19"/>
      <c r="AM198" s="19"/>
      <c r="AN198" s="3"/>
      <c r="AO198" s="3"/>
      <c r="AP198" s="3"/>
      <c r="AQ198" s="3"/>
      <c r="AR198" s="3"/>
      <c r="AS198" s="3"/>
      <c r="AT198" s="3"/>
      <c r="AU198" s="3"/>
      <c r="AV198" s="3"/>
    </row>
    <row r="199" spans="7:48">
      <c r="G199" s="3"/>
      <c r="H199" s="3"/>
      <c r="I199" s="3"/>
      <c r="J199" s="3"/>
      <c r="K199" s="3"/>
      <c r="L199" s="3"/>
      <c r="M199" s="3"/>
      <c r="N199" s="3"/>
      <c r="O199" s="3"/>
      <c r="P199" s="19"/>
      <c r="Q199" s="19"/>
      <c r="R199" s="19"/>
      <c r="S199" s="19"/>
      <c r="T199" s="19"/>
      <c r="U199" s="19"/>
      <c r="V199" s="19"/>
      <c r="W199" s="19"/>
      <c r="X199" s="19"/>
      <c r="Y199" s="3"/>
      <c r="Z199" s="19"/>
      <c r="AA199" s="19"/>
      <c r="AB199" s="19"/>
      <c r="AC199" s="19"/>
      <c r="AD199" s="19"/>
      <c r="AE199" s="19"/>
      <c r="AF199" s="19"/>
      <c r="AG199" s="3"/>
      <c r="AH199" s="19"/>
      <c r="AI199" s="19"/>
      <c r="AJ199" s="19"/>
      <c r="AK199" s="19"/>
      <c r="AL199" s="19"/>
      <c r="AM199" s="19"/>
      <c r="AN199" s="3"/>
      <c r="AO199" s="3"/>
      <c r="AP199" s="3"/>
      <c r="AQ199" s="3"/>
      <c r="AR199" s="3"/>
      <c r="AS199" s="3"/>
      <c r="AT199" s="3"/>
      <c r="AU199" s="3"/>
      <c r="AV199" s="3"/>
    </row>
    <row r="200" spans="7:48">
      <c r="G200" s="3"/>
      <c r="H200" s="3"/>
      <c r="I200" s="3"/>
      <c r="J200" s="3"/>
      <c r="K200" s="3"/>
      <c r="L200" s="3"/>
      <c r="M200" s="3"/>
      <c r="N200" s="3"/>
      <c r="O200" s="3"/>
      <c r="P200" s="19"/>
      <c r="Q200" s="19"/>
      <c r="R200" s="19"/>
      <c r="S200" s="19"/>
      <c r="T200" s="19"/>
      <c r="U200" s="19"/>
      <c r="V200" s="19"/>
      <c r="W200" s="19"/>
      <c r="X200" s="19"/>
      <c r="Y200" s="3"/>
      <c r="Z200" s="19"/>
      <c r="AA200" s="19"/>
      <c r="AB200" s="19"/>
      <c r="AC200" s="19"/>
      <c r="AD200" s="19"/>
      <c r="AE200" s="19"/>
      <c r="AF200" s="19"/>
      <c r="AG200" s="3"/>
      <c r="AH200" s="19"/>
      <c r="AI200" s="19"/>
      <c r="AJ200" s="19"/>
      <c r="AK200" s="19"/>
      <c r="AL200" s="19"/>
      <c r="AM200" s="19"/>
      <c r="AN200" s="3"/>
      <c r="AO200" s="3"/>
      <c r="AP200" s="3"/>
      <c r="AQ200" s="3"/>
      <c r="AR200" s="3"/>
      <c r="AS200" s="3"/>
      <c r="AT200" s="3"/>
      <c r="AU200" s="3"/>
      <c r="AV200" s="3"/>
    </row>
    <row r="202" spans="7:48">
      <c r="G202" s="3"/>
      <c r="H202" s="3"/>
      <c r="I202" s="3"/>
      <c r="J202" s="3"/>
      <c r="K202" s="3"/>
      <c r="L202" s="3"/>
      <c r="M202" s="3"/>
      <c r="N202" s="3"/>
      <c r="O202" s="3"/>
      <c r="P202" s="19"/>
      <c r="Q202" s="19"/>
      <c r="R202" s="19"/>
      <c r="S202" s="19"/>
      <c r="T202" s="19"/>
      <c r="U202" s="19"/>
      <c r="V202" s="19"/>
      <c r="W202" s="19"/>
      <c r="X202" s="19"/>
      <c r="Y202" s="3"/>
      <c r="Z202" s="19"/>
      <c r="AA202" s="19"/>
      <c r="AB202" s="19"/>
      <c r="AC202" s="19"/>
      <c r="AD202" s="19"/>
      <c r="AE202" s="19"/>
      <c r="AF202" s="19"/>
      <c r="AG202" s="3"/>
      <c r="AH202" s="19"/>
      <c r="AI202" s="19"/>
      <c r="AJ202" s="19"/>
      <c r="AK202" s="19"/>
      <c r="AL202" s="19"/>
      <c r="AM202" s="19"/>
      <c r="AN202" s="3"/>
      <c r="AO202" s="3"/>
      <c r="AP202" s="3"/>
      <c r="AQ202" s="3"/>
      <c r="AR202" s="3"/>
      <c r="AS202" s="3"/>
      <c r="AT202" s="3"/>
      <c r="AU202" s="3"/>
      <c r="AV202" s="3"/>
    </row>
    <row r="203" spans="7:48">
      <c r="G203" s="3"/>
      <c r="H203" s="3"/>
      <c r="I203" s="3"/>
      <c r="J203" s="3"/>
      <c r="K203" s="3"/>
      <c r="L203" s="3"/>
      <c r="M203" s="3"/>
      <c r="N203" s="3"/>
      <c r="O203" s="3"/>
      <c r="P203" s="19"/>
      <c r="Q203" s="19"/>
      <c r="R203" s="19"/>
      <c r="S203" s="19"/>
      <c r="T203" s="19"/>
      <c r="U203" s="19"/>
      <c r="V203" s="19"/>
      <c r="W203" s="19"/>
      <c r="X203" s="19"/>
      <c r="Y203" s="3"/>
      <c r="Z203" s="19"/>
      <c r="AA203" s="19"/>
      <c r="AB203" s="19"/>
      <c r="AC203" s="19"/>
      <c r="AD203" s="19"/>
      <c r="AE203" s="19"/>
      <c r="AF203" s="19"/>
      <c r="AG203" s="3"/>
      <c r="AH203" s="19"/>
      <c r="AI203" s="19"/>
      <c r="AJ203" s="19"/>
      <c r="AK203" s="19"/>
      <c r="AL203" s="19"/>
      <c r="AM203" s="19"/>
      <c r="AN203" s="3"/>
      <c r="AO203" s="3"/>
      <c r="AP203" s="3"/>
      <c r="AQ203" s="3"/>
      <c r="AR203" s="3"/>
      <c r="AS203" s="3"/>
      <c r="AT203" s="3"/>
      <c r="AU203" s="3"/>
      <c r="AV203" s="3"/>
    </row>
    <row r="204" spans="7:48">
      <c r="G204" s="3"/>
      <c r="H204" s="3"/>
      <c r="I204" s="3"/>
      <c r="J204" s="3"/>
      <c r="K204" s="3"/>
      <c r="L204" s="3"/>
      <c r="M204" s="3"/>
      <c r="N204" s="3"/>
      <c r="O204" s="3"/>
      <c r="P204" s="19"/>
      <c r="Q204" s="19"/>
      <c r="R204" s="19"/>
      <c r="S204" s="19"/>
      <c r="T204" s="19"/>
      <c r="U204" s="19"/>
      <c r="V204" s="19"/>
      <c r="W204" s="19"/>
      <c r="X204" s="19"/>
      <c r="Y204" s="3"/>
      <c r="Z204" s="19"/>
      <c r="AA204" s="19"/>
      <c r="AB204" s="19"/>
      <c r="AC204" s="19"/>
      <c r="AD204" s="19"/>
      <c r="AE204" s="19"/>
      <c r="AF204" s="19"/>
      <c r="AG204" s="3"/>
      <c r="AH204" s="19"/>
      <c r="AI204" s="19"/>
      <c r="AJ204" s="19"/>
      <c r="AK204" s="19"/>
      <c r="AL204" s="19"/>
      <c r="AM204" s="19"/>
      <c r="AN204" s="3"/>
      <c r="AO204" s="3"/>
      <c r="AP204" s="3"/>
      <c r="AQ204" s="3"/>
      <c r="AR204" s="3"/>
      <c r="AS204" s="3"/>
      <c r="AT204" s="3"/>
      <c r="AU204" s="3"/>
      <c r="AV204" s="3"/>
    </row>
    <row r="205" spans="7:48">
      <c r="G205" s="3"/>
      <c r="H205" s="3"/>
      <c r="I205" s="3"/>
      <c r="J205" s="3"/>
      <c r="K205" s="3"/>
      <c r="L205" s="3"/>
      <c r="M205" s="3"/>
      <c r="N205" s="3"/>
      <c r="O205" s="3"/>
      <c r="P205" s="19"/>
      <c r="Q205" s="19"/>
      <c r="R205" s="19"/>
      <c r="S205" s="19"/>
      <c r="T205" s="19"/>
      <c r="U205" s="19"/>
      <c r="V205" s="19"/>
      <c r="W205" s="19"/>
      <c r="X205" s="19"/>
      <c r="Y205" s="3"/>
      <c r="Z205" s="19"/>
      <c r="AA205" s="19"/>
      <c r="AB205" s="19"/>
      <c r="AC205" s="19"/>
      <c r="AD205" s="19"/>
      <c r="AE205" s="19"/>
      <c r="AF205" s="19"/>
      <c r="AG205" s="3"/>
      <c r="AH205" s="19"/>
      <c r="AI205" s="19"/>
      <c r="AJ205" s="19"/>
      <c r="AK205" s="19"/>
      <c r="AL205" s="19"/>
      <c r="AM205" s="19"/>
      <c r="AN205" s="3"/>
      <c r="AO205" s="3"/>
      <c r="AP205" s="3"/>
      <c r="AQ205" s="3"/>
      <c r="AR205" s="3"/>
      <c r="AS205" s="3"/>
      <c r="AT205" s="3"/>
      <c r="AU205" s="3"/>
      <c r="AV205" s="3"/>
    </row>
    <row r="206" spans="7:48">
      <c r="G206" s="3"/>
      <c r="H206" s="3"/>
      <c r="I206" s="3"/>
      <c r="J206" s="3"/>
      <c r="K206" s="3"/>
      <c r="L206" s="3"/>
      <c r="M206" s="3"/>
      <c r="N206" s="3"/>
      <c r="O206" s="3"/>
      <c r="P206" s="19"/>
      <c r="Q206" s="19"/>
      <c r="R206" s="19"/>
      <c r="S206" s="19"/>
      <c r="T206" s="19"/>
      <c r="U206" s="19"/>
      <c r="V206" s="19"/>
      <c r="W206" s="19"/>
      <c r="X206" s="19"/>
      <c r="Y206" s="3"/>
      <c r="Z206" s="19"/>
      <c r="AA206" s="19"/>
      <c r="AB206" s="19"/>
      <c r="AC206" s="19"/>
      <c r="AD206" s="19"/>
      <c r="AE206" s="19"/>
      <c r="AF206" s="19"/>
      <c r="AG206" s="3"/>
      <c r="AH206" s="19"/>
      <c r="AI206" s="19"/>
      <c r="AJ206" s="19"/>
      <c r="AK206" s="19"/>
      <c r="AL206" s="19"/>
      <c r="AM206" s="19"/>
      <c r="AN206" s="3"/>
      <c r="AO206" s="3"/>
      <c r="AP206" s="3"/>
      <c r="AQ206" s="3"/>
      <c r="AR206" s="3"/>
      <c r="AS206" s="3"/>
      <c r="AT206" s="3"/>
      <c r="AU206" s="3"/>
      <c r="AV206" s="3"/>
    </row>
    <row r="209" spans="7:48">
      <c r="G209" s="3"/>
      <c r="H209" s="3"/>
      <c r="I209" s="3"/>
      <c r="J209" s="3"/>
      <c r="K209" s="3"/>
      <c r="L209" s="3"/>
      <c r="M209" s="3"/>
      <c r="N209" s="3"/>
      <c r="O209" s="3"/>
      <c r="P209" s="19"/>
      <c r="Q209" s="19"/>
      <c r="R209" s="19"/>
      <c r="S209" s="19"/>
      <c r="T209" s="19"/>
      <c r="U209" s="19"/>
      <c r="V209" s="19"/>
      <c r="W209" s="19"/>
      <c r="X209" s="19"/>
      <c r="Y209" s="3"/>
      <c r="Z209" s="19"/>
      <c r="AA209" s="19"/>
      <c r="AB209" s="19"/>
      <c r="AC209" s="19"/>
      <c r="AD209" s="19"/>
      <c r="AE209" s="19"/>
      <c r="AF209" s="19"/>
      <c r="AG209" s="3"/>
      <c r="AH209" s="19"/>
      <c r="AI209" s="19"/>
      <c r="AJ209" s="19"/>
      <c r="AK209" s="19"/>
      <c r="AL209" s="19"/>
      <c r="AM209" s="19"/>
      <c r="AN209" s="3"/>
      <c r="AO209" s="3"/>
      <c r="AP209" s="3"/>
      <c r="AQ209" s="3"/>
      <c r="AR209" s="3"/>
      <c r="AS209" s="3"/>
      <c r="AT209" s="3"/>
      <c r="AU209" s="3"/>
      <c r="AV209" s="3"/>
    </row>
    <row r="210" spans="7:48">
      <c r="G210" s="3"/>
      <c r="H210" s="3"/>
      <c r="I210" s="3"/>
      <c r="J210" s="3"/>
      <c r="K210" s="3"/>
      <c r="L210" s="3"/>
      <c r="M210" s="3"/>
      <c r="N210" s="3"/>
      <c r="O210" s="3"/>
      <c r="P210" s="19"/>
      <c r="Q210" s="19"/>
      <c r="R210" s="19"/>
      <c r="S210" s="19"/>
      <c r="T210" s="19"/>
      <c r="U210" s="19"/>
      <c r="V210" s="19"/>
      <c r="W210" s="19"/>
      <c r="X210" s="19"/>
      <c r="Y210" s="3"/>
      <c r="Z210" s="19"/>
      <c r="AA210" s="19"/>
      <c r="AB210" s="19"/>
      <c r="AC210" s="19"/>
      <c r="AD210" s="19"/>
      <c r="AE210" s="19"/>
      <c r="AF210" s="19"/>
      <c r="AG210" s="3"/>
      <c r="AH210" s="19"/>
      <c r="AI210" s="19"/>
      <c r="AJ210" s="19"/>
      <c r="AK210" s="19"/>
      <c r="AL210" s="19"/>
      <c r="AM210" s="19"/>
      <c r="AN210" s="3"/>
      <c r="AO210" s="3"/>
      <c r="AP210" s="3"/>
      <c r="AQ210" s="3"/>
      <c r="AR210" s="3"/>
      <c r="AS210" s="3"/>
      <c r="AT210" s="3"/>
      <c r="AU210" s="3"/>
      <c r="AV210" s="3"/>
    </row>
    <row r="211" spans="7:48">
      <c r="G211" s="3"/>
      <c r="H211" s="3"/>
      <c r="I211" s="3"/>
      <c r="J211" s="3"/>
      <c r="K211" s="3"/>
      <c r="L211" s="3"/>
      <c r="M211" s="3"/>
      <c r="N211" s="3"/>
      <c r="O211" s="3"/>
      <c r="P211" s="19"/>
      <c r="Q211" s="19"/>
      <c r="R211" s="19"/>
      <c r="S211" s="19"/>
      <c r="T211" s="19"/>
      <c r="U211" s="19"/>
      <c r="V211" s="19"/>
      <c r="W211" s="19"/>
      <c r="X211" s="19"/>
      <c r="Y211" s="3"/>
      <c r="Z211" s="19"/>
      <c r="AA211" s="19"/>
      <c r="AB211" s="19"/>
      <c r="AC211" s="19"/>
      <c r="AD211" s="19"/>
      <c r="AE211" s="19"/>
      <c r="AF211" s="19"/>
      <c r="AG211" s="3"/>
      <c r="AH211" s="19"/>
      <c r="AI211" s="19"/>
      <c r="AJ211" s="19"/>
      <c r="AK211" s="19"/>
      <c r="AL211" s="19"/>
      <c r="AM211" s="19"/>
      <c r="AN211" s="3"/>
      <c r="AO211" s="3"/>
      <c r="AP211" s="3"/>
      <c r="AQ211" s="3"/>
      <c r="AR211" s="3"/>
      <c r="AS211" s="3"/>
      <c r="AT211" s="3"/>
      <c r="AU211" s="3"/>
      <c r="AV211" s="3"/>
    </row>
    <row r="214" spans="7:48">
      <c r="G214" s="3"/>
      <c r="H214" s="3"/>
      <c r="I214" s="3"/>
      <c r="J214" s="3"/>
      <c r="K214" s="3"/>
      <c r="L214" s="3"/>
      <c r="M214" s="3"/>
      <c r="N214" s="3"/>
      <c r="O214" s="3"/>
      <c r="P214" s="19"/>
      <c r="Q214" s="19"/>
      <c r="R214" s="19"/>
      <c r="S214" s="19"/>
      <c r="T214" s="19"/>
      <c r="U214" s="19"/>
      <c r="V214" s="19"/>
      <c r="W214" s="19"/>
      <c r="X214" s="19"/>
      <c r="Y214" s="3"/>
      <c r="Z214" s="19"/>
      <c r="AA214" s="19"/>
      <c r="AB214" s="19"/>
      <c r="AC214" s="19"/>
      <c r="AD214" s="19"/>
      <c r="AE214" s="19"/>
      <c r="AF214" s="19"/>
      <c r="AG214" s="3"/>
      <c r="AH214" s="19"/>
      <c r="AI214" s="19"/>
      <c r="AJ214" s="19"/>
      <c r="AK214" s="19"/>
      <c r="AL214" s="19"/>
      <c r="AM214" s="19"/>
      <c r="AN214" s="3"/>
      <c r="AO214" s="3"/>
      <c r="AP214" s="3"/>
      <c r="AQ214" s="3"/>
      <c r="AR214" s="3"/>
      <c r="AS214" s="3"/>
      <c r="AT214" s="3"/>
      <c r="AU214" s="3"/>
      <c r="AV214" s="3"/>
    </row>
    <row r="215" spans="7:48">
      <c r="G215" s="3"/>
      <c r="H215" s="3"/>
      <c r="I215" s="3"/>
      <c r="J215" s="3"/>
      <c r="K215" s="3"/>
      <c r="L215" s="3"/>
      <c r="M215" s="3"/>
      <c r="N215" s="3"/>
      <c r="O215" s="3"/>
      <c r="P215" s="19"/>
      <c r="Q215" s="19"/>
      <c r="R215" s="19"/>
      <c r="S215" s="19"/>
      <c r="T215" s="19"/>
      <c r="U215" s="19"/>
      <c r="V215" s="19"/>
      <c r="W215" s="19"/>
      <c r="X215" s="19"/>
      <c r="Y215" s="3"/>
      <c r="Z215" s="19"/>
      <c r="AA215" s="19"/>
      <c r="AB215" s="19"/>
      <c r="AC215" s="19"/>
      <c r="AD215" s="19"/>
      <c r="AE215" s="19"/>
      <c r="AF215" s="19"/>
      <c r="AG215" s="3"/>
      <c r="AH215" s="19"/>
      <c r="AI215" s="19"/>
      <c r="AJ215" s="19"/>
      <c r="AK215" s="19"/>
      <c r="AL215" s="19"/>
      <c r="AM215" s="19"/>
      <c r="AN215" s="3"/>
      <c r="AO215" s="3"/>
      <c r="AP215" s="3"/>
      <c r="AQ215" s="3"/>
      <c r="AR215" s="3"/>
      <c r="AS215" s="3"/>
      <c r="AT215" s="3"/>
      <c r="AU215" s="3"/>
      <c r="AV215" s="3"/>
    </row>
    <row r="216" spans="7:48">
      <c r="G216" s="3"/>
      <c r="H216" s="3"/>
      <c r="I216" s="3"/>
      <c r="J216" s="3"/>
      <c r="K216" s="3"/>
      <c r="L216" s="3"/>
      <c r="M216" s="3"/>
      <c r="N216" s="3"/>
      <c r="O216" s="3"/>
      <c r="P216" s="19"/>
      <c r="Q216" s="19"/>
      <c r="R216" s="19"/>
      <c r="S216" s="19"/>
      <c r="T216" s="19"/>
      <c r="U216" s="19"/>
      <c r="V216" s="19"/>
      <c r="W216" s="19"/>
      <c r="X216" s="19"/>
      <c r="Y216" s="3"/>
      <c r="Z216" s="19"/>
      <c r="AA216" s="19"/>
      <c r="AB216" s="19"/>
      <c r="AC216" s="19"/>
      <c r="AD216" s="19"/>
      <c r="AE216" s="19"/>
      <c r="AF216" s="19"/>
      <c r="AG216" s="3"/>
      <c r="AH216" s="19"/>
      <c r="AI216" s="19"/>
      <c r="AJ216" s="19"/>
      <c r="AK216" s="19"/>
      <c r="AL216" s="19"/>
      <c r="AM216" s="19"/>
      <c r="AN216" s="3"/>
      <c r="AO216" s="3"/>
      <c r="AP216" s="3"/>
      <c r="AQ216" s="3"/>
      <c r="AR216" s="3"/>
      <c r="AS216" s="3"/>
      <c r="AT216" s="3"/>
      <c r="AU216" s="3"/>
      <c r="AV216" s="3"/>
    </row>
    <row r="219" spans="7:48">
      <c r="G219" s="3"/>
      <c r="H219" s="3"/>
      <c r="I219" s="3"/>
      <c r="J219" s="3"/>
      <c r="K219" s="3"/>
      <c r="L219" s="3"/>
      <c r="M219" s="3"/>
      <c r="N219" s="3"/>
      <c r="O219" s="3"/>
      <c r="P219" s="19"/>
      <c r="Q219" s="19"/>
      <c r="R219" s="19"/>
      <c r="S219" s="19"/>
      <c r="T219" s="19"/>
      <c r="U219" s="19"/>
      <c r="V219" s="19"/>
      <c r="W219" s="19"/>
      <c r="X219" s="19"/>
      <c r="Y219" s="3"/>
      <c r="Z219" s="19"/>
      <c r="AA219" s="19"/>
      <c r="AB219" s="19"/>
      <c r="AC219" s="19"/>
      <c r="AD219" s="19"/>
      <c r="AE219" s="19"/>
      <c r="AF219" s="19"/>
      <c r="AG219" s="3"/>
      <c r="AH219" s="19"/>
      <c r="AI219" s="19"/>
      <c r="AJ219" s="19"/>
      <c r="AK219" s="19"/>
      <c r="AL219" s="19"/>
      <c r="AM219" s="19"/>
      <c r="AN219" s="3"/>
      <c r="AO219" s="3"/>
      <c r="AP219" s="3"/>
      <c r="AQ219" s="3"/>
      <c r="AR219" s="3"/>
      <c r="AS219" s="3"/>
      <c r="AT219" s="3"/>
      <c r="AU219" s="3"/>
      <c r="AV219" s="3"/>
    </row>
    <row r="220" spans="7:48">
      <c r="G220" s="43"/>
      <c r="H220" s="43"/>
      <c r="I220" s="43"/>
      <c r="J220" s="43"/>
      <c r="K220" s="43"/>
      <c r="L220" s="43"/>
      <c r="M220" s="43"/>
      <c r="N220" s="43"/>
      <c r="O220" s="43"/>
      <c r="P220" s="19"/>
      <c r="Q220" s="19"/>
      <c r="R220" s="19"/>
      <c r="S220" s="19"/>
      <c r="T220" s="19"/>
      <c r="U220" s="19"/>
      <c r="V220" s="19"/>
      <c r="W220" s="19"/>
      <c r="X220" s="19"/>
      <c r="Y220" s="43"/>
      <c r="Z220" s="19"/>
      <c r="AA220" s="19"/>
      <c r="AB220" s="19"/>
      <c r="AC220" s="19"/>
      <c r="AD220" s="19"/>
      <c r="AE220" s="19"/>
      <c r="AF220" s="19"/>
      <c r="AG220" s="43"/>
      <c r="AH220" s="19"/>
      <c r="AI220" s="19"/>
      <c r="AJ220" s="19"/>
      <c r="AK220" s="19"/>
      <c r="AL220" s="19"/>
      <c r="AM220" s="19"/>
      <c r="AN220" s="43"/>
      <c r="AO220" s="43"/>
      <c r="AP220" s="43"/>
      <c r="AQ220" s="43"/>
      <c r="AR220" s="43"/>
      <c r="AS220" s="43"/>
      <c r="AT220" s="43"/>
      <c r="AU220" s="43"/>
      <c r="AV220" s="43"/>
    </row>
    <row r="221" spans="7:48">
      <c r="P221" s="19"/>
      <c r="Q221" s="19"/>
      <c r="R221" s="19"/>
      <c r="S221" s="19"/>
      <c r="T221" s="19"/>
      <c r="U221" s="19"/>
      <c r="V221" s="19"/>
      <c r="W221" s="19"/>
      <c r="X221" s="19"/>
      <c r="Z221" s="19"/>
      <c r="AA221" s="19"/>
      <c r="AB221" s="19"/>
      <c r="AC221" s="19"/>
      <c r="AD221" s="19"/>
      <c r="AE221" s="19"/>
      <c r="AF221" s="19"/>
      <c r="AH221" s="19"/>
      <c r="AI221" s="19"/>
      <c r="AJ221" s="19"/>
      <c r="AK221" s="19"/>
      <c r="AL221" s="19"/>
      <c r="AM221" s="19"/>
    </row>
    <row r="223" spans="7:48">
      <c r="G223" s="3"/>
      <c r="H223" s="3"/>
      <c r="I223" s="3"/>
      <c r="J223" s="3"/>
      <c r="K223" s="3"/>
      <c r="L223" s="3"/>
      <c r="M223" s="3"/>
      <c r="N223" s="3"/>
      <c r="O223" s="3"/>
      <c r="P223" s="19"/>
      <c r="Q223" s="19"/>
      <c r="R223" s="19"/>
      <c r="S223" s="19"/>
      <c r="T223" s="19"/>
      <c r="U223" s="19"/>
      <c r="V223" s="19"/>
      <c r="W223" s="19"/>
      <c r="X223" s="19"/>
      <c r="Y223" s="3"/>
      <c r="Z223" s="19"/>
      <c r="AA223" s="19"/>
      <c r="AB223" s="19"/>
      <c r="AC223" s="19"/>
      <c r="AD223" s="19"/>
      <c r="AE223" s="19"/>
      <c r="AF223" s="19"/>
      <c r="AG223" s="3"/>
      <c r="AH223" s="19"/>
      <c r="AI223" s="19"/>
      <c r="AJ223" s="19"/>
      <c r="AK223" s="19"/>
      <c r="AL223" s="19"/>
      <c r="AM223" s="19"/>
      <c r="AN223" s="3"/>
      <c r="AO223" s="3"/>
      <c r="AP223" s="3"/>
      <c r="AQ223" s="3"/>
      <c r="AR223" s="3"/>
      <c r="AS223" s="3"/>
      <c r="AT223" s="3"/>
      <c r="AU223" s="3"/>
      <c r="AV223" s="3"/>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X223"/>
  <sheetViews>
    <sheetView topLeftCell="D1" workbookViewId="0">
      <selection activeCell="R29" sqref="A28:R29"/>
    </sheetView>
  </sheetViews>
  <sheetFormatPr defaultRowHeight="15"/>
  <cols>
    <col min="1" max="2" width="23.42578125" hidden="1" customWidth="1"/>
    <col min="3" max="3" width="7.42578125" hidden="1" customWidth="1"/>
    <col min="4" max="4" width="19.5703125" customWidth="1"/>
    <col min="5" max="5" width="17.7109375" customWidth="1"/>
    <col min="6" max="7" width="13.85546875" customWidth="1"/>
    <col min="8" max="8" width="14.140625" customWidth="1"/>
    <col min="9" max="9" width="16.140625" customWidth="1"/>
    <col min="10" max="10" width="15.42578125" hidden="1" customWidth="1"/>
    <col min="11" max="11" width="21.85546875" bestFit="1" customWidth="1"/>
    <col min="12" max="12" width="14.5703125" customWidth="1"/>
    <col min="13" max="13" width="13.85546875" customWidth="1"/>
    <col min="14" max="14" width="7.28515625" bestFit="1" customWidth="1"/>
    <col min="15" max="15" width="13.85546875" customWidth="1"/>
    <col min="16" max="16" width="18.5703125" customWidth="1"/>
    <col min="17" max="17" width="19.7109375" bestFit="1" customWidth="1"/>
    <col min="18" max="18" width="14.140625" bestFit="1" customWidth="1"/>
    <col min="19" max="19" width="12.140625" customWidth="1"/>
    <col min="20" max="30" width="21" customWidth="1"/>
    <col min="31" max="31" width="23.28515625" customWidth="1"/>
    <col min="32" max="32" width="21.42578125" customWidth="1"/>
    <col min="33" max="38" width="23.28515625" hidden="1" customWidth="1"/>
    <col min="39" max="47" width="21.42578125" hidden="1" customWidth="1"/>
    <col min="48" max="48" width="23.42578125" customWidth="1"/>
    <col min="50" max="50" width="14.140625" bestFit="1" customWidth="1"/>
  </cols>
  <sheetData>
    <row r="1" spans="1:50" s="26" customFormat="1">
      <c r="G1"/>
      <c r="H1"/>
      <c r="I1"/>
      <c r="J1"/>
      <c r="K1"/>
      <c r="L1"/>
      <c r="M1"/>
      <c r="N1"/>
      <c r="O1"/>
      <c r="P1"/>
      <c r="Q1"/>
      <c r="R1"/>
      <c r="S1"/>
      <c r="T1"/>
      <c r="U1"/>
      <c r="V1"/>
      <c r="W1"/>
      <c r="X1"/>
      <c r="Y1"/>
      <c r="Z1"/>
      <c r="AA1"/>
      <c r="AB1"/>
      <c r="AC1"/>
      <c r="AD1"/>
      <c r="AE1"/>
      <c r="AF1"/>
      <c r="AG1"/>
      <c r="AH1"/>
      <c r="AI1"/>
      <c r="AJ1"/>
      <c r="AK1"/>
      <c r="AL1"/>
      <c r="AM1"/>
      <c r="AN1"/>
      <c r="AO1"/>
      <c r="AP1"/>
      <c r="AQ1"/>
      <c r="AR1"/>
      <c r="AS1"/>
      <c r="AT1"/>
      <c r="AU1"/>
    </row>
    <row r="2" spans="1:50" ht="15.75">
      <c r="E2" s="8"/>
      <c r="F2" s="8"/>
      <c r="K2" s="1" t="s">
        <v>0</v>
      </c>
      <c r="L2" s="228" t="s">
        <v>5688</v>
      </c>
    </row>
    <row r="3" spans="1:50" ht="15.75">
      <c r="G3" s="1"/>
      <c r="H3" s="1"/>
      <c r="I3" s="228"/>
      <c r="J3" s="1"/>
      <c r="K3" s="1" t="s">
        <v>1</v>
      </c>
      <c r="L3" s="87" t="s">
        <v>2</v>
      </c>
      <c r="N3" s="1"/>
      <c r="X3" s="1"/>
      <c r="AF3" s="1"/>
      <c r="AM3" s="1"/>
      <c r="AN3" s="1"/>
      <c r="AO3" s="1"/>
      <c r="AP3" s="1"/>
      <c r="AQ3" s="1"/>
      <c r="AR3" s="1"/>
      <c r="AS3" s="1"/>
      <c r="AT3" s="1"/>
      <c r="AU3" s="1"/>
      <c r="AV3" s="1"/>
    </row>
    <row r="4" spans="1:50" ht="15.75">
      <c r="G4" s="1"/>
      <c r="H4" s="1"/>
      <c r="I4" s="87"/>
      <c r="J4" s="1"/>
      <c r="K4" s="1" t="s">
        <v>3</v>
      </c>
      <c r="L4" s="407">
        <v>46113</v>
      </c>
      <c r="N4" s="1"/>
      <c r="X4" s="1"/>
      <c r="AF4" s="1"/>
      <c r="AM4" s="1"/>
      <c r="AN4" s="1"/>
      <c r="AO4" s="1"/>
      <c r="AP4" s="1"/>
      <c r="AQ4" s="1"/>
      <c r="AR4" s="1"/>
      <c r="AS4" s="1"/>
      <c r="AT4" s="1"/>
      <c r="AU4" s="1"/>
      <c r="AV4" s="1"/>
    </row>
    <row r="5" spans="1:50" ht="16.5" thickBot="1">
      <c r="G5" s="1"/>
      <c r="H5" s="1"/>
      <c r="I5" s="6"/>
      <c r="J5" s="1"/>
      <c r="K5" s="1" t="s">
        <v>4</v>
      </c>
      <c r="L5" s="87" t="s">
        <v>5</v>
      </c>
      <c r="N5" s="1"/>
      <c r="X5" s="1"/>
      <c r="AF5" s="1"/>
      <c r="AM5" s="1"/>
      <c r="AN5" s="1"/>
      <c r="AO5" s="1"/>
      <c r="AP5" s="1"/>
      <c r="AQ5" s="1"/>
      <c r="AR5" s="1"/>
      <c r="AS5" s="1"/>
      <c r="AT5" s="1"/>
      <c r="AU5" s="1"/>
      <c r="AV5" s="1"/>
    </row>
    <row r="6" spans="1:50" ht="15.75">
      <c r="H6" s="1"/>
      <c r="I6" s="87"/>
      <c r="R6" s="62"/>
      <c r="S6" s="63"/>
      <c r="T6" s="64"/>
      <c r="U6" s="64" t="s">
        <v>1761</v>
      </c>
      <c r="V6" s="63"/>
      <c r="W6" s="63"/>
      <c r="X6" s="65"/>
      <c r="Y6" s="56"/>
      <c r="Z6" s="56"/>
      <c r="AA6" s="57"/>
      <c r="AB6" s="57"/>
      <c r="AC6" s="57" t="s">
        <v>1772</v>
      </c>
      <c r="AD6" s="56"/>
      <c r="AE6" s="56"/>
      <c r="AF6" s="58"/>
      <c r="AG6" s="51"/>
      <c r="AH6" s="50"/>
      <c r="AI6" s="50" t="s">
        <v>1777</v>
      </c>
      <c r="AJ6" s="51"/>
      <c r="AK6" s="51"/>
      <c r="AL6" s="51"/>
      <c r="AM6" s="52"/>
      <c r="AN6" s="72"/>
      <c r="AO6" s="73"/>
      <c r="AP6" s="73"/>
      <c r="AQ6" s="80" t="s">
        <v>1788</v>
      </c>
      <c r="AR6" s="73"/>
      <c r="AS6" s="73"/>
      <c r="AT6" s="73"/>
      <c r="AU6" s="74"/>
      <c r="AV6" s="1"/>
      <c r="AW6" s="81"/>
      <c r="AX6" s="81"/>
    </row>
    <row r="7" spans="1:50" ht="15.75">
      <c r="O7" s="1"/>
      <c r="P7" s="1"/>
      <c r="Q7" s="1"/>
      <c r="R7" s="66"/>
      <c r="S7" s="45" t="s">
        <v>1768</v>
      </c>
      <c r="T7" s="45" t="s">
        <v>1768</v>
      </c>
      <c r="U7" s="45" t="s">
        <v>1768</v>
      </c>
      <c r="V7" s="45" t="s">
        <v>1769</v>
      </c>
      <c r="W7" s="45" t="s">
        <v>1769</v>
      </c>
      <c r="X7" s="67" t="s">
        <v>1769</v>
      </c>
      <c r="Y7" s="46"/>
      <c r="Z7" s="46"/>
      <c r="AA7" s="46"/>
      <c r="AB7" s="46" t="s">
        <v>1768</v>
      </c>
      <c r="AC7" s="46" t="s">
        <v>1768</v>
      </c>
      <c r="AD7" s="46" t="s">
        <v>1769</v>
      </c>
      <c r="AE7" s="46" t="s">
        <v>1769</v>
      </c>
      <c r="AF7" s="59" t="s">
        <v>1769</v>
      </c>
      <c r="AG7" s="48"/>
      <c r="AH7" s="48" t="s">
        <v>1768</v>
      </c>
      <c r="AI7" s="48" t="s">
        <v>1768</v>
      </c>
      <c r="AJ7" s="48" t="s">
        <v>1769</v>
      </c>
      <c r="AK7" s="48" t="s">
        <v>1769</v>
      </c>
      <c r="AL7" s="49" t="s">
        <v>1769</v>
      </c>
      <c r="AM7" s="53"/>
      <c r="AN7" s="75"/>
      <c r="AO7" s="71"/>
      <c r="AP7" s="71"/>
      <c r="AQ7" s="71"/>
      <c r="AR7" s="71"/>
      <c r="AS7" s="71"/>
      <c r="AT7" s="71"/>
      <c r="AU7" s="76"/>
      <c r="AW7" s="81"/>
      <c r="AX7" s="81"/>
    </row>
    <row r="8" spans="1:50" ht="16.5" thickBot="1">
      <c r="A8" s="4" t="s">
        <v>1455</v>
      </c>
      <c r="B8" s="4" t="s">
        <v>1456</v>
      </c>
      <c r="C8" s="4" t="s">
        <v>1457</v>
      </c>
      <c r="D8" s="4" t="s">
        <v>1458</v>
      </c>
      <c r="E8" s="4" t="s">
        <v>1459</v>
      </c>
      <c r="F8" s="4" t="s">
        <v>9</v>
      </c>
      <c r="G8" s="4" t="s">
        <v>1752</v>
      </c>
      <c r="H8" s="4" t="s">
        <v>1753</v>
      </c>
      <c r="I8" s="4" t="s">
        <v>1754</v>
      </c>
      <c r="J8" s="4" t="s">
        <v>1755</v>
      </c>
      <c r="K8" s="4" t="s">
        <v>1756</v>
      </c>
      <c r="L8" s="4" t="s">
        <v>1757</v>
      </c>
      <c r="M8" s="4" t="s">
        <v>1461</v>
      </c>
      <c r="N8" s="4" t="s">
        <v>1759</v>
      </c>
      <c r="O8" s="4" t="s">
        <v>1758</v>
      </c>
      <c r="P8" s="4" t="s">
        <v>1789</v>
      </c>
      <c r="Q8" s="4" t="s">
        <v>1790</v>
      </c>
      <c r="R8" s="68" t="s">
        <v>1762</v>
      </c>
      <c r="S8" s="69" t="s">
        <v>1770</v>
      </c>
      <c r="T8" s="69" t="s">
        <v>1763</v>
      </c>
      <c r="U8" s="69" t="s">
        <v>1764</v>
      </c>
      <c r="V8" s="69" t="s">
        <v>1765</v>
      </c>
      <c r="W8" s="69" t="s">
        <v>1766</v>
      </c>
      <c r="X8" s="70" t="s">
        <v>1767</v>
      </c>
      <c r="Y8" s="60" t="s">
        <v>1773</v>
      </c>
      <c r="Z8" s="60" t="s">
        <v>1774</v>
      </c>
      <c r="AA8" s="60" t="s">
        <v>1775</v>
      </c>
      <c r="AB8" s="60" t="s">
        <v>1776</v>
      </c>
      <c r="AC8" s="60" t="s">
        <v>1764</v>
      </c>
      <c r="AD8" s="60" t="s">
        <v>1765</v>
      </c>
      <c r="AE8" s="60" t="s">
        <v>1766</v>
      </c>
      <c r="AF8" s="61" t="s">
        <v>1767</v>
      </c>
      <c r="AG8" s="54" t="s">
        <v>1778</v>
      </c>
      <c r="AH8" s="54" t="s">
        <v>1776</v>
      </c>
      <c r="AI8" s="54" t="s">
        <v>1764</v>
      </c>
      <c r="AJ8" s="54" t="s">
        <v>1765</v>
      </c>
      <c r="AK8" s="54" t="s">
        <v>1766</v>
      </c>
      <c r="AL8" s="54" t="s">
        <v>1767</v>
      </c>
      <c r="AM8" s="55" t="s">
        <v>1779</v>
      </c>
      <c r="AN8" s="77" t="s">
        <v>1780</v>
      </c>
      <c r="AO8" s="78" t="s">
        <v>1781</v>
      </c>
      <c r="AP8" s="78" t="s">
        <v>1782</v>
      </c>
      <c r="AQ8" s="78" t="s">
        <v>1783</v>
      </c>
      <c r="AR8" s="78" t="s">
        <v>1784</v>
      </c>
      <c r="AS8" s="78" t="s">
        <v>1785</v>
      </c>
      <c r="AT8" s="78" t="s">
        <v>1786</v>
      </c>
      <c r="AU8" s="79" t="s">
        <v>1787</v>
      </c>
      <c r="AV8" s="4" t="s">
        <v>1460</v>
      </c>
      <c r="AW8" s="83" t="s">
        <v>787</v>
      </c>
      <c r="AX8" s="83" t="s">
        <v>4274</v>
      </c>
    </row>
    <row r="9" spans="1:50" ht="15.75">
      <c r="D9" s="38" t="s">
        <v>1463</v>
      </c>
      <c r="G9" s="1"/>
      <c r="H9" s="1"/>
      <c r="I9" s="1"/>
      <c r="J9" s="1"/>
      <c r="K9" s="1"/>
      <c r="L9" s="1"/>
      <c r="N9" s="1"/>
      <c r="P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row>
    <row r="10" spans="1:50" ht="15.75">
      <c r="A10" t="s">
        <v>1737</v>
      </c>
      <c r="D10" t="s">
        <v>1464</v>
      </c>
      <c r="E10" t="s">
        <v>1465</v>
      </c>
      <c r="F10" t="s">
        <v>30</v>
      </c>
      <c r="G10" s="1" t="s">
        <v>4189</v>
      </c>
      <c r="H10" s="1" t="s">
        <v>4189</v>
      </c>
      <c r="I10" s="87" t="s">
        <v>2270</v>
      </c>
      <c r="J10" s="1"/>
      <c r="K10" s="179" t="s">
        <v>1798</v>
      </c>
      <c r="L10" s="179" t="s">
        <v>20</v>
      </c>
      <c r="M10" t="s">
        <v>1466</v>
      </c>
      <c r="N10" s="179" t="s">
        <v>1791</v>
      </c>
      <c r="O10" s="166">
        <v>81</v>
      </c>
      <c r="P10">
        <f t="shared" ref="P10:P15" si="0">Q10*0.8</f>
        <v>135.20000000000002</v>
      </c>
      <c r="Q10">
        <v>169</v>
      </c>
      <c r="R10" s="28" t="s">
        <v>1467</v>
      </c>
      <c r="S10" s="28">
        <v>1</v>
      </c>
      <c r="T10" s="28">
        <v>9.4E-2</v>
      </c>
      <c r="U10" s="28">
        <v>1.0940000000000001</v>
      </c>
      <c r="V10" s="28">
        <v>80</v>
      </c>
      <c r="W10" s="28">
        <v>260</v>
      </c>
      <c r="X10" s="28">
        <v>80</v>
      </c>
      <c r="Y10" s="28">
        <v>12</v>
      </c>
      <c r="Z10" s="28"/>
      <c r="AA10" s="155">
        <v>17350003510038</v>
      </c>
      <c r="AB10" s="28">
        <v>0.15</v>
      </c>
      <c r="AC10" s="28">
        <f t="shared" ref="AC10:AC15" si="1">U10*Y10+AB10</f>
        <v>13.278</v>
      </c>
      <c r="AD10" s="28">
        <v>34</v>
      </c>
      <c r="AE10" s="28">
        <v>27</v>
      </c>
      <c r="AF10" s="28">
        <v>26</v>
      </c>
      <c r="AG10" s="7">
        <v>0</v>
      </c>
      <c r="AH10" s="7">
        <v>0</v>
      </c>
      <c r="AI10" s="47">
        <f>AG10*AC10+AH10</f>
        <v>0</v>
      </c>
      <c r="AJ10" s="7"/>
      <c r="AK10" s="7"/>
      <c r="AL10" s="7"/>
      <c r="AM10" s="1"/>
      <c r="AN10" s="1"/>
      <c r="AO10" s="1"/>
      <c r="AP10" s="1"/>
      <c r="AQ10" s="1"/>
      <c r="AR10" s="1"/>
      <c r="AS10" s="1"/>
      <c r="AT10" s="1"/>
      <c r="AU10" s="1"/>
      <c r="AV10" s="292" t="s">
        <v>1621</v>
      </c>
      <c r="AX10" t="s">
        <v>4276</v>
      </c>
    </row>
    <row r="11" spans="1:50" ht="15.75">
      <c r="A11" t="s">
        <v>1737</v>
      </c>
      <c r="D11" t="s">
        <v>1468</v>
      </c>
      <c r="E11" t="s">
        <v>1465</v>
      </c>
      <c r="F11" t="s">
        <v>30</v>
      </c>
      <c r="G11" s="1" t="s">
        <v>4190</v>
      </c>
      <c r="H11" s="1" t="s">
        <v>4190</v>
      </c>
      <c r="I11" s="87" t="s">
        <v>2270</v>
      </c>
      <c r="J11" s="1"/>
      <c r="K11" s="179" t="s">
        <v>1798</v>
      </c>
      <c r="L11" s="179" t="s">
        <v>20</v>
      </c>
      <c r="M11" t="s">
        <v>1469</v>
      </c>
      <c r="N11" s="179" t="s">
        <v>1791</v>
      </c>
      <c r="O11" s="166">
        <v>335.5</v>
      </c>
      <c r="P11">
        <f t="shared" si="0"/>
        <v>559.20000000000005</v>
      </c>
      <c r="Q11">
        <v>699</v>
      </c>
      <c r="R11" s="28" t="s">
        <v>1470</v>
      </c>
      <c r="S11" s="28">
        <v>5</v>
      </c>
      <c r="T11" s="28">
        <v>0.47</v>
      </c>
      <c r="U11" s="28">
        <f>T11+S11</f>
        <v>5.47</v>
      </c>
      <c r="V11" s="28">
        <v>200</v>
      </c>
      <c r="W11" s="28">
        <v>290</v>
      </c>
      <c r="X11" s="28">
        <v>130</v>
      </c>
      <c r="Y11" s="28">
        <v>3</v>
      </c>
      <c r="Z11" s="28"/>
      <c r="AA11" s="155">
        <v>17350003510045</v>
      </c>
      <c r="AB11" s="28">
        <v>0.15</v>
      </c>
      <c r="AC11" s="28">
        <f t="shared" si="1"/>
        <v>16.559999999999999</v>
      </c>
      <c r="AD11" s="28">
        <v>38</v>
      </c>
      <c r="AE11" s="28">
        <v>31</v>
      </c>
      <c r="AF11" s="28">
        <v>20</v>
      </c>
      <c r="AG11" s="7"/>
      <c r="AH11" s="7"/>
      <c r="AI11" s="7"/>
      <c r="AJ11" s="7"/>
      <c r="AK11" s="7"/>
      <c r="AL11" s="7"/>
      <c r="AM11" s="1"/>
      <c r="AN11" s="1"/>
      <c r="AO11" s="1"/>
      <c r="AP11" s="1"/>
      <c r="AQ11" s="1"/>
      <c r="AR11" s="1"/>
      <c r="AS11" s="1"/>
      <c r="AT11" s="1"/>
      <c r="AU11" s="1"/>
      <c r="AV11" s="292" t="s">
        <v>1618</v>
      </c>
      <c r="AX11" t="s">
        <v>4276</v>
      </c>
    </row>
    <row r="12" spans="1:50" ht="15.75">
      <c r="A12" t="s">
        <v>1737</v>
      </c>
      <c r="D12" t="s">
        <v>1471</v>
      </c>
      <c r="E12" t="s">
        <v>1472</v>
      </c>
      <c r="F12" t="s">
        <v>30</v>
      </c>
      <c r="G12" s="1" t="s">
        <v>4191</v>
      </c>
      <c r="H12" s="1" t="s">
        <v>4191</v>
      </c>
      <c r="I12" s="87" t="s">
        <v>2270</v>
      </c>
      <c r="J12" s="1"/>
      <c r="K12" s="179" t="s">
        <v>1798</v>
      </c>
      <c r="L12" s="179" t="s">
        <v>20</v>
      </c>
      <c r="M12" t="s">
        <v>1466</v>
      </c>
      <c r="N12" s="179" t="s">
        <v>1791</v>
      </c>
      <c r="O12" s="166">
        <v>86</v>
      </c>
      <c r="P12">
        <f t="shared" si="0"/>
        <v>143.20000000000002</v>
      </c>
      <c r="Q12">
        <v>179</v>
      </c>
      <c r="R12" s="28" t="s">
        <v>1473</v>
      </c>
      <c r="S12" s="28">
        <v>1</v>
      </c>
      <c r="T12" s="28">
        <v>9.4E-2</v>
      </c>
      <c r="U12" s="28">
        <v>1.0940000000000001</v>
      </c>
      <c r="V12" s="28">
        <v>80</v>
      </c>
      <c r="W12" s="28">
        <v>260</v>
      </c>
      <c r="X12" s="28">
        <v>80</v>
      </c>
      <c r="Y12" s="28">
        <v>12</v>
      </c>
      <c r="Z12" s="28"/>
      <c r="AA12" s="155">
        <v>17350003510007</v>
      </c>
      <c r="AB12" s="28">
        <v>0.15</v>
      </c>
      <c r="AC12" s="28">
        <f t="shared" si="1"/>
        <v>13.278</v>
      </c>
      <c r="AD12" s="28">
        <v>34</v>
      </c>
      <c r="AE12" s="28">
        <v>27</v>
      </c>
      <c r="AF12" s="28">
        <v>26</v>
      </c>
      <c r="AG12" s="7"/>
      <c r="AH12" s="7"/>
      <c r="AI12" s="7"/>
      <c r="AJ12" s="7"/>
      <c r="AK12" s="7"/>
      <c r="AL12" s="7"/>
      <c r="AM12" s="1"/>
      <c r="AN12" s="1"/>
      <c r="AO12" s="1"/>
      <c r="AP12" s="1"/>
      <c r="AQ12" s="1"/>
      <c r="AR12" s="1"/>
      <c r="AS12" s="1"/>
      <c r="AT12" s="1"/>
      <c r="AU12" s="1"/>
      <c r="AV12" s="293" t="s">
        <v>1619</v>
      </c>
      <c r="AX12" t="s">
        <v>4276</v>
      </c>
    </row>
    <row r="13" spans="1:50" ht="15.75">
      <c r="A13" t="s">
        <v>1737</v>
      </c>
      <c r="D13" t="s">
        <v>1474</v>
      </c>
      <c r="E13" t="s">
        <v>1475</v>
      </c>
      <c r="F13" t="s">
        <v>30</v>
      </c>
      <c r="G13" s="1" t="s">
        <v>4192</v>
      </c>
      <c r="H13" s="1" t="s">
        <v>4192</v>
      </c>
      <c r="I13" s="87" t="s">
        <v>2270</v>
      </c>
      <c r="J13" s="1"/>
      <c r="K13" s="179" t="s">
        <v>1798</v>
      </c>
      <c r="L13" s="179" t="s">
        <v>20</v>
      </c>
      <c r="M13" t="s">
        <v>64</v>
      </c>
      <c r="N13" s="179" t="s">
        <v>1791</v>
      </c>
      <c r="O13" s="166">
        <v>86</v>
      </c>
      <c r="P13">
        <f t="shared" si="0"/>
        <v>143.20000000000002</v>
      </c>
      <c r="Q13">
        <v>179</v>
      </c>
      <c r="R13" s="28" t="s">
        <v>1476</v>
      </c>
      <c r="S13" s="28">
        <v>0.5</v>
      </c>
      <c r="T13" s="28">
        <v>0.65</v>
      </c>
      <c r="U13" s="28">
        <v>0.56499999999999995</v>
      </c>
      <c r="V13" s="28">
        <v>100</v>
      </c>
      <c r="W13" s="28">
        <v>260</v>
      </c>
      <c r="X13" s="28">
        <v>50</v>
      </c>
      <c r="Y13" s="28">
        <v>12</v>
      </c>
      <c r="Z13" s="28"/>
      <c r="AA13" s="155">
        <v>17350003510014</v>
      </c>
      <c r="AB13" s="28">
        <v>0.15</v>
      </c>
      <c r="AC13" s="28">
        <f t="shared" si="1"/>
        <v>6.93</v>
      </c>
      <c r="AD13" s="28">
        <v>31</v>
      </c>
      <c r="AE13" s="28">
        <v>27</v>
      </c>
      <c r="AF13" s="28">
        <v>21</v>
      </c>
      <c r="AG13" s="7"/>
      <c r="AH13" s="7"/>
      <c r="AI13" s="7"/>
      <c r="AJ13" s="7"/>
      <c r="AK13" s="7"/>
      <c r="AL13" s="7"/>
      <c r="AM13" s="1"/>
      <c r="AN13" s="1"/>
      <c r="AO13" s="1"/>
      <c r="AP13" s="1"/>
      <c r="AQ13" s="1"/>
      <c r="AR13" s="1"/>
      <c r="AS13" s="1"/>
      <c r="AT13" s="1"/>
      <c r="AU13" s="1"/>
      <c r="AV13" s="292" t="s">
        <v>3180</v>
      </c>
      <c r="AX13" t="s">
        <v>4276</v>
      </c>
    </row>
    <row r="14" spans="1:50" ht="15.75">
      <c r="A14" t="s">
        <v>1737</v>
      </c>
      <c r="D14" t="s">
        <v>1477</v>
      </c>
      <c r="E14" t="s">
        <v>1478</v>
      </c>
      <c r="F14" t="s">
        <v>30</v>
      </c>
      <c r="G14" s="1" t="s">
        <v>4193</v>
      </c>
      <c r="H14" s="1" t="s">
        <v>4193</v>
      </c>
      <c r="I14" s="87" t="s">
        <v>2270</v>
      </c>
      <c r="J14" s="1"/>
      <c r="K14" s="179" t="s">
        <v>1798</v>
      </c>
      <c r="L14" s="179" t="s">
        <v>20</v>
      </c>
      <c r="M14" t="s">
        <v>64</v>
      </c>
      <c r="N14" s="179" t="s">
        <v>1791</v>
      </c>
      <c r="O14" s="166">
        <v>62</v>
      </c>
      <c r="P14">
        <f t="shared" si="0"/>
        <v>103.2</v>
      </c>
      <c r="Q14">
        <v>129</v>
      </c>
      <c r="R14" s="28" t="s">
        <v>1479</v>
      </c>
      <c r="S14" s="28">
        <v>0.5</v>
      </c>
      <c r="T14" s="28">
        <v>0.65</v>
      </c>
      <c r="U14" s="28">
        <v>0.56499999999999995</v>
      </c>
      <c r="V14" s="28">
        <v>100</v>
      </c>
      <c r="W14" s="28">
        <v>260</v>
      </c>
      <c r="X14" s="28">
        <v>50</v>
      </c>
      <c r="Y14" s="28">
        <v>12</v>
      </c>
      <c r="Z14" s="28"/>
      <c r="AA14" s="155">
        <v>17350003510021</v>
      </c>
      <c r="AB14" s="28">
        <v>0.15</v>
      </c>
      <c r="AC14" s="28">
        <f t="shared" si="1"/>
        <v>6.93</v>
      </c>
      <c r="AD14" s="28">
        <v>31</v>
      </c>
      <c r="AE14" s="28">
        <v>27</v>
      </c>
      <c r="AF14" s="28">
        <v>21</v>
      </c>
      <c r="AG14" s="7"/>
      <c r="AH14" s="7"/>
      <c r="AI14" s="7"/>
      <c r="AJ14" s="7"/>
      <c r="AK14" s="7"/>
      <c r="AL14" s="7"/>
      <c r="AM14" s="1"/>
      <c r="AN14" s="1"/>
      <c r="AO14" s="1"/>
      <c r="AP14" s="1"/>
      <c r="AQ14" s="1"/>
      <c r="AR14" s="1"/>
      <c r="AS14" s="1"/>
      <c r="AT14" s="1"/>
      <c r="AU14" s="1"/>
      <c r="AV14" s="293" t="s">
        <v>1620</v>
      </c>
      <c r="AX14" t="s">
        <v>4276</v>
      </c>
    </row>
    <row r="15" spans="1:50" ht="15.75">
      <c r="A15" t="s">
        <v>1737</v>
      </c>
      <c r="D15" t="s">
        <v>1480</v>
      </c>
      <c r="E15" t="s">
        <v>1481</v>
      </c>
      <c r="F15" t="s">
        <v>30</v>
      </c>
      <c r="G15" s="1" t="s">
        <v>4194</v>
      </c>
      <c r="H15" s="1" t="s">
        <v>4194</v>
      </c>
      <c r="I15" s="87" t="s">
        <v>2270</v>
      </c>
      <c r="J15" s="1"/>
      <c r="K15" s="179" t="s">
        <v>1798</v>
      </c>
      <c r="L15" s="179" t="s">
        <v>20</v>
      </c>
      <c r="M15" t="s">
        <v>1466</v>
      </c>
      <c r="N15" s="179" t="s">
        <v>1791</v>
      </c>
      <c r="O15" s="166">
        <v>134</v>
      </c>
      <c r="P15">
        <f t="shared" si="0"/>
        <v>223.20000000000002</v>
      </c>
      <c r="Q15">
        <v>279</v>
      </c>
      <c r="R15" s="28" t="s">
        <v>1482</v>
      </c>
      <c r="S15" s="28">
        <v>1</v>
      </c>
      <c r="T15" s="28">
        <v>9.4E-2</v>
      </c>
      <c r="U15" s="28">
        <v>1.0940000000000001</v>
      </c>
      <c r="V15" s="28">
        <v>80</v>
      </c>
      <c r="W15" s="28">
        <v>260</v>
      </c>
      <c r="X15" s="28">
        <v>80</v>
      </c>
      <c r="Y15" s="28">
        <v>12</v>
      </c>
      <c r="Z15" s="28"/>
      <c r="AA15" s="154">
        <v>17350003510052</v>
      </c>
      <c r="AB15" s="28">
        <v>0.15</v>
      </c>
      <c r="AC15" s="28">
        <f t="shared" si="1"/>
        <v>13.278</v>
      </c>
      <c r="AD15" s="28">
        <v>34</v>
      </c>
      <c r="AE15" s="28">
        <v>27</v>
      </c>
      <c r="AF15" s="28">
        <v>26</v>
      </c>
      <c r="AG15" s="7"/>
      <c r="AH15" s="7"/>
      <c r="AI15" s="7"/>
      <c r="AJ15" s="7"/>
      <c r="AK15" s="7"/>
      <c r="AL15" s="7"/>
      <c r="AM15" s="1"/>
      <c r="AN15" s="1"/>
      <c r="AO15" s="1"/>
      <c r="AP15" s="1"/>
      <c r="AQ15" s="1"/>
      <c r="AR15" s="1"/>
      <c r="AS15" s="1"/>
      <c r="AT15" s="1"/>
      <c r="AU15" s="1"/>
      <c r="AV15" s="290" t="s">
        <v>3179</v>
      </c>
      <c r="AX15" t="s">
        <v>4276</v>
      </c>
    </row>
    <row r="16" spans="1:50" ht="15.75">
      <c r="G16" s="1"/>
      <c r="H16" s="1"/>
      <c r="I16" s="1"/>
      <c r="J16" s="1"/>
      <c r="K16" s="1"/>
      <c r="L16" s="1"/>
      <c r="M16" s="1"/>
      <c r="N16" s="1"/>
      <c r="O16" s="7"/>
      <c r="P16" s="7"/>
      <c r="Q16" s="7"/>
      <c r="R16" s="7"/>
      <c r="S16" s="7"/>
      <c r="T16" s="7"/>
      <c r="U16" s="7"/>
      <c r="V16" s="7"/>
      <c r="W16" s="7"/>
      <c r="X16" s="1"/>
      <c r="Y16" s="7"/>
      <c r="Z16" s="7"/>
      <c r="AA16" s="7"/>
      <c r="AB16" s="7"/>
      <c r="AC16" s="7"/>
      <c r="AD16" s="7"/>
      <c r="AE16" s="7"/>
      <c r="AF16" s="1"/>
      <c r="AG16" s="7"/>
      <c r="AH16" s="7"/>
      <c r="AI16" s="7"/>
      <c r="AJ16" s="7"/>
      <c r="AK16" s="7"/>
      <c r="AL16" s="7"/>
      <c r="AM16" s="1"/>
      <c r="AN16" s="1"/>
      <c r="AO16" s="1"/>
      <c r="AP16" s="1"/>
      <c r="AQ16" s="1"/>
      <c r="AR16" s="1"/>
      <c r="AS16" s="1"/>
      <c r="AT16" s="1"/>
      <c r="AU16" s="1"/>
    </row>
    <row r="17" spans="7:47" ht="15.75">
      <c r="G17" s="1"/>
      <c r="H17" s="1"/>
      <c r="I17" s="1"/>
      <c r="J17" s="1"/>
      <c r="K17" s="1"/>
      <c r="L17" s="1"/>
      <c r="M17" s="1"/>
      <c r="N17" s="1"/>
      <c r="O17" s="7"/>
      <c r="P17" s="7"/>
      <c r="Q17" s="7"/>
      <c r="R17" s="7"/>
      <c r="S17" s="7"/>
      <c r="T17" s="7"/>
      <c r="U17" s="7"/>
      <c r="V17" s="7"/>
      <c r="W17" s="7"/>
      <c r="X17" s="1"/>
      <c r="Y17" s="7"/>
      <c r="Z17" s="7"/>
      <c r="AA17" s="7"/>
      <c r="AB17" s="7"/>
      <c r="AC17" s="7"/>
      <c r="AD17" s="7"/>
      <c r="AE17" s="7"/>
      <c r="AF17" s="1"/>
      <c r="AG17" s="7"/>
      <c r="AH17" s="7"/>
      <c r="AI17" s="7"/>
      <c r="AJ17" s="7"/>
      <c r="AK17" s="7"/>
      <c r="AL17" s="7"/>
      <c r="AM17" s="1"/>
      <c r="AN17" s="1"/>
      <c r="AO17" s="1"/>
      <c r="AP17" s="1"/>
      <c r="AQ17" s="1"/>
      <c r="AR17" s="1"/>
      <c r="AS17" s="1"/>
      <c r="AT17" s="1"/>
      <c r="AU17" s="1"/>
    </row>
    <row r="18" spans="7:47" ht="15.75">
      <c r="G18" s="1"/>
      <c r="H18" s="1"/>
      <c r="I18" s="1"/>
      <c r="J18" s="1"/>
      <c r="K18" s="1"/>
      <c r="L18" s="1"/>
      <c r="M18" s="1"/>
      <c r="N18" s="1"/>
      <c r="O18" s="7"/>
      <c r="P18" s="7"/>
      <c r="Q18" s="7"/>
      <c r="R18" s="7"/>
      <c r="S18" s="7"/>
      <c r="T18" s="7"/>
      <c r="U18" s="7"/>
      <c r="V18" s="7"/>
      <c r="W18" s="7"/>
      <c r="X18" s="1"/>
      <c r="Y18" s="7"/>
      <c r="Z18" s="7"/>
      <c r="AA18" s="7"/>
      <c r="AB18" s="7"/>
      <c r="AC18" s="7"/>
      <c r="AD18" s="7"/>
      <c r="AE18" s="7"/>
      <c r="AF18" s="1"/>
      <c r="AG18" s="7"/>
      <c r="AH18" s="7"/>
      <c r="AI18" s="7"/>
      <c r="AJ18" s="7"/>
      <c r="AK18" s="7"/>
      <c r="AL18" s="7"/>
      <c r="AM18" s="1"/>
      <c r="AN18" s="1"/>
      <c r="AO18" s="1"/>
      <c r="AP18" s="1"/>
      <c r="AQ18" s="1"/>
      <c r="AR18" s="1"/>
      <c r="AS18" s="1"/>
      <c r="AT18" s="1"/>
      <c r="AU18" s="1"/>
    </row>
    <row r="19" spans="7:47" ht="15.75">
      <c r="G19" s="1"/>
      <c r="H19" s="1"/>
      <c r="I19" s="1"/>
      <c r="J19" s="1"/>
      <c r="K19" s="1"/>
      <c r="L19" s="1"/>
      <c r="M19" s="1"/>
      <c r="N19" s="1"/>
      <c r="O19" s="7"/>
      <c r="P19" s="7"/>
      <c r="Q19" s="7"/>
      <c r="R19" s="7"/>
      <c r="S19" s="7"/>
      <c r="T19" s="7"/>
      <c r="U19" s="7"/>
      <c r="V19" s="7"/>
      <c r="W19" s="7"/>
      <c r="X19" s="1"/>
      <c r="Y19" s="7"/>
      <c r="Z19" s="7"/>
      <c r="AA19" s="7"/>
      <c r="AB19" s="7"/>
      <c r="AC19" s="7"/>
      <c r="AD19" s="7"/>
      <c r="AE19" s="7"/>
      <c r="AF19" s="1"/>
      <c r="AG19" s="7"/>
      <c r="AH19" s="7"/>
      <c r="AI19" s="7"/>
      <c r="AJ19" s="7"/>
      <c r="AK19" s="7"/>
      <c r="AL19" s="7"/>
      <c r="AM19" s="1"/>
      <c r="AN19" s="1"/>
      <c r="AO19" s="1"/>
      <c r="AP19" s="1"/>
      <c r="AQ19" s="1"/>
      <c r="AR19" s="1"/>
      <c r="AS19" s="1"/>
      <c r="AT19" s="1"/>
      <c r="AU19" s="1"/>
    </row>
    <row r="20" spans="7:47" ht="15.75">
      <c r="G20" s="1"/>
      <c r="H20" s="1"/>
      <c r="I20" s="1"/>
      <c r="J20" s="1"/>
      <c r="K20" s="1"/>
      <c r="L20" s="1"/>
      <c r="M20" s="1"/>
      <c r="N20" s="1"/>
      <c r="O20" s="7"/>
      <c r="P20" s="7"/>
      <c r="Q20" s="7"/>
      <c r="R20" s="7"/>
      <c r="S20" s="7"/>
      <c r="T20" s="7"/>
      <c r="U20" s="7"/>
      <c r="V20" s="7"/>
      <c r="W20" s="7"/>
      <c r="X20" s="1"/>
      <c r="Y20" s="7"/>
      <c r="Z20" s="7"/>
      <c r="AA20" s="7"/>
      <c r="AB20" s="7"/>
      <c r="AC20" s="7"/>
      <c r="AD20" s="7"/>
      <c r="AE20" s="7"/>
      <c r="AF20" s="1"/>
      <c r="AG20" s="7"/>
      <c r="AH20" s="7"/>
      <c r="AI20" s="7"/>
      <c r="AJ20" s="7"/>
      <c r="AK20" s="7"/>
      <c r="AL20" s="7"/>
      <c r="AM20" s="1"/>
      <c r="AN20" s="1"/>
      <c r="AO20" s="1"/>
      <c r="AP20" s="1"/>
      <c r="AQ20" s="1"/>
      <c r="AR20" s="1"/>
      <c r="AS20" s="1"/>
      <c r="AT20" s="1"/>
      <c r="AU20" s="1"/>
    </row>
    <row r="21" spans="7:47" ht="15.75">
      <c r="G21" s="1"/>
      <c r="H21" s="1"/>
      <c r="I21" s="1"/>
      <c r="J21" s="1"/>
      <c r="K21" s="1"/>
      <c r="L21" s="1"/>
      <c r="M21" s="1"/>
      <c r="N21" s="1"/>
      <c r="O21" s="7"/>
      <c r="P21" s="7"/>
      <c r="Q21" s="7"/>
      <c r="R21" s="7"/>
      <c r="S21" s="7"/>
      <c r="T21" s="7"/>
      <c r="U21" s="7"/>
      <c r="V21" s="7"/>
      <c r="W21" s="7"/>
      <c r="X21" s="1"/>
      <c r="Y21" s="7"/>
      <c r="Z21" s="7"/>
      <c r="AA21" s="7"/>
      <c r="AB21" s="7"/>
      <c r="AC21" s="7"/>
      <c r="AD21" s="7"/>
      <c r="AE21" s="7"/>
      <c r="AF21" s="1"/>
      <c r="AG21" s="7"/>
      <c r="AH21" s="7"/>
      <c r="AI21" s="7"/>
      <c r="AJ21" s="7"/>
      <c r="AK21" s="7"/>
      <c r="AL21" s="7"/>
      <c r="AM21" s="1"/>
      <c r="AN21" s="1"/>
      <c r="AO21" s="1"/>
      <c r="AP21" s="1"/>
      <c r="AQ21" s="1"/>
      <c r="AR21" s="1"/>
      <c r="AS21" s="1"/>
      <c r="AT21" s="1"/>
      <c r="AU21" s="1"/>
    </row>
    <row r="22" spans="7:47" ht="15.75">
      <c r="G22" s="1"/>
      <c r="H22" s="1"/>
      <c r="I22" s="1"/>
      <c r="J22" s="1"/>
      <c r="K22" s="1"/>
      <c r="L22" s="1"/>
      <c r="M22" s="1"/>
      <c r="N22" s="1"/>
      <c r="O22" s="7"/>
      <c r="P22" s="7"/>
      <c r="Q22" s="7"/>
      <c r="R22" s="7"/>
      <c r="S22" s="7"/>
      <c r="T22" s="7"/>
      <c r="U22" s="7"/>
      <c r="V22" s="7"/>
      <c r="W22" s="7"/>
      <c r="X22" s="1"/>
      <c r="Y22" s="7"/>
      <c r="Z22" s="7"/>
      <c r="AA22" s="7"/>
      <c r="AB22" s="7"/>
      <c r="AC22" s="7"/>
      <c r="AD22" s="7"/>
      <c r="AE22" s="7"/>
      <c r="AF22" s="1"/>
      <c r="AG22" s="7"/>
      <c r="AH22" s="7"/>
      <c r="AI22" s="7"/>
      <c r="AJ22" s="7"/>
      <c r="AK22" s="7"/>
      <c r="AL22" s="7"/>
      <c r="AM22" s="1"/>
      <c r="AN22" s="1"/>
      <c r="AO22" s="1"/>
      <c r="AP22" s="1"/>
      <c r="AQ22" s="1"/>
      <c r="AR22" s="1"/>
      <c r="AS22" s="1"/>
      <c r="AT22" s="1"/>
      <c r="AU22" s="1"/>
    </row>
    <row r="23" spans="7:47" ht="15.75">
      <c r="G23" s="1"/>
      <c r="H23" s="1"/>
      <c r="I23" s="1"/>
      <c r="J23" s="1"/>
      <c r="K23" s="1"/>
      <c r="L23" s="1"/>
      <c r="M23" s="1"/>
      <c r="N23" s="1"/>
      <c r="O23" s="7"/>
      <c r="P23" s="7"/>
      <c r="Q23" s="7"/>
      <c r="R23" s="7"/>
      <c r="S23" s="7"/>
      <c r="T23" s="7"/>
      <c r="U23" s="7"/>
      <c r="V23" s="7"/>
      <c r="W23" s="7"/>
      <c r="X23" s="1"/>
      <c r="Y23" s="7"/>
      <c r="Z23" s="7"/>
      <c r="AA23" s="7"/>
      <c r="AB23" s="7"/>
      <c r="AC23" s="7"/>
      <c r="AD23" s="7"/>
      <c r="AE23" s="7"/>
      <c r="AF23" s="1"/>
      <c r="AG23" s="7"/>
      <c r="AH23" s="7"/>
      <c r="AI23" s="7"/>
      <c r="AJ23" s="7"/>
      <c r="AK23" s="7"/>
      <c r="AL23" s="7"/>
      <c r="AM23" s="1"/>
      <c r="AN23" s="1"/>
      <c r="AO23" s="1"/>
      <c r="AP23" s="1"/>
      <c r="AQ23" s="1"/>
      <c r="AR23" s="1"/>
      <c r="AS23" s="1"/>
      <c r="AT23" s="1"/>
      <c r="AU23" s="1"/>
    </row>
    <row r="24" spans="7:47" ht="15.75">
      <c r="G24" s="1"/>
      <c r="H24" s="1"/>
      <c r="I24" s="1"/>
      <c r="J24" s="1"/>
      <c r="K24" s="1"/>
      <c r="L24" s="1"/>
      <c r="M24" s="1"/>
      <c r="N24" s="1"/>
      <c r="O24" s="7"/>
      <c r="P24" s="7"/>
      <c r="Q24" s="7"/>
      <c r="R24" s="7"/>
      <c r="S24" s="7"/>
      <c r="T24" s="7"/>
      <c r="U24" s="7"/>
      <c r="V24" s="7"/>
      <c r="W24" s="7"/>
      <c r="X24" s="1"/>
      <c r="Y24" s="7"/>
      <c r="Z24" s="7"/>
      <c r="AA24" s="7"/>
      <c r="AB24" s="7"/>
      <c r="AC24" s="7"/>
      <c r="AD24" s="7"/>
      <c r="AE24" s="7"/>
      <c r="AF24" s="1"/>
      <c r="AG24" s="7"/>
      <c r="AH24" s="7"/>
      <c r="AI24" s="7"/>
      <c r="AJ24" s="7"/>
      <c r="AK24" s="7"/>
      <c r="AL24" s="7"/>
      <c r="AM24" s="1"/>
      <c r="AN24" s="1"/>
      <c r="AO24" s="1"/>
      <c r="AP24" s="1"/>
      <c r="AQ24" s="1"/>
      <c r="AR24" s="1"/>
      <c r="AS24" s="1"/>
      <c r="AT24" s="1"/>
      <c r="AU24" s="1"/>
    </row>
    <row r="25" spans="7:47" ht="15.75">
      <c r="G25" s="1"/>
      <c r="H25" s="1"/>
      <c r="I25" s="1"/>
      <c r="J25" s="1"/>
      <c r="K25" s="1"/>
      <c r="L25" s="1"/>
      <c r="M25" s="1"/>
      <c r="N25" s="1"/>
      <c r="O25" s="7"/>
      <c r="P25" s="7"/>
      <c r="Q25" s="7"/>
      <c r="R25" s="7"/>
      <c r="S25" s="7"/>
      <c r="T25" s="7"/>
      <c r="U25" s="7"/>
      <c r="V25" s="7"/>
      <c r="W25" s="7"/>
      <c r="X25" s="1"/>
      <c r="Y25" s="7"/>
      <c r="Z25" s="7"/>
      <c r="AA25" s="7"/>
      <c r="AB25" s="7"/>
      <c r="AC25" s="7"/>
      <c r="AD25" s="7"/>
      <c r="AE25" s="7"/>
      <c r="AF25" s="1"/>
      <c r="AG25" s="7"/>
      <c r="AH25" s="7"/>
      <c r="AI25" s="7"/>
      <c r="AJ25" s="7"/>
      <c r="AK25" s="7"/>
      <c r="AL25" s="7"/>
      <c r="AM25" s="1"/>
      <c r="AN25" s="1"/>
      <c r="AO25" s="1"/>
      <c r="AP25" s="1"/>
      <c r="AQ25" s="1"/>
      <c r="AR25" s="1"/>
      <c r="AS25" s="1"/>
      <c r="AT25" s="1"/>
      <c r="AU25" s="1"/>
    </row>
    <row r="26" spans="7:47" ht="15.75">
      <c r="G26" s="1"/>
      <c r="H26" s="1"/>
      <c r="I26" s="1"/>
      <c r="J26" s="1"/>
      <c r="K26" s="1"/>
      <c r="L26" s="1"/>
      <c r="M26" s="1"/>
      <c r="N26" s="1"/>
      <c r="O26" s="7"/>
      <c r="P26" s="7"/>
      <c r="Q26" s="7"/>
      <c r="R26" s="7"/>
      <c r="S26" s="7"/>
      <c r="T26" s="7"/>
      <c r="U26" s="7"/>
      <c r="V26" s="7"/>
      <c r="W26" s="7"/>
      <c r="X26" s="1"/>
      <c r="Y26" s="7"/>
      <c r="Z26" s="7"/>
      <c r="AA26" s="7"/>
      <c r="AB26" s="7"/>
      <c r="AC26" s="7"/>
      <c r="AD26" s="7"/>
      <c r="AE26" s="7"/>
      <c r="AF26" s="1"/>
      <c r="AG26" s="7"/>
      <c r="AH26" s="7"/>
      <c r="AI26" s="7"/>
      <c r="AJ26" s="7"/>
      <c r="AK26" s="7"/>
      <c r="AL26" s="7"/>
      <c r="AM26" s="1"/>
      <c r="AN26" s="1"/>
      <c r="AO26" s="1"/>
      <c r="AP26" s="1"/>
      <c r="AQ26" s="1"/>
      <c r="AR26" s="1"/>
      <c r="AS26" s="1"/>
      <c r="AT26" s="1"/>
      <c r="AU26" s="1"/>
    </row>
    <row r="27" spans="7:47" ht="15.75">
      <c r="G27" s="1"/>
      <c r="H27" s="1"/>
      <c r="I27" s="1"/>
      <c r="J27" s="1"/>
      <c r="K27" s="1"/>
      <c r="L27" s="1"/>
      <c r="M27" s="1"/>
      <c r="N27" s="1"/>
      <c r="O27" s="7"/>
      <c r="P27" s="7"/>
      <c r="Q27" s="7"/>
      <c r="R27" s="7"/>
      <c r="S27" s="7"/>
      <c r="T27" s="7"/>
      <c r="U27" s="7"/>
      <c r="V27" s="7"/>
      <c r="W27" s="7"/>
      <c r="X27" s="1"/>
      <c r="Y27" s="7"/>
      <c r="Z27" s="7"/>
      <c r="AA27" s="7"/>
      <c r="AB27" s="7"/>
      <c r="AC27" s="7"/>
      <c r="AD27" s="7"/>
      <c r="AE27" s="7"/>
      <c r="AF27" s="1"/>
      <c r="AG27" s="7"/>
      <c r="AH27" s="7"/>
      <c r="AI27" s="7"/>
      <c r="AJ27" s="7"/>
      <c r="AK27" s="7"/>
      <c r="AL27" s="7"/>
      <c r="AM27" s="1"/>
      <c r="AN27" s="1"/>
      <c r="AO27" s="1"/>
      <c r="AP27" s="1"/>
      <c r="AQ27" s="1"/>
      <c r="AR27" s="1"/>
      <c r="AS27" s="1"/>
      <c r="AT27" s="1"/>
      <c r="AU27" s="1"/>
    </row>
    <row r="28" spans="7:47" ht="15.75">
      <c r="G28" s="1"/>
      <c r="H28" s="1"/>
      <c r="I28" s="1"/>
      <c r="J28" s="1"/>
      <c r="K28" s="1"/>
      <c r="L28" s="1"/>
      <c r="M28" s="1"/>
      <c r="N28" s="1"/>
      <c r="O28" s="7"/>
      <c r="P28" s="7"/>
      <c r="Q28" s="7"/>
      <c r="R28" s="7"/>
      <c r="S28" s="7"/>
      <c r="T28" s="7"/>
      <c r="U28" s="7"/>
      <c r="V28" s="7"/>
      <c r="W28" s="7"/>
      <c r="X28" s="1"/>
      <c r="Y28" s="7"/>
      <c r="Z28" s="7"/>
      <c r="AA28" s="7"/>
      <c r="AB28" s="7"/>
      <c r="AC28" s="7"/>
      <c r="AD28" s="7"/>
      <c r="AE28" s="7"/>
      <c r="AF28" s="1"/>
      <c r="AG28" s="7"/>
      <c r="AH28" s="7"/>
      <c r="AI28" s="7"/>
      <c r="AJ28" s="7"/>
      <c r="AK28" s="7"/>
      <c r="AL28" s="7"/>
      <c r="AM28" s="1"/>
      <c r="AN28" s="1"/>
      <c r="AO28" s="1"/>
      <c r="AP28" s="1"/>
      <c r="AQ28" s="1"/>
      <c r="AR28" s="1"/>
      <c r="AS28" s="1"/>
      <c r="AT28" s="1"/>
      <c r="AU28" s="1"/>
    </row>
    <row r="29" spans="7:47" ht="15.75">
      <c r="G29" s="1"/>
      <c r="H29" s="1"/>
      <c r="I29" s="1"/>
      <c r="J29" s="1"/>
      <c r="K29" s="1"/>
      <c r="L29" s="1"/>
      <c r="M29" s="1"/>
      <c r="N29" s="1"/>
      <c r="O29" s="7"/>
      <c r="P29" s="7"/>
      <c r="Q29" s="7"/>
      <c r="R29" s="7"/>
      <c r="S29" s="7"/>
      <c r="T29" s="7"/>
      <c r="U29" s="7"/>
      <c r="V29" s="7"/>
      <c r="W29" s="7"/>
      <c r="X29" s="1"/>
      <c r="Y29" s="7"/>
      <c r="Z29" s="7"/>
      <c r="AA29" s="7"/>
      <c r="AB29" s="7"/>
      <c r="AC29" s="7"/>
      <c r="AD29" s="7"/>
      <c r="AE29" s="7"/>
      <c r="AF29" s="1"/>
      <c r="AG29" s="7"/>
      <c r="AH29" s="7"/>
      <c r="AI29" s="7"/>
      <c r="AJ29" s="7"/>
      <c r="AK29" s="7"/>
      <c r="AL29" s="7"/>
      <c r="AM29" s="1"/>
      <c r="AN29" s="1"/>
      <c r="AO29" s="1"/>
      <c r="AP29" s="1"/>
      <c r="AQ29" s="1"/>
      <c r="AR29" s="1"/>
      <c r="AS29" s="1"/>
      <c r="AT29" s="1"/>
      <c r="AU29" s="1"/>
    </row>
    <row r="30" spans="7:47" ht="15.75">
      <c r="G30" s="1"/>
      <c r="H30" s="1"/>
      <c r="I30" s="1"/>
      <c r="J30" s="1"/>
      <c r="K30" s="1"/>
      <c r="L30" s="1"/>
      <c r="M30" s="1"/>
      <c r="N30" s="1"/>
      <c r="O30" s="7"/>
      <c r="P30" s="7"/>
      <c r="Q30" s="7"/>
      <c r="R30" s="7"/>
      <c r="S30" s="7"/>
      <c r="T30" s="7"/>
      <c r="U30" s="7"/>
      <c r="V30" s="7"/>
      <c r="W30" s="7"/>
      <c r="X30" s="1"/>
      <c r="Y30" s="7"/>
      <c r="Z30" s="7"/>
      <c r="AA30" s="7"/>
      <c r="AB30" s="7"/>
      <c r="AC30" s="7"/>
      <c r="AD30" s="7"/>
      <c r="AE30" s="7"/>
      <c r="AF30" s="1"/>
      <c r="AG30" s="7"/>
      <c r="AH30" s="7"/>
      <c r="AI30" s="7"/>
      <c r="AJ30" s="7"/>
      <c r="AK30" s="7"/>
      <c r="AL30" s="7"/>
      <c r="AM30" s="1"/>
      <c r="AN30" s="1"/>
      <c r="AO30" s="1"/>
      <c r="AP30" s="1"/>
      <c r="AQ30" s="1"/>
      <c r="AR30" s="1"/>
      <c r="AS30" s="1"/>
      <c r="AT30" s="1"/>
      <c r="AU30" s="1"/>
    </row>
    <row r="31" spans="7:47" ht="15.75">
      <c r="G31" s="1"/>
      <c r="H31" s="1"/>
      <c r="I31" s="1"/>
      <c r="J31" s="1"/>
      <c r="K31" s="1"/>
      <c r="L31" s="1"/>
      <c r="M31" s="1"/>
      <c r="N31" s="1"/>
      <c r="O31" s="7"/>
      <c r="P31" s="7"/>
      <c r="Q31" s="7"/>
      <c r="R31" s="7"/>
      <c r="S31" s="7"/>
      <c r="T31" s="7"/>
      <c r="U31" s="7"/>
      <c r="V31" s="7"/>
      <c r="W31" s="7"/>
      <c r="X31" s="1"/>
      <c r="Y31" s="7"/>
      <c r="Z31" s="7"/>
      <c r="AA31" s="7"/>
      <c r="AB31" s="7"/>
      <c r="AC31" s="7"/>
      <c r="AD31" s="7"/>
      <c r="AE31" s="7"/>
      <c r="AF31" s="1"/>
      <c r="AG31" s="7"/>
      <c r="AH31" s="7"/>
      <c r="AI31" s="7"/>
      <c r="AJ31" s="7"/>
      <c r="AK31" s="7"/>
      <c r="AL31" s="7"/>
      <c r="AM31" s="1"/>
      <c r="AN31" s="1"/>
      <c r="AO31" s="1"/>
      <c r="AP31" s="1"/>
      <c r="AQ31" s="1"/>
      <c r="AR31" s="1"/>
      <c r="AS31" s="1"/>
      <c r="AT31" s="1"/>
      <c r="AU31" s="1"/>
    </row>
    <row r="32" spans="7:47" ht="15.75">
      <c r="G32" s="1"/>
      <c r="H32" s="1"/>
      <c r="I32" s="1"/>
      <c r="J32" s="1"/>
      <c r="K32" s="1"/>
      <c r="L32" s="1"/>
      <c r="M32" s="1"/>
      <c r="N32" s="1"/>
      <c r="O32" s="7"/>
      <c r="P32" s="7"/>
      <c r="Q32" s="7"/>
      <c r="R32" s="7"/>
      <c r="S32" s="7"/>
      <c r="T32" s="7"/>
      <c r="U32" s="7"/>
      <c r="V32" s="7"/>
      <c r="W32" s="7"/>
      <c r="X32" s="1"/>
      <c r="Y32" s="7"/>
      <c r="Z32" s="7"/>
      <c r="AA32" s="7"/>
      <c r="AB32" s="7"/>
      <c r="AC32" s="7"/>
      <c r="AD32" s="7"/>
      <c r="AE32" s="7"/>
      <c r="AF32" s="1"/>
      <c r="AG32" s="7"/>
      <c r="AH32" s="7"/>
      <c r="AI32" s="7"/>
      <c r="AJ32" s="7"/>
      <c r="AK32" s="7"/>
      <c r="AL32" s="7"/>
      <c r="AM32" s="1"/>
      <c r="AN32" s="1"/>
      <c r="AO32" s="1"/>
      <c r="AP32" s="1"/>
      <c r="AQ32" s="1"/>
      <c r="AR32" s="1"/>
      <c r="AS32" s="1"/>
      <c r="AT32" s="1"/>
      <c r="AU32" s="1"/>
    </row>
    <row r="33" spans="7:47" ht="15.75">
      <c r="G33" s="1"/>
      <c r="H33" s="1"/>
      <c r="I33" s="1"/>
      <c r="J33" s="1"/>
      <c r="K33" s="1"/>
      <c r="L33" s="1"/>
      <c r="M33" s="1"/>
      <c r="N33" s="1"/>
      <c r="O33" s="7"/>
      <c r="P33" s="7"/>
      <c r="Q33" s="7"/>
      <c r="R33" s="7"/>
      <c r="S33" s="7"/>
      <c r="T33" s="7"/>
      <c r="U33" s="7"/>
      <c r="V33" s="7"/>
      <c r="W33" s="7"/>
      <c r="X33" s="1"/>
      <c r="Y33" s="7"/>
      <c r="Z33" s="7"/>
      <c r="AA33" s="7"/>
      <c r="AB33" s="7"/>
      <c r="AC33" s="7"/>
      <c r="AD33" s="7"/>
      <c r="AE33" s="7"/>
      <c r="AF33" s="1"/>
      <c r="AG33" s="7"/>
      <c r="AH33" s="7"/>
      <c r="AI33" s="7"/>
      <c r="AJ33" s="7"/>
      <c r="AK33" s="7"/>
      <c r="AL33" s="7"/>
      <c r="AM33" s="1"/>
      <c r="AN33" s="1"/>
      <c r="AO33" s="1"/>
      <c r="AP33" s="1"/>
      <c r="AQ33" s="1"/>
      <c r="AR33" s="1"/>
      <c r="AS33" s="1"/>
      <c r="AT33" s="1"/>
      <c r="AU33" s="1"/>
    </row>
    <row r="34" spans="7:47" ht="15.75">
      <c r="G34" s="1"/>
      <c r="H34" s="1"/>
      <c r="I34" s="1"/>
      <c r="J34" s="1"/>
      <c r="K34" s="1"/>
      <c r="L34" s="1"/>
      <c r="M34" s="1"/>
      <c r="N34" s="1"/>
      <c r="O34" s="7"/>
      <c r="P34" s="7"/>
      <c r="Q34" s="7"/>
      <c r="R34" s="7"/>
      <c r="S34" s="7"/>
      <c r="T34" s="7"/>
      <c r="U34" s="7"/>
      <c r="V34" s="7"/>
      <c r="W34" s="7"/>
      <c r="X34" s="1"/>
      <c r="Y34" s="7"/>
      <c r="Z34" s="7"/>
      <c r="AA34" s="7"/>
      <c r="AB34" s="7"/>
      <c r="AC34" s="7"/>
      <c r="AD34" s="7"/>
      <c r="AE34" s="7"/>
      <c r="AF34" s="1"/>
      <c r="AG34" s="7"/>
      <c r="AH34" s="7"/>
      <c r="AI34" s="7"/>
      <c r="AJ34" s="7"/>
      <c r="AK34" s="7"/>
      <c r="AL34" s="7"/>
      <c r="AM34" s="1"/>
      <c r="AN34" s="1"/>
      <c r="AO34" s="1"/>
      <c r="AP34" s="1"/>
      <c r="AQ34" s="1"/>
      <c r="AR34" s="1"/>
      <c r="AS34" s="1"/>
      <c r="AT34" s="1"/>
      <c r="AU34" s="1"/>
    </row>
    <row r="35" spans="7:47" ht="15.75">
      <c r="G35" s="1"/>
      <c r="H35" s="1"/>
      <c r="I35" s="1"/>
      <c r="J35" s="1"/>
      <c r="K35" s="1"/>
      <c r="L35" s="1"/>
      <c r="M35" s="1"/>
      <c r="N35" s="1"/>
      <c r="O35" s="7"/>
      <c r="P35" s="7"/>
      <c r="Q35" s="7"/>
      <c r="R35" s="7"/>
      <c r="S35" s="7"/>
      <c r="T35" s="7"/>
      <c r="U35" s="7"/>
      <c r="V35" s="7"/>
      <c r="W35" s="7"/>
      <c r="X35" s="1"/>
      <c r="Y35" s="7"/>
      <c r="Z35" s="7"/>
      <c r="AA35" s="7"/>
      <c r="AB35" s="7"/>
      <c r="AC35" s="7"/>
      <c r="AD35" s="7"/>
      <c r="AE35" s="7"/>
      <c r="AF35" s="1"/>
      <c r="AG35" s="7"/>
      <c r="AH35" s="7"/>
      <c r="AI35" s="7"/>
      <c r="AJ35" s="7"/>
      <c r="AK35" s="7"/>
      <c r="AL35" s="7"/>
      <c r="AM35" s="1"/>
      <c r="AN35" s="1"/>
      <c r="AO35" s="1"/>
      <c r="AP35" s="1"/>
      <c r="AQ35" s="1"/>
      <c r="AR35" s="1"/>
      <c r="AS35" s="1"/>
      <c r="AT35" s="1"/>
      <c r="AU35" s="1"/>
    </row>
    <row r="36" spans="7:47" ht="15.75">
      <c r="G36" s="1"/>
      <c r="H36" s="1"/>
      <c r="I36" s="1"/>
      <c r="J36" s="1"/>
      <c r="K36" s="1"/>
      <c r="L36" s="1"/>
      <c r="M36" s="1"/>
      <c r="N36" s="1"/>
      <c r="O36" s="7"/>
      <c r="P36" s="7"/>
      <c r="Q36" s="7"/>
      <c r="R36" s="7"/>
      <c r="S36" s="7"/>
      <c r="T36" s="7"/>
      <c r="U36" s="7"/>
      <c r="V36" s="7"/>
      <c r="W36" s="7"/>
      <c r="X36" s="1"/>
      <c r="Y36" s="7"/>
      <c r="Z36" s="7"/>
      <c r="AA36" s="7"/>
      <c r="AB36" s="7"/>
      <c r="AC36" s="7"/>
      <c r="AD36" s="7"/>
      <c r="AE36" s="7"/>
      <c r="AF36" s="1"/>
      <c r="AG36" s="7"/>
      <c r="AH36" s="7"/>
      <c r="AI36" s="7"/>
      <c r="AJ36" s="7"/>
      <c r="AK36" s="7"/>
      <c r="AL36" s="7"/>
      <c r="AM36" s="1"/>
      <c r="AN36" s="1"/>
      <c r="AO36" s="1"/>
      <c r="AP36" s="1"/>
      <c r="AQ36" s="1"/>
      <c r="AR36" s="1"/>
      <c r="AS36" s="1"/>
      <c r="AT36" s="1"/>
      <c r="AU36" s="1"/>
    </row>
    <row r="37" spans="7:47" ht="15.75">
      <c r="G37" s="1"/>
      <c r="H37" s="1"/>
      <c r="I37" s="1"/>
      <c r="J37" s="1"/>
      <c r="K37" s="1"/>
      <c r="L37" s="1"/>
      <c r="M37" s="1"/>
      <c r="N37" s="1"/>
      <c r="O37" s="7"/>
      <c r="P37" s="7"/>
      <c r="Q37" s="7"/>
      <c r="R37" s="7"/>
      <c r="S37" s="7"/>
      <c r="T37" s="7"/>
      <c r="U37" s="7"/>
      <c r="V37" s="7"/>
      <c r="W37" s="7"/>
      <c r="X37" s="1"/>
      <c r="Y37" s="7"/>
      <c r="Z37" s="7"/>
      <c r="AA37" s="7"/>
      <c r="AB37" s="7"/>
      <c r="AC37" s="7"/>
      <c r="AD37" s="7"/>
      <c r="AE37" s="7"/>
      <c r="AF37" s="1"/>
      <c r="AG37" s="7"/>
      <c r="AH37" s="7"/>
      <c r="AI37" s="7"/>
      <c r="AJ37" s="7"/>
      <c r="AK37" s="7"/>
      <c r="AL37" s="7"/>
      <c r="AM37" s="1"/>
      <c r="AN37" s="1"/>
      <c r="AO37" s="1"/>
      <c r="AP37" s="1"/>
      <c r="AQ37" s="1"/>
      <c r="AR37" s="1"/>
      <c r="AS37" s="1"/>
      <c r="AT37" s="1"/>
      <c r="AU37" s="1"/>
    </row>
    <row r="38" spans="7:47" ht="15.75">
      <c r="G38" s="1"/>
      <c r="H38" s="1"/>
      <c r="I38" s="1"/>
      <c r="J38" s="1"/>
      <c r="K38" s="1"/>
      <c r="L38" s="1"/>
      <c r="M38" s="1"/>
      <c r="N38" s="1"/>
      <c r="O38" s="7"/>
      <c r="P38" s="7"/>
      <c r="Q38" s="7"/>
      <c r="R38" s="7"/>
      <c r="S38" s="7"/>
      <c r="T38" s="7"/>
      <c r="U38" s="7"/>
      <c r="V38" s="7"/>
      <c r="W38" s="7"/>
      <c r="X38" s="1"/>
      <c r="Y38" s="7"/>
      <c r="Z38" s="7"/>
      <c r="AA38" s="7"/>
      <c r="AB38" s="7"/>
      <c r="AC38" s="7"/>
      <c r="AD38" s="7"/>
      <c r="AE38" s="7"/>
      <c r="AF38" s="1"/>
      <c r="AG38" s="7"/>
      <c r="AH38" s="7"/>
      <c r="AI38" s="7"/>
      <c r="AJ38" s="7"/>
      <c r="AK38" s="7"/>
      <c r="AL38" s="7"/>
      <c r="AM38" s="1"/>
      <c r="AN38" s="1"/>
      <c r="AO38" s="1"/>
      <c r="AP38" s="1"/>
      <c r="AQ38" s="1"/>
      <c r="AR38" s="1"/>
      <c r="AS38" s="1"/>
      <c r="AT38" s="1"/>
      <c r="AU38" s="1"/>
    </row>
    <row r="39" spans="7:47" ht="15.75">
      <c r="G39" s="1"/>
      <c r="H39" s="1"/>
      <c r="I39" s="1"/>
      <c r="J39" s="1"/>
      <c r="K39" s="1"/>
      <c r="L39" s="1"/>
      <c r="M39" s="1"/>
      <c r="N39" s="1"/>
      <c r="O39" s="7"/>
      <c r="P39" s="7"/>
      <c r="Q39" s="7"/>
      <c r="R39" s="7"/>
      <c r="S39" s="7"/>
      <c r="T39" s="7"/>
      <c r="U39" s="7"/>
      <c r="V39" s="7"/>
      <c r="W39" s="7"/>
      <c r="X39" s="1"/>
      <c r="Y39" s="7"/>
      <c r="Z39" s="7"/>
      <c r="AA39" s="7"/>
      <c r="AB39" s="7"/>
      <c r="AC39" s="7"/>
      <c r="AD39" s="7"/>
      <c r="AE39" s="7"/>
      <c r="AF39" s="1"/>
      <c r="AG39" s="7"/>
      <c r="AH39" s="7"/>
      <c r="AI39" s="7"/>
      <c r="AJ39" s="7"/>
      <c r="AK39" s="7"/>
      <c r="AL39" s="7"/>
      <c r="AM39" s="1"/>
      <c r="AN39" s="1"/>
      <c r="AO39" s="1"/>
      <c r="AP39" s="1"/>
      <c r="AQ39" s="1"/>
      <c r="AR39" s="1"/>
      <c r="AS39" s="1"/>
      <c r="AT39" s="1"/>
      <c r="AU39" s="1"/>
    </row>
    <row r="40" spans="7:47" ht="15.75">
      <c r="G40" s="1"/>
      <c r="H40" s="1"/>
      <c r="I40" s="1"/>
      <c r="J40" s="1"/>
      <c r="K40" s="1"/>
      <c r="L40" s="1"/>
      <c r="M40" s="1"/>
      <c r="N40" s="1"/>
      <c r="O40" s="7"/>
      <c r="P40" s="7"/>
      <c r="Q40" s="7"/>
      <c r="R40" s="7"/>
      <c r="S40" s="7"/>
      <c r="T40" s="7"/>
      <c r="U40" s="7"/>
      <c r="V40" s="7"/>
      <c r="W40" s="7"/>
      <c r="X40" s="1"/>
      <c r="Y40" s="7"/>
      <c r="Z40" s="7"/>
      <c r="AA40" s="7"/>
      <c r="AB40" s="7"/>
      <c r="AC40" s="7"/>
      <c r="AD40" s="7"/>
      <c r="AE40" s="7"/>
      <c r="AF40" s="1"/>
      <c r="AG40" s="7"/>
      <c r="AH40" s="7"/>
      <c r="AI40" s="7"/>
      <c r="AJ40" s="7"/>
      <c r="AK40" s="7"/>
      <c r="AL40" s="7"/>
      <c r="AM40" s="1"/>
      <c r="AN40" s="1"/>
      <c r="AO40" s="1"/>
      <c r="AP40" s="1"/>
      <c r="AQ40" s="1"/>
      <c r="AR40" s="1"/>
      <c r="AS40" s="1"/>
      <c r="AT40" s="1"/>
      <c r="AU40" s="1"/>
    </row>
    <row r="41" spans="7:47" ht="15.75">
      <c r="G41" s="1"/>
      <c r="H41" s="1"/>
      <c r="I41" s="1"/>
      <c r="J41" s="1"/>
      <c r="K41" s="1"/>
      <c r="L41" s="1"/>
      <c r="M41" s="1"/>
      <c r="N41" s="1"/>
      <c r="O41" s="7"/>
      <c r="P41" s="7"/>
      <c r="Q41" s="7"/>
      <c r="R41" s="7"/>
      <c r="S41" s="7"/>
      <c r="T41" s="7"/>
      <c r="U41" s="7"/>
      <c r="V41" s="7"/>
      <c r="W41" s="7"/>
      <c r="X41" s="1"/>
      <c r="Y41" s="7"/>
      <c r="Z41" s="7"/>
      <c r="AA41" s="7"/>
      <c r="AB41" s="7"/>
      <c r="AC41" s="7"/>
      <c r="AD41" s="7"/>
      <c r="AE41" s="7"/>
      <c r="AF41" s="1"/>
      <c r="AG41" s="7"/>
      <c r="AH41" s="7"/>
      <c r="AI41" s="7"/>
      <c r="AJ41" s="7"/>
      <c r="AK41" s="7"/>
      <c r="AL41" s="7"/>
      <c r="AM41" s="1"/>
      <c r="AN41" s="1"/>
      <c r="AO41" s="1"/>
      <c r="AP41" s="1"/>
      <c r="AQ41" s="1"/>
      <c r="AR41" s="1"/>
      <c r="AS41" s="1"/>
      <c r="AT41" s="1"/>
      <c r="AU41" s="1"/>
    </row>
    <row r="42" spans="7:47" ht="15.75">
      <c r="G42" s="1"/>
      <c r="H42" s="1"/>
      <c r="I42" s="1"/>
      <c r="J42" s="1"/>
      <c r="K42" s="1"/>
      <c r="L42" s="1"/>
      <c r="M42" s="1"/>
      <c r="N42" s="1"/>
      <c r="O42" s="7"/>
      <c r="P42" s="7"/>
      <c r="Q42" s="7"/>
      <c r="R42" s="7"/>
      <c r="S42" s="7"/>
      <c r="T42" s="7"/>
      <c r="U42" s="7"/>
      <c r="V42" s="7"/>
      <c r="W42" s="7"/>
      <c r="X42" s="1"/>
      <c r="Y42" s="7"/>
      <c r="Z42" s="7"/>
      <c r="AA42" s="7"/>
      <c r="AB42" s="7"/>
      <c r="AC42" s="7"/>
      <c r="AD42" s="7"/>
      <c r="AE42" s="7"/>
      <c r="AF42" s="1"/>
      <c r="AG42" s="7"/>
      <c r="AH42" s="7"/>
      <c r="AI42" s="7"/>
      <c r="AJ42" s="7"/>
      <c r="AK42" s="7"/>
      <c r="AL42" s="7"/>
      <c r="AM42" s="1"/>
      <c r="AN42" s="1"/>
      <c r="AO42" s="1"/>
      <c r="AP42" s="1"/>
      <c r="AQ42" s="1"/>
      <c r="AR42" s="1"/>
      <c r="AS42" s="1"/>
      <c r="AT42" s="1"/>
      <c r="AU42" s="1"/>
    </row>
    <row r="43" spans="7:47" ht="15.75">
      <c r="G43" s="1"/>
      <c r="H43" s="1"/>
      <c r="I43" s="1"/>
      <c r="J43" s="1"/>
      <c r="K43" s="1"/>
      <c r="L43" s="1"/>
      <c r="M43" s="1"/>
      <c r="N43" s="1"/>
      <c r="O43" s="7"/>
      <c r="P43" s="7"/>
      <c r="Q43" s="7"/>
      <c r="R43" s="7"/>
      <c r="S43" s="7"/>
      <c r="T43" s="7"/>
      <c r="U43" s="7"/>
      <c r="V43" s="7"/>
      <c r="W43" s="7"/>
      <c r="X43" s="1"/>
      <c r="Y43" s="7"/>
      <c r="Z43" s="7"/>
      <c r="AA43" s="7"/>
      <c r="AB43" s="7"/>
      <c r="AC43" s="7"/>
      <c r="AD43" s="7"/>
      <c r="AE43" s="7"/>
      <c r="AF43" s="1"/>
      <c r="AG43" s="7"/>
      <c r="AH43" s="7"/>
      <c r="AI43" s="7"/>
      <c r="AJ43" s="7"/>
      <c r="AK43" s="7"/>
      <c r="AL43" s="7"/>
      <c r="AM43" s="1"/>
      <c r="AN43" s="1"/>
      <c r="AO43" s="1"/>
      <c r="AP43" s="1"/>
      <c r="AQ43" s="1"/>
      <c r="AR43" s="1"/>
      <c r="AS43" s="1"/>
      <c r="AT43" s="1"/>
      <c r="AU43" s="1"/>
    </row>
    <row r="44" spans="7:47" ht="15.75">
      <c r="G44" s="1"/>
      <c r="H44" s="1"/>
      <c r="I44" s="1"/>
      <c r="J44" s="1"/>
      <c r="K44" s="1"/>
      <c r="L44" s="1"/>
      <c r="M44" s="1"/>
      <c r="N44" s="1"/>
      <c r="O44" s="7"/>
      <c r="P44" s="7"/>
      <c r="Q44" s="7"/>
      <c r="R44" s="7"/>
      <c r="S44" s="7"/>
      <c r="T44" s="7"/>
      <c r="U44" s="7"/>
      <c r="V44" s="7"/>
      <c r="W44" s="7"/>
      <c r="X44" s="1"/>
      <c r="Y44" s="7"/>
      <c r="Z44" s="7"/>
      <c r="AA44" s="7"/>
      <c r="AB44" s="7"/>
      <c r="AC44" s="7"/>
      <c r="AD44" s="7"/>
      <c r="AE44" s="7"/>
      <c r="AF44" s="1"/>
      <c r="AG44" s="7"/>
      <c r="AH44" s="7"/>
      <c r="AI44" s="7"/>
      <c r="AJ44" s="7"/>
      <c r="AK44" s="7"/>
      <c r="AL44" s="7"/>
      <c r="AM44" s="1"/>
      <c r="AN44" s="1"/>
      <c r="AO44" s="1"/>
      <c r="AP44" s="1"/>
      <c r="AQ44" s="1"/>
      <c r="AR44" s="1"/>
      <c r="AS44" s="1"/>
      <c r="AT44" s="1"/>
      <c r="AU44" s="1"/>
    </row>
    <row r="45" spans="7:47" ht="15.75">
      <c r="G45" s="1"/>
      <c r="H45" s="1"/>
      <c r="I45" s="1"/>
      <c r="J45" s="1"/>
      <c r="K45" s="1"/>
      <c r="L45" s="1"/>
      <c r="M45" s="1"/>
      <c r="N45" s="1"/>
      <c r="O45" s="7"/>
      <c r="P45" s="7"/>
      <c r="Q45" s="7"/>
      <c r="R45" s="7"/>
      <c r="S45" s="7"/>
      <c r="T45" s="7"/>
      <c r="U45" s="7"/>
      <c r="V45" s="7"/>
      <c r="W45" s="7"/>
      <c r="X45" s="1"/>
      <c r="Y45" s="7"/>
      <c r="Z45" s="7"/>
      <c r="AA45" s="7"/>
      <c r="AB45" s="7"/>
      <c r="AC45" s="7"/>
      <c r="AD45" s="7"/>
      <c r="AE45" s="7"/>
      <c r="AF45" s="1"/>
      <c r="AG45" s="7"/>
      <c r="AH45" s="7"/>
      <c r="AI45" s="7"/>
      <c r="AJ45" s="7"/>
      <c r="AK45" s="7"/>
      <c r="AL45" s="7"/>
      <c r="AM45" s="1"/>
      <c r="AN45" s="1"/>
      <c r="AO45" s="1"/>
      <c r="AP45" s="1"/>
      <c r="AQ45" s="1"/>
      <c r="AR45" s="1"/>
      <c r="AS45" s="1"/>
      <c r="AT45" s="1"/>
      <c r="AU45" s="1"/>
    </row>
    <row r="46" spans="7:47" ht="15.75">
      <c r="G46" s="1"/>
      <c r="H46" s="1"/>
      <c r="I46" s="1"/>
      <c r="J46" s="1"/>
      <c r="K46" s="1"/>
      <c r="L46" s="1"/>
      <c r="M46" s="1"/>
      <c r="N46" s="1"/>
      <c r="O46" s="7"/>
      <c r="P46" s="7"/>
      <c r="Q46" s="7"/>
      <c r="R46" s="7"/>
      <c r="S46" s="7"/>
      <c r="T46" s="7"/>
      <c r="U46" s="7"/>
      <c r="V46" s="7"/>
      <c r="W46" s="7"/>
      <c r="X46" s="1"/>
      <c r="Y46" s="7"/>
      <c r="Z46" s="7"/>
      <c r="AA46" s="7"/>
      <c r="AB46" s="7"/>
      <c r="AC46" s="7"/>
      <c r="AD46" s="7"/>
      <c r="AE46" s="7"/>
      <c r="AF46" s="1"/>
      <c r="AG46" s="7"/>
      <c r="AH46" s="7"/>
      <c r="AI46" s="7"/>
      <c r="AJ46" s="7"/>
      <c r="AK46" s="7"/>
      <c r="AL46" s="7"/>
      <c r="AM46" s="1"/>
      <c r="AN46" s="1"/>
      <c r="AO46" s="1"/>
      <c r="AP46" s="1"/>
      <c r="AQ46" s="1"/>
      <c r="AR46" s="1"/>
      <c r="AS46" s="1"/>
      <c r="AT46" s="1"/>
      <c r="AU46" s="1"/>
    </row>
    <row r="47" spans="7:47" ht="15.75">
      <c r="G47" s="1"/>
      <c r="H47" s="1"/>
      <c r="I47" s="1"/>
      <c r="J47" s="1"/>
      <c r="K47" s="1"/>
      <c r="L47" s="1"/>
      <c r="M47" s="1"/>
      <c r="N47" s="1"/>
      <c r="O47" s="7"/>
      <c r="P47" s="7"/>
      <c r="Q47" s="7"/>
      <c r="R47" s="7"/>
      <c r="S47" s="7"/>
      <c r="T47" s="7"/>
      <c r="U47" s="7"/>
      <c r="V47" s="7"/>
      <c r="W47" s="7"/>
      <c r="X47" s="1"/>
      <c r="Y47" s="7"/>
      <c r="Z47" s="7"/>
      <c r="AA47" s="7"/>
      <c r="AB47" s="7"/>
      <c r="AC47" s="7"/>
      <c r="AD47" s="7"/>
      <c r="AE47" s="7"/>
      <c r="AF47" s="1"/>
      <c r="AG47" s="7"/>
      <c r="AH47" s="7"/>
      <c r="AI47" s="7"/>
      <c r="AJ47" s="7"/>
      <c r="AK47" s="7"/>
      <c r="AL47" s="7"/>
      <c r="AM47" s="1"/>
      <c r="AN47" s="1"/>
      <c r="AO47" s="1"/>
      <c r="AP47" s="1"/>
      <c r="AQ47" s="1"/>
      <c r="AR47" s="1"/>
      <c r="AS47" s="1"/>
      <c r="AT47" s="1"/>
      <c r="AU47" s="1"/>
    </row>
    <row r="48" spans="7:47" ht="15.75">
      <c r="G48" s="1"/>
      <c r="H48" s="1"/>
      <c r="I48" s="1"/>
      <c r="J48" s="1"/>
      <c r="K48" s="1"/>
      <c r="L48" s="1"/>
      <c r="M48" s="1"/>
      <c r="N48" s="1"/>
      <c r="O48" s="7"/>
      <c r="P48" s="7"/>
      <c r="Q48" s="7"/>
      <c r="R48" s="7"/>
      <c r="S48" s="7"/>
      <c r="T48" s="7"/>
      <c r="U48" s="7"/>
      <c r="V48" s="7"/>
      <c r="W48" s="7"/>
      <c r="X48" s="1"/>
      <c r="Y48" s="7"/>
      <c r="Z48" s="7"/>
      <c r="AA48" s="7"/>
      <c r="AB48" s="7"/>
      <c r="AC48" s="7"/>
      <c r="AD48" s="7"/>
      <c r="AE48" s="7"/>
      <c r="AF48" s="1"/>
      <c r="AG48" s="7"/>
      <c r="AH48" s="7"/>
      <c r="AI48" s="7"/>
      <c r="AJ48" s="7"/>
      <c r="AK48" s="7"/>
      <c r="AL48" s="7"/>
      <c r="AM48" s="1"/>
      <c r="AN48" s="1"/>
      <c r="AO48" s="1"/>
      <c r="AP48" s="1"/>
      <c r="AQ48" s="1"/>
      <c r="AR48" s="1"/>
      <c r="AS48" s="1"/>
      <c r="AT48" s="1"/>
      <c r="AU48" s="1"/>
    </row>
    <row r="49" spans="7:47" ht="15.75">
      <c r="G49" s="1"/>
      <c r="H49" s="1"/>
      <c r="I49" s="1"/>
      <c r="J49" s="1"/>
      <c r="K49" s="1"/>
      <c r="L49" s="1"/>
      <c r="M49" s="1"/>
      <c r="N49" s="1"/>
      <c r="O49" s="7"/>
      <c r="P49" s="7"/>
      <c r="Q49" s="7"/>
      <c r="R49" s="7"/>
      <c r="S49" s="7"/>
      <c r="T49" s="7"/>
      <c r="U49" s="7"/>
      <c r="V49" s="7"/>
      <c r="W49" s="7"/>
      <c r="X49" s="1"/>
      <c r="Y49" s="7"/>
      <c r="Z49" s="7"/>
      <c r="AA49" s="7"/>
      <c r="AB49" s="7"/>
      <c r="AC49" s="7"/>
      <c r="AD49" s="7"/>
      <c r="AE49" s="7"/>
      <c r="AF49" s="1"/>
      <c r="AG49" s="7"/>
      <c r="AH49" s="7"/>
      <c r="AI49" s="7"/>
      <c r="AJ49" s="7"/>
      <c r="AK49" s="7"/>
      <c r="AL49" s="7"/>
      <c r="AM49" s="1"/>
      <c r="AN49" s="1"/>
      <c r="AO49" s="1"/>
      <c r="AP49" s="1"/>
      <c r="AQ49" s="1"/>
      <c r="AR49" s="1"/>
      <c r="AS49" s="1"/>
      <c r="AT49" s="1"/>
      <c r="AU49" s="1"/>
    </row>
    <row r="50" spans="7:47" ht="15.75">
      <c r="G50" s="1"/>
      <c r="H50" s="1"/>
      <c r="I50" s="1"/>
      <c r="J50" s="1"/>
      <c r="K50" s="1"/>
      <c r="L50" s="1"/>
      <c r="M50" s="1"/>
      <c r="N50" s="1"/>
      <c r="O50" s="7"/>
      <c r="P50" s="7"/>
      <c r="Q50" s="7"/>
      <c r="R50" s="7"/>
      <c r="S50" s="7"/>
      <c r="T50" s="7"/>
      <c r="U50" s="7"/>
      <c r="V50" s="7"/>
      <c r="W50" s="7"/>
      <c r="X50" s="1"/>
      <c r="Y50" s="7"/>
      <c r="Z50" s="7"/>
      <c r="AA50" s="7"/>
      <c r="AB50" s="7"/>
      <c r="AC50" s="7"/>
      <c r="AD50" s="7"/>
      <c r="AE50" s="7"/>
      <c r="AF50" s="1"/>
      <c r="AG50" s="7"/>
      <c r="AH50" s="7"/>
      <c r="AI50" s="7"/>
      <c r="AJ50" s="7"/>
      <c r="AK50" s="7"/>
      <c r="AL50" s="7"/>
      <c r="AM50" s="1"/>
      <c r="AN50" s="1"/>
      <c r="AO50" s="1"/>
      <c r="AP50" s="1"/>
      <c r="AQ50" s="1"/>
      <c r="AR50" s="1"/>
      <c r="AS50" s="1"/>
      <c r="AT50" s="1"/>
      <c r="AU50" s="1"/>
    </row>
    <row r="51" spans="7:47" ht="15.75">
      <c r="G51" s="1"/>
      <c r="H51" s="1"/>
      <c r="I51" s="1"/>
      <c r="J51" s="1"/>
      <c r="K51" s="1"/>
      <c r="L51" s="1"/>
      <c r="M51" s="1"/>
      <c r="N51" s="1"/>
      <c r="O51" s="7"/>
      <c r="P51" s="7"/>
      <c r="Q51" s="7"/>
      <c r="R51" s="7"/>
      <c r="S51" s="7"/>
      <c r="T51" s="7"/>
      <c r="U51" s="7"/>
      <c r="V51" s="7"/>
      <c r="W51" s="7"/>
      <c r="X51" s="1"/>
      <c r="Y51" s="7"/>
      <c r="Z51" s="7"/>
      <c r="AA51" s="7"/>
      <c r="AB51" s="7"/>
      <c r="AC51" s="7"/>
      <c r="AD51" s="7"/>
      <c r="AE51" s="7"/>
      <c r="AF51" s="1"/>
      <c r="AG51" s="7"/>
      <c r="AH51" s="7"/>
      <c r="AI51" s="7"/>
      <c r="AJ51" s="7"/>
      <c r="AK51" s="7"/>
      <c r="AL51" s="7"/>
      <c r="AM51" s="1"/>
      <c r="AN51" s="1"/>
      <c r="AO51" s="1"/>
      <c r="AP51" s="1"/>
      <c r="AQ51" s="1"/>
      <c r="AR51" s="1"/>
      <c r="AS51" s="1"/>
      <c r="AT51" s="1"/>
      <c r="AU51" s="1"/>
    </row>
    <row r="52" spans="7:47" ht="15.75">
      <c r="G52" s="1"/>
      <c r="H52" s="1"/>
      <c r="I52" s="1"/>
      <c r="J52" s="1"/>
      <c r="K52" s="1"/>
      <c r="L52" s="1"/>
      <c r="M52" s="1"/>
      <c r="N52" s="1"/>
      <c r="O52" s="7"/>
      <c r="P52" s="7"/>
      <c r="Q52" s="7"/>
      <c r="R52" s="7"/>
      <c r="S52" s="7"/>
      <c r="T52" s="7"/>
      <c r="U52" s="7"/>
      <c r="V52" s="7"/>
      <c r="W52" s="7"/>
      <c r="X52" s="1"/>
      <c r="Y52" s="7"/>
      <c r="Z52" s="7"/>
      <c r="AA52" s="7"/>
      <c r="AB52" s="7"/>
      <c r="AC52" s="7"/>
      <c r="AD52" s="7"/>
      <c r="AE52" s="7"/>
      <c r="AF52" s="1"/>
      <c r="AG52" s="7"/>
      <c r="AH52" s="7"/>
      <c r="AI52" s="7"/>
      <c r="AJ52" s="7"/>
      <c r="AK52" s="7"/>
      <c r="AL52" s="7"/>
      <c r="AM52" s="1"/>
      <c r="AN52" s="1"/>
      <c r="AO52" s="1"/>
      <c r="AP52" s="1"/>
      <c r="AQ52" s="1"/>
      <c r="AR52" s="1"/>
      <c r="AS52" s="1"/>
      <c r="AT52" s="1"/>
      <c r="AU52" s="1"/>
    </row>
    <row r="53" spans="7:47" ht="15.75">
      <c r="G53" s="1"/>
      <c r="H53" s="1"/>
      <c r="I53" s="1"/>
      <c r="J53" s="1"/>
      <c r="K53" s="1"/>
      <c r="L53" s="1"/>
      <c r="M53" s="1"/>
      <c r="N53" s="1"/>
      <c r="O53" s="7"/>
      <c r="P53" s="7"/>
      <c r="Q53" s="7"/>
      <c r="R53" s="7"/>
      <c r="S53" s="7"/>
      <c r="T53" s="7"/>
      <c r="U53" s="7"/>
      <c r="V53" s="7"/>
      <c r="W53" s="7"/>
      <c r="X53" s="1"/>
      <c r="Y53" s="7"/>
      <c r="Z53" s="7"/>
      <c r="AA53" s="7"/>
      <c r="AB53" s="7"/>
      <c r="AC53" s="7"/>
      <c r="AD53" s="7"/>
      <c r="AE53" s="7"/>
      <c r="AF53" s="1"/>
      <c r="AG53" s="7"/>
      <c r="AH53" s="7"/>
      <c r="AI53" s="7"/>
      <c r="AJ53" s="7"/>
      <c r="AK53" s="7"/>
      <c r="AL53" s="7"/>
      <c r="AM53" s="1"/>
      <c r="AN53" s="1"/>
      <c r="AO53" s="1"/>
      <c r="AP53" s="1"/>
      <c r="AQ53" s="1"/>
      <c r="AR53" s="1"/>
      <c r="AS53" s="1"/>
      <c r="AT53" s="1"/>
      <c r="AU53" s="1"/>
    </row>
    <row r="54" spans="7:47" ht="15.75">
      <c r="G54" s="1"/>
      <c r="H54" s="1"/>
      <c r="I54" s="1"/>
      <c r="J54" s="1"/>
      <c r="K54" s="1"/>
      <c r="L54" s="1"/>
      <c r="M54" s="1"/>
      <c r="N54" s="1"/>
      <c r="O54" s="7"/>
      <c r="P54" s="7"/>
      <c r="Q54" s="7"/>
      <c r="R54" s="7"/>
      <c r="S54" s="7"/>
      <c r="T54" s="7"/>
      <c r="U54" s="7"/>
      <c r="V54" s="7"/>
      <c r="W54" s="7"/>
      <c r="X54" s="1"/>
      <c r="Y54" s="7"/>
      <c r="Z54" s="7"/>
      <c r="AA54" s="7"/>
      <c r="AB54" s="7"/>
      <c r="AC54" s="7"/>
      <c r="AD54" s="7"/>
      <c r="AE54" s="7"/>
      <c r="AF54" s="1"/>
      <c r="AG54" s="7"/>
      <c r="AH54" s="7"/>
      <c r="AI54" s="7"/>
      <c r="AJ54" s="7"/>
      <c r="AK54" s="7"/>
      <c r="AL54" s="7"/>
      <c r="AM54" s="1"/>
      <c r="AN54" s="1"/>
      <c r="AO54" s="1"/>
      <c r="AP54" s="1"/>
      <c r="AQ54" s="1"/>
      <c r="AR54" s="1"/>
      <c r="AS54" s="1"/>
      <c r="AT54" s="1"/>
      <c r="AU54" s="1"/>
    </row>
    <row r="55" spans="7:47" ht="15.75">
      <c r="G55" s="1"/>
      <c r="H55" s="1"/>
      <c r="I55" s="1"/>
      <c r="J55" s="1"/>
      <c r="K55" s="1"/>
      <c r="L55" s="1"/>
      <c r="M55" s="1"/>
      <c r="N55" s="1"/>
      <c r="O55" s="7"/>
      <c r="P55" s="7"/>
      <c r="Q55" s="7"/>
      <c r="R55" s="7"/>
      <c r="S55" s="7"/>
      <c r="T55" s="7"/>
      <c r="U55" s="7"/>
      <c r="V55" s="7"/>
      <c r="W55" s="7"/>
      <c r="X55" s="1"/>
      <c r="Y55" s="7"/>
      <c r="Z55" s="7"/>
      <c r="AA55" s="7"/>
      <c r="AB55" s="7"/>
      <c r="AC55" s="7"/>
      <c r="AD55" s="7"/>
      <c r="AE55" s="7"/>
      <c r="AF55" s="1"/>
      <c r="AG55" s="7"/>
      <c r="AH55" s="7"/>
      <c r="AI55" s="7"/>
      <c r="AJ55" s="7"/>
      <c r="AK55" s="7"/>
      <c r="AL55" s="7"/>
      <c r="AM55" s="1"/>
      <c r="AN55" s="1"/>
      <c r="AO55" s="1"/>
      <c r="AP55" s="1"/>
      <c r="AQ55" s="1"/>
      <c r="AR55" s="1"/>
      <c r="AS55" s="1"/>
      <c r="AT55" s="1"/>
      <c r="AU55" s="1"/>
    </row>
    <row r="56" spans="7:47" ht="15.75">
      <c r="G56" s="1"/>
      <c r="H56" s="1"/>
      <c r="I56" s="1"/>
      <c r="J56" s="1"/>
      <c r="K56" s="1"/>
      <c r="L56" s="1"/>
      <c r="M56" s="1"/>
      <c r="N56" s="1"/>
      <c r="O56" s="7"/>
      <c r="P56" s="7"/>
      <c r="Q56" s="7"/>
      <c r="R56" s="7"/>
      <c r="S56" s="7"/>
      <c r="T56" s="7"/>
      <c r="U56" s="7"/>
      <c r="V56" s="7"/>
      <c r="W56" s="7"/>
      <c r="X56" s="1"/>
      <c r="Y56" s="7"/>
      <c r="Z56" s="7"/>
      <c r="AA56" s="7"/>
      <c r="AB56" s="7"/>
      <c r="AC56" s="7"/>
      <c r="AD56" s="7"/>
      <c r="AE56" s="7"/>
      <c r="AF56" s="1"/>
      <c r="AG56" s="7"/>
      <c r="AH56" s="7"/>
      <c r="AI56" s="7"/>
      <c r="AJ56" s="7"/>
      <c r="AK56" s="7"/>
      <c r="AL56" s="7"/>
      <c r="AM56" s="1"/>
      <c r="AN56" s="1"/>
      <c r="AO56" s="1"/>
      <c r="AP56" s="1"/>
      <c r="AQ56" s="1"/>
      <c r="AR56" s="1"/>
      <c r="AS56" s="1"/>
      <c r="AT56" s="1"/>
      <c r="AU56" s="1"/>
    </row>
    <row r="57" spans="7:47" ht="15.75">
      <c r="G57" s="1"/>
      <c r="H57" s="1"/>
      <c r="I57" s="1"/>
      <c r="J57" s="1"/>
      <c r="K57" s="1"/>
      <c r="L57" s="1"/>
      <c r="M57" s="1"/>
      <c r="N57" s="1"/>
      <c r="O57" s="7"/>
      <c r="P57" s="7"/>
      <c r="Q57" s="7"/>
      <c r="R57" s="7"/>
      <c r="S57" s="7"/>
      <c r="T57" s="7"/>
      <c r="U57" s="7"/>
      <c r="V57" s="7"/>
      <c r="W57" s="7"/>
      <c r="X57" s="1"/>
      <c r="Y57" s="7"/>
      <c r="Z57" s="7"/>
      <c r="AA57" s="7"/>
      <c r="AB57" s="7"/>
      <c r="AC57" s="7"/>
      <c r="AD57" s="7"/>
      <c r="AE57" s="7"/>
      <c r="AF57" s="1"/>
      <c r="AG57" s="7"/>
      <c r="AH57" s="7"/>
      <c r="AI57" s="7"/>
      <c r="AJ57" s="7"/>
      <c r="AK57" s="7"/>
      <c r="AL57" s="7"/>
      <c r="AM57" s="1"/>
      <c r="AN57" s="1"/>
      <c r="AO57" s="1"/>
      <c r="AP57" s="1"/>
      <c r="AQ57" s="1"/>
      <c r="AR57" s="1"/>
      <c r="AS57" s="1"/>
      <c r="AT57" s="1"/>
      <c r="AU57" s="1"/>
    </row>
    <row r="58" spans="7:47" ht="15.75">
      <c r="G58" s="1"/>
      <c r="H58" s="1"/>
      <c r="I58" s="1"/>
      <c r="J58" s="1"/>
      <c r="K58" s="1"/>
      <c r="L58" s="1"/>
      <c r="M58" s="1"/>
      <c r="N58" s="1"/>
      <c r="O58" s="7"/>
      <c r="P58" s="7"/>
      <c r="Q58" s="7"/>
      <c r="R58" s="7"/>
      <c r="S58" s="7"/>
      <c r="T58" s="7"/>
      <c r="U58" s="7"/>
      <c r="V58" s="7"/>
      <c r="W58" s="7"/>
      <c r="X58" s="1"/>
      <c r="Y58" s="7"/>
      <c r="Z58" s="7"/>
      <c r="AA58" s="7"/>
      <c r="AB58" s="7"/>
      <c r="AC58" s="7"/>
      <c r="AD58" s="7"/>
      <c r="AE58" s="7"/>
      <c r="AF58" s="1"/>
      <c r="AG58" s="7"/>
      <c r="AH58" s="7"/>
      <c r="AI58" s="7"/>
      <c r="AJ58" s="7"/>
      <c r="AK58" s="7"/>
      <c r="AL58" s="7"/>
      <c r="AM58" s="1"/>
      <c r="AN58" s="1"/>
      <c r="AO58" s="1"/>
      <c r="AP58" s="1"/>
      <c r="AQ58" s="1"/>
      <c r="AR58" s="1"/>
      <c r="AS58" s="1"/>
      <c r="AT58" s="1"/>
      <c r="AU58" s="1"/>
    </row>
    <row r="59" spans="7:47" ht="15.75">
      <c r="G59" s="1"/>
      <c r="H59" s="1"/>
      <c r="I59" s="1"/>
      <c r="J59" s="1"/>
      <c r="K59" s="1"/>
      <c r="L59" s="1"/>
      <c r="M59" s="1"/>
      <c r="N59" s="1"/>
      <c r="O59" s="7"/>
      <c r="P59" s="7"/>
      <c r="Q59" s="7"/>
      <c r="R59" s="7"/>
      <c r="S59" s="7"/>
      <c r="T59" s="7"/>
      <c r="U59" s="7"/>
      <c r="V59" s="7"/>
      <c r="W59" s="7"/>
      <c r="X59" s="1"/>
      <c r="Y59" s="7"/>
      <c r="Z59" s="7"/>
      <c r="AA59" s="7"/>
      <c r="AB59" s="7"/>
      <c r="AC59" s="7"/>
      <c r="AD59" s="7"/>
      <c r="AE59" s="7"/>
      <c r="AF59" s="1"/>
      <c r="AG59" s="7"/>
      <c r="AH59" s="7"/>
      <c r="AI59" s="7"/>
      <c r="AJ59" s="7"/>
      <c r="AK59" s="7"/>
      <c r="AL59" s="7"/>
      <c r="AM59" s="1"/>
      <c r="AN59" s="1"/>
      <c r="AO59" s="1"/>
      <c r="AP59" s="1"/>
      <c r="AQ59" s="1"/>
      <c r="AR59" s="1"/>
      <c r="AS59" s="1"/>
      <c r="AT59" s="1"/>
      <c r="AU59" s="1"/>
    </row>
    <row r="60" spans="7:47" ht="15.75">
      <c r="G60" s="1"/>
      <c r="H60" s="1"/>
      <c r="I60" s="1"/>
      <c r="J60" s="1"/>
      <c r="K60" s="1"/>
      <c r="L60" s="1"/>
      <c r="M60" s="1"/>
      <c r="N60" s="1"/>
      <c r="O60" s="7"/>
      <c r="P60" s="7"/>
      <c r="Q60" s="7"/>
      <c r="R60" s="7"/>
      <c r="S60" s="7"/>
      <c r="T60" s="7"/>
      <c r="U60" s="7"/>
      <c r="V60" s="7"/>
      <c r="W60" s="7"/>
      <c r="X60" s="1"/>
      <c r="Y60" s="7"/>
      <c r="Z60" s="7"/>
      <c r="AA60" s="7"/>
      <c r="AB60" s="7"/>
      <c r="AC60" s="7"/>
      <c r="AD60" s="7"/>
      <c r="AE60" s="7"/>
      <c r="AF60" s="1"/>
      <c r="AG60" s="7"/>
      <c r="AH60" s="7"/>
      <c r="AI60" s="7"/>
      <c r="AJ60" s="7"/>
      <c r="AK60" s="7"/>
      <c r="AL60" s="7"/>
      <c r="AM60" s="1"/>
      <c r="AN60" s="1"/>
      <c r="AO60" s="1"/>
      <c r="AP60" s="1"/>
      <c r="AQ60" s="1"/>
      <c r="AR60" s="1"/>
      <c r="AS60" s="1"/>
      <c r="AT60" s="1"/>
      <c r="AU60" s="1"/>
    </row>
    <row r="61" spans="7:47" ht="15.75">
      <c r="G61" s="1"/>
      <c r="H61" s="1"/>
      <c r="I61" s="1"/>
      <c r="J61" s="1"/>
      <c r="K61" s="1"/>
      <c r="L61" s="1"/>
      <c r="M61" s="1"/>
      <c r="N61" s="1"/>
      <c r="O61" s="7"/>
      <c r="P61" s="7"/>
      <c r="Q61" s="7"/>
      <c r="R61" s="7"/>
      <c r="S61" s="7"/>
      <c r="T61" s="7"/>
      <c r="U61" s="7"/>
      <c r="V61" s="7"/>
      <c r="W61" s="7"/>
      <c r="X61" s="1"/>
      <c r="Y61" s="7"/>
      <c r="Z61" s="7"/>
      <c r="AA61" s="7"/>
      <c r="AB61" s="7"/>
      <c r="AC61" s="7"/>
      <c r="AD61" s="7"/>
      <c r="AE61" s="7"/>
      <c r="AF61" s="1"/>
      <c r="AG61" s="7"/>
      <c r="AH61" s="7"/>
      <c r="AI61" s="7"/>
      <c r="AJ61" s="7"/>
      <c r="AK61" s="7"/>
      <c r="AL61" s="7"/>
      <c r="AM61" s="1"/>
      <c r="AN61" s="1"/>
      <c r="AO61" s="1"/>
      <c r="AP61" s="1"/>
      <c r="AQ61" s="1"/>
      <c r="AR61" s="1"/>
      <c r="AS61" s="1"/>
      <c r="AT61" s="1"/>
      <c r="AU61" s="1"/>
    </row>
    <row r="62" spans="7:47" ht="15.75">
      <c r="G62" s="1"/>
      <c r="H62" s="1"/>
      <c r="I62" s="1"/>
      <c r="J62" s="1"/>
      <c r="K62" s="1"/>
      <c r="L62" s="1"/>
      <c r="M62" s="1"/>
      <c r="N62" s="1"/>
      <c r="O62" s="7"/>
      <c r="P62" s="7"/>
      <c r="Q62" s="7"/>
      <c r="R62" s="7"/>
      <c r="S62" s="7"/>
      <c r="T62" s="7"/>
      <c r="U62" s="7"/>
      <c r="V62" s="7"/>
      <c r="W62" s="7"/>
      <c r="X62" s="1"/>
      <c r="Y62" s="7"/>
      <c r="Z62" s="7"/>
      <c r="AA62" s="7"/>
      <c r="AB62" s="7"/>
      <c r="AC62" s="7"/>
      <c r="AD62" s="7"/>
      <c r="AE62" s="7"/>
      <c r="AF62" s="1"/>
      <c r="AG62" s="7"/>
      <c r="AH62" s="7"/>
      <c r="AI62" s="7"/>
      <c r="AJ62" s="7"/>
      <c r="AK62" s="7"/>
      <c r="AL62" s="7"/>
      <c r="AM62" s="1"/>
      <c r="AN62" s="1"/>
      <c r="AO62" s="1"/>
      <c r="AP62" s="1"/>
      <c r="AQ62" s="1"/>
      <c r="AR62" s="1"/>
      <c r="AS62" s="1"/>
      <c r="AT62" s="1"/>
      <c r="AU62" s="1"/>
    </row>
    <row r="63" spans="7:47" ht="15.75">
      <c r="G63" s="1"/>
      <c r="H63" s="1"/>
      <c r="I63" s="1"/>
      <c r="J63" s="1"/>
      <c r="K63" s="1"/>
      <c r="L63" s="1"/>
      <c r="M63" s="1"/>
      <c r="N63" s="1"/>
      <c r="O63" s="7"/>
      <c r="P63" s="7"/>
      <c r="Q63" s="7"/>
      <c r="R63" s="7"/>
      <c r="S63" s="7"/>
      <c r="T63" s="7"/>
      <c r="U63" s="7"/>
      <c r="V63" s="7"/>
      <c r="W63" s="7"/>
      <c r="X63" s="1"/>
      <c r="Y63" s="7"/>
      <c r="Z63" s="7"/>
      <c r="AA63" s="7"/>
      <c r="AB63" s="7"/>
      <c r="AC63" s="7"/>
      <c r="AD63" s="7"/>
      <c r="AE63" s="7"/>
      <c r="AF63" s="1"/>
      <c r="AG63" s="7"/>
      <c r="AH63" s="7"/>
      <c r="AI63" s="7"/>
      <c r="AJ63" s="7"/>
      <c r="AK63" s="7"/>
      <c r="AL63" s="7"/>
      <c r="AM63" s="1"/>
      <c r="AN63" s="1"/>
      <c r="AO63" s="1"/>
      <c r="AP63" s="1"/>
      <c r="AQ63" s="1"/>
      <c r="AR63" s="1"/>
      <c r="AS63" s="1"/>
      <c r="AT63" s="1"/>
      <c r="AU63" s="1"/>
    </row>
    <row r="64" spans="7:47" ht="15.75">
      <c r="G64" s="1"/>
      <c r="H64" s="1"/>
      <c r="I64" s="1"/>
      <c r="J64" s="1"/>
      <c r="K64" s="1"/>
      <c r="L64" s="1"/>
      <c r="M64" s="1"/>
      <c r="N64" s="1"/>
      <c r="O64" s="7"/>
      <c r="P64" s="7"/>
      <c r="Q64" s="7"/>
      <c r="R64" s="7"/>
      <c r="S64" s="7"/>
      <c r="T64" s="7"/>
      <c r="U64" s="7"/>
      <c r="V64" s="7"/>
      <c r="W64" s="7"/>
      <c r="X64" s="1"/>
      <c r="Y64" s="7"/>
      <c r="Z64" s="7"/>
      <c r="AA64" s="7"/>
      <c r="AB64" s="7"/>
      <c r="AC64" s="7"/>
      <c r="AD64" s="7"/>
      <c r="AE64" s="7"/>
      <c r="AF64" s="1"/>
      <c r="AG64" s="7"/>
      <c r="AH64" s="7"/>
      <c r="AI64" s="7"/>
      <c r="AJ64" s="7"/>
      <c r="AK64" s="7"/>
      <c r="AL64" s="7"/>
      <c r="AM64" s="1"/>
      <c r="AN64" s="1"/>
      <c r="AO64" s="1"/>
      <c r="AP64" s="1"/>
      <c r="AQ64" s="1"/>
      <c r="AR64" s="1"/>
      <c r="AS64" s="1"/>
      <c r="AT64" s="1"/>
      <c r="AU64" s="1"/>
    </row>
    <row r="65" spans="7:47" ht="15.75">
      <c r="G65" s="1"/>
      <c r="H65" s="1"/>
      <c r="I65" s="1"/>
      <c r="J65" s="1"/>
      <c r="K65" s="1"/>
      <c r="L65" s="1"/>
      <c r="M65" s="1"/>
      <c r="N65" s="1"/>
      <c r="O65" s="7"/>
      <c r="P65" s="7"/>
      <c r="Q65" s="7"/>
      <c r="R65" s="7"/>
      <c r="S65" s="7"/>
      <c r="T65" s="7"/>
      <c r="U65" s="7"/>
      <c r="V65" s="7"/>
      <c r="W65" s="7"/>
      <c r="X65" s="1"/>
      <c r="Y65" s="7"/>
      <c r="Z65" s="7"/>
      <c r="AA65" s="7"/>
      <c r="AB65" s="7"/>
      <c r="AC65" s="7"/>
      <c r="AD65" s="7"/>
      <c r="AE65" s="7"/>
      <c r="AF65" s="1"/>
      <c r="AG65" s="7"/>
      <c r="AH65" s="7"/>
      <c r="AI65" s="7"/>
      <c r="AJ65" s="7"/>
      <c r="AK65" s="7"/>
      <c r="AL65" s="7"/>
      <c r="AM65" s="1"/>
      <c r="AN65" s="1"/>
      <c r="AO65" s="1"/>
      <c r="AP65" s="1"/>
      <c r="AQ65" s="1"/>
      <c r="AR65" s="1"/>
      <c r="AS65" s="1"/>
      <c r="AT65" s="1"/>
      <c r="AU65" s="1"/>
    </row>
    <row r="66" spans="7:47" ht="15.75">
      <c r="G66" s="1"/>
      <c r="H66" s="1"/>
      <c r="I66" s="1"/>
      <c r="J66" s="1"/>
      <c r="K66" s="1"/>
      <c r="L66" s="1"/>
      <c r="M66" s="1"/>
      <c r="N66" s="1"/>
      <c r="O66" s="7"/>
      <c r="P66" s="7"/>
      <c r="Q66" s="7"/>
      <c r="R66" s="7"/>
      <c r="S66" s="7"/>
      <c r="T66" s="7"/>
      <c r="U66" s="7"/>
      <c r="V66" s="7"/>
      <c r="W66" s="7"/>
      <c r="X66" s="1"/>
      <c r="Y66" s="7"/>
      <c r="Z66" s="7"/>
      <c r="AA66" s="7"/>
      <c r="AB66" s="7"/>
      <c r="AC66" s="7"/>
      <c r="AD66" s="7"/>
      <c r="AE66" s="7"/>
      <c r="AF66" s="1"/>
      <c r="AG66" s="7"/>
      <c r="AH66" s="7"/>
      <c r="AI66" s="7"/>
      <c r="AJ66" s="7"/>
      <c r="AK66" s="7"/>
      <c r="AL66" s="7"/>
      <c r="AM66" s="1"/>
      <c r="AN66" s="1"/>
      <c r="AO66" s="1"/>
      <c r="AP66" s="1"/>
      <c r="AQ66" s="1"/>
      <c r="AR66" s="1"/>
      <c r="AS66" s="1"/>
      <c r="AT66" s="1"/>
      <c r="AU66" s="1"/>
    </row>
    <row r="67" spans="7:47" ht="15.75">
      <c r="G67" s="1"/>
      <c r="H67" s="1"/>
      <c r="I67" s="1"/>
      <c r="J67" s="1"/>
      <c r="K67" s="1"/>
      <c r="L67" s="1"/>
      <c r="M67" s="1"/>
      <c r="N67" s="1"/>
      <c r="O67" s="7"/>
      <c r="P67" s="7"/>
      <c r="Q67" s="7"/>
      <c r="R67" s="7"/>
      <c r="S67" s="7"/>
      <c r="T67" s="7"/>
      <c r="U67" s="7"/>
      <c r="V67" s="7"/>
      <c r="W67" s="7"/>
      <c r="X67" s="1"/>
      <c r="Y67" s="7"/>
      <c r="Z67" s="7"/>
      <c r="AA67" s="7"/>
      <c r="AB67" s="7"/>
      <c r="AC67" s="7"/>
      <c r="AD67" s="7"/>
      <c r="AE67" s="7"/>
      <c r="AF67" s="1"/>
      <c r="AG67" s="7"/>
      <c r="AH67" s="7"/>
      <c r="AI67" s="7"/>
      <c r="AJ67" s="7"/>
      <c r="AK67" s="7"/>
      <c r="AL67" s="7"/>
      <c r="AM67" s="1"/>
      <c r="AN67" s="1"/>
      <c r="AO67" s="1"/>
      <c r="AP67" s="1"/>
      <c r="AQ67" s="1"/>
      <c r="AR67" s="1"/>
      <c r="AS67" s="1"/>
      <c r="AT67" s="1"/>
      <c r="AU67" s="1"/>
    </row>
    <row r="68" spans="7:47" ht="15.75">
      <c r="G68" s="1"/>
      <c r="H68" s="1"/>
      <c r="I68" s="1"/>
      <c r="J68" s="1"/>
      <c r="K68" s="1"/>
      <c r="L68" s="1"/>
      <c r="M68" s="1"/>
      <c r="N68" s="1"/>
      <c r="O68" s="7"/>
      <c r="P68" s="7"/>
      <c r="Q68" s="7"/>
      <c r="R68" s="7"/>
      <c r="S68" s="7"/>
      <c r="T68" s="7"/>
      <c r="U68" s="7"/>
      <c r="V68" s="7"/>
      <c r="W68" s="7"/>
      <c r="X68" s="1"/>
      <c r="Y68" s="7"/>
      <c r="Z68" s="7"/>
      <c r="AA68" s="7"/>
      <c r="AB68" s="7"/>
      <c r="AC68" s="7"/>
      <c r="AD68" s="7"/>
      <c r="AE68" s="7"/>
      <c r="AF68" s="1"/>
      <c r="AG68" s="7"/>
      <c r="AH68" s="7"/>
      <c r="AI68" s="7"/>
      <c r="AJ68" s="7"/>
      <c r="AK68" s="7"/>
      <c r="AL68" s="7"/>
      <c r="AM68" s="1"/>
      <c r="AN68" s="1"/>
      <c r="AO68" s="1"/>
      <c r="AP68" s="1"/>
      <c r="AQ68" s="1"/>
      <c r="AR68" s="1"/>
      <c r="AS68" s="1"/>
      <c r="AT68" s="1"/>
      <c r="AU68" s="1"/>
    </row>
    <row r="69" spans="7:47" ht="15.75">
      <c r="G69" s="1"/>
      <c r="H69" s="1"/>
      <c r="I69" s="1"/>
      <c r="J69" s="1"/>
      <c r="K69" s="1"/>
      <c r="L69" s="1"/>
      <c r="M69" s="1"/>
      <c r="N69" s="1"/>
      <c r="O69" s="7"/>
      <c r="P69" s="7"/>
      <c r="Q69" s="7"/>
      <c r="R69" s="7"/>
      <c r="S69" s="7"/>
      <c r="T69" s="7"/>
      <c r="U69" s="7"/>
      <c r="V69" s="7"/>
      <c r="W69" s="7"/>
      <c r="X69" s="1"/>
      <c r="Y69" s="7"/>
      <c r="Z69" s="7"/>
      <c r="AA69" s="7"/>
      <c r="AB69" s="7"/>
      <c r="AC69" s="7"/>
      <c r="AD69" s="7"/>
      <c r="AE69" s="7"/>
      <c r="AF69" s="1"/>
      <c r="AG69" s="7"/>
      <c r="AH69" s="7"/>
      <c r="AI69" s="7"/>
      <c r="AJ69" s="7"/>
      <c r="AK69" s="7"/>
      <c r="AL69" s="7"/>
      <c r="AM69" s="1"/>
      <c r="AN69" s="1"/>
      <c r="AO69" s="1"/>
      <c r="AP69" s="1"/>
      <c r="AQ69" s="1"/>
      <c r="AR69" s="1"/>
      <c r="AS69" s="1"/>
      <c r="AT69" s="1"/>
      <c r="AU69" s="1"/>
    </row>
    <row r="70" spans="7:47" ht="15.75">
      <c r="G70" s="1"/>
      <c r="H70" s="1"/>
      <c r="I70" s="1"/>
      <c r="J70" s="1"/>
      <c r="K70" s="1"/>
      <c r="L70" s="1"/>
      <c r="M70" s="1"/>
      <c r="N70" s="1"/>
      <c r="O70" s="7"/>
      <c r="P70" s="7"/>
      <c r="Q70" s="7"/>
      <c r="R70" s="7"/>
      <c r="S70" s="7"/>
      <c r="T70" s="7"/>
      <c r="U70" s="7"/>
      <c r="V70" s="7"/>
      <c r="W70" s="7"/>
      <c r="X70" s="1"/>
      <c r="Y70" s="7"/>
      <c r="Z70" s="7"/>
      <c r="AA70" s="7"/>
      <c r="AB70" s="7"/>
      <c r="AC70" s="7"/>
      <c r="AD70" s="7"/>
      <c r="AE70" s="7"/>
      <c r="AF70" s="1"/>
      <c r="AG70" s="7"/>
      <c r="AH70" s="7"/>
      <c r="AI70" s="7"/>
      <c r="AJ70" s="7"/>
      <c r="AK70" s="7"/>
      <c r="AL70" s="7"/>
      <c r="AM70" s="1"/>
      <c r="AN70" s="1"/>
      <c r="AO70" s="1"/>
      <c r="AP70" s="1"/>
      <c r="AQ70" s="1"/>
      <c r="AR70" s="1"/>
      <c r="AS70" s="1"/>
      <c r="AT70" s="1"/>
      <c r="AU70" s="1"/>
    </row>
    <row r="71" spans="7:47" ht="15.75">
      <c r="G71" s="1"/>
      <c r="H71" s="1"/>
      <c r="I71" s="1"/>
      <c r="J71" s="1"/>
      <c r="K71" s="1"/>
      <c r="L71" s="1"/>
      <c r="M71" s="1"/>
      <c r="N71" s="1"/>
      <c r="O71" s="7"/>
      <c r="P71" s="7"/>
      <c r="Q71" s="7"/>
      <c r="R71" s="7"/>
      <c r="S71" s="7"/>
      <c r="T71" s="7"/>
      <c r="U71" s="7"/>
      <c r="V71" s="7"/>
      <c r="W71" s="7"/>
      <c r="X71" s="1"/>
      <c r="Y71" s="7"/>
      <c r="Z71" s="7"/>
      <c r="AA71" s="7"/>
      <c r="AB71" s="7"/>
      <c r="AC71" s="7"/>
      <c r="AD71" s="7"/>
      <c r="AE71" s="7"/>
      <c r="AF71" s="1"/>
      <c r="AG71" s="7"/>
      <c r="AH71" s="7"/>
      <c r="AI71" s="7"/>
      <c r="AJ71" s="7"/>
      <c r="AK71" s="7"/>
      <c r="AL71" s="7"/>
      <c r="AM71" s="1"/>
      <c r="AN71" s="1"/>
      <c r="AO71" s="1"/>
      <c r="AP71" s="1"/>
      <c r="AQ71" s="1"/>
      <c r="AR71" s="1"/>
      <c r="AS71" s="1"/>
      <c r="AT71" s="1"/>
      <c r="AU71" s="1"/>
    </row>
    <row r="72" spans="7:47" ht="15.75">
      <c r="G72" s="1"/>
      <c r="H72" s="1"/>
      <c r="I72" s="1"/>
      <c r="J72" s="1"/>
      <c r="K72" s="1"/>
      <c r="L72" s="1"/>
      <c r="M72" s="1"/>
      <c r="N72" s="1"/>
      <c r="O72" s="7"/>
      <c r="P72" s="7"/>
      <c r="Q72" s="7"/>
      <c r="R72" s="7"/>
      <c r="S72" s="7"/>
      <c r="T72" s="7"/>
      <c r="U72" s="7"/>
      <c r="V72" s="7"/>
      <c r="W72" s="7"/>
      <c r="X72" s="1"/>
      <c r="Y72" s="7"/>
      <c r="Z72" s="7"/>
      <c r="AA72" s="7"/>
      <c r="AB72" s="7"/>
      <c r="AC72" s="7"/>
      <c r="AD72" s="7"/>
      <c r="AE72" s="7"/>
      <c r="AF72" s="1"/>
      <c r="AG72" s="7"/>
      <c r="AH72" s="7"/>
      <c r="AI72" s="7"/>
      <c r="AJ72" s="7"/>
      <c r="AK72" s="7"/>
      <c r="AL72" s="7"/>
      <c r="AM72" s="1"/>
      <c r="AN72" s="1"/>
      <c r="AO72" s="1"/>
      <c r="AP72" s="1"/>
      <c r="AQ72" s="1"/>
      <c r="AR72" s="1"/>
      <c r="AS72" s="1"/>
      <c r="AT72" s="1"/>
      <c r="AU72" s="1"/>
    </row>
    <row r="73" spans="7:47" ht="15.75">
      <c r="G73" s="1"/>
      <c r="H73" s="1"/>
      <c r="I73" s="1"/>
      <c r="J73" s="1"/>
      <c r="K73" s="1"/>
      <c r="L73" s="1"/>
      <c r="M73" s="1"/>
      <c r="N73" s="1"/>
      <c r="O73" s="7"/>
      <c r="P73" s="7"/>
      <c r="Q73" s="7"/>
      <c r="R73" s="7"/>
      <c r="S73" s="7"/>
      <c r="T73" s="7"/>
      <c r="U73" s="7"/>
      <c r="V73" s="7"/>
      <c r="W73" s="7"/>
      <c r="X73" s="1"/>
      <c r="Y73" s="7"/>
      <c r="Z73" s="7"/>
      <c r="AA73" s="7"/>
      <c r="AB73" s="7"/>
      <c r="AC73" s="7"/>
      <c r="AD73" s="7"/>
      <c r="AE73" s="7"/>
      <c r="AF73" s="1"/>
      <c r="AG73" s="7"/>
      <c r="AH73" s="7"/>
      <c r="AI73" s="7"/>
      <c r="AJ73" s="7"/>
      <c r="AK73" s="7"/>
      <c r="AL73" s="7"/>
      <c r="AM73" s="1"/>
      <c r="AN73" s="1"/>
      <c r="AO73" s="1"/>
      <c r="AP73" s="1"/>
      <c r="AQ73" s="1"/>
      <c r="AR73" s="1"/>
      <c r="AS73" s="1"/>
      <c r="AT73" s="1"/>
      <c r="AU73" s="1"/>
    </row>
    <row r="74" spans="7:47" ht="15.75">
      <c r="G74" s="1"/>
      <c r="H74" s="1"/>
      <c r="I74" s="1"/>
      <c r="J74" s="1"/>
      <c r="K74" s="1"/>
      <c r="L74" s="1"/>
      <c r="M74" s="1"/>
      <c r="N74" s="1"/>
      <c r="O74" s="7"/>
      <c r="P74" s="7"/>
      <c r="Q74" s="7"/>
      <c r="R74" s="7"/>
      <c r="S74" s="7"/>
      <c r="T74" s="7"/>
      <c r="U74" s="7"/>
      <c r="V74" s="7"/>
      <c r="W74" s="7"/>
      <c r="X74" s="1"/>
      <c r="Y74" s="7"/>
      <c r="Z74" s="7"/>
      <c r="AA74" s="7"/>
      <c r="AB74" s="7"/>
      <c r="AC74" s="7"/>
      <c r="AD74" s="7"/>
      <c r="AE74" s="7"/>
      <c r="AF74" s="1"/>
      <c r="AG74" s="7"/>
      <c r="AH74" s="7"/>
      <c r="AI74" s="7"/>
      <c r="AJ74" s="7"/>
      <c r="AK74" s="7"/>
      <c r="AL74" s="7"/>
      <c r="AM74" s="1"/>
      <c r="AN74" s="1"/>
      <c r="AO74" s="1"/>
      <c r="AP74" s="1"/>
      <c r="AQ74" s="1"/>
      <c r="AR74" s="1"/>
      <c r="AS74" s="1"/>
      <c r="AT74" s="1"/>
      <c r="AU74" s="1"/>
    </row>
    <row r="75" spans="7:47" ht="15.75">
      <c r="G75" s="1"/>
      <c r="H75" s="1"/>
      <c r="I75" s="1"/>
      <c r="J75" s="1"/>
      <c r="K75" s="1"/>
      <c r="L75" s="1"/>
      <c r="M75" s="1"/>
      <c r="N75" s="1"/>
      <c r="O75" s="7"/>
      <c r="P75" s="7"/>
      <c r="Q75" s="7"/>
      <c r="R75" s="7"/>
      <c r="S75" s="7"/>
      <c r="T75" s="7"/>
      <c r="U75" s="7"/>
      <c r="V75" s="7"/>
      <c r="W75" s="7"/>
      <c r="X75" s="1"/>
      <c r="Y75" s="7"/>
      <c r="Z75" s="7"/>
      <c r="AA75" s="7"/>
      <c r="AB75" s="7"/>
      <c r="AC75" s="7"/>
      <c r="AD75" s="7"/>
      <c r="AE75" s="7"/>
      <c r="AF75" s="1"/>
      <c r="AG75" s="7"/>
      <c r="AH75" s="7"/>
      <c r="AI75" s="7"/>
      <c r="AJ75" s="7"/>
      <c r="AK75" s="7"/>
      <c r="AL75" s="7"/>
      <c r="AM75" s="1"/>
      <c r="AN75" s="1"/>
      <c r="AO75" s="1"/>
      <c r="AP75" s="1"/>
      <c r="AQ75" s="1"/>
      <c r="AR75" s="1"/>
      <c r="AS75" s="1"/>
      <c r="AT75" s="1"/>
      <c r="AU75" s="1"/>
    </row>
    <row r="76" spans="7:47" ht="15.75">
      <c r="G76" s="1"/>
      <c r="H76" s="1"/>
      <c r="I76" s="1"/>
      <c r="J76" s="1"/>
      <c r="K76" s="1"/>
      <c r="L76" s="1"/>
      <c r="M76" s="1"/>
      <c r="N76" s="1"/>
      <c r="O76" s="7"/>
      <c r="P76" s="7"/>
      <c r="Q76" s="7"/>
      <c r="R76" s="7"/>
      <c r="S76" s="7"/>
      <c r="T76" s="7"/>
      <c r="U76" s="7"/>
      <c r="V76" s="7"/>
      <c r="W76" s="7"/>
      <c r="X76" s="1"/>
      <c r="Y76" s="7"/>
      <c r="Z76" s="7"/>
      <c r="AA76" s="7"/>
      <c r="AB76" s="7"/>
      <c r="AC76" s="7"/>
      <c r="AD76" s="7"/>
      <c r="AE76" s="7"/>
      <c r="AF76" s="1"/>
      <c r="AG76" s="7"/>
      <c r="AH76" s="7"/>
      <c r="AI76" s="7"/>
      <c r="AJ76" s="7"/>
      <c r="AK76" s="7"/>
      <c r="AL76" s="7"/>
      <c r="AM76" s="1"/>
      <c r="AN76" s="1"/>
      <c r="AO76" s="1"/>
      <c r="AP76" s="1"/>
      <c r="AQ76" s="1"/>
      <c r="AR76" s="1"/>
      <c r="AS76" s="1"/>
      <c r="AT76" s="1"/>
      <c r="AU76" s="1"/>
    </row>
    <row r="77" spans="7:47" ht="15.75">
      <c r="G77" s="1"/>
      <c r="H77" s="1"/>
      <c r="I77" s="1"/>
      <c r="J77" s="1"/>
      <c r="K77" s="1"/>
      <c r="L77" s="1"/>
      <c r="M77" s="1"/>
      <c r="N77" s="1"/>
      <c r="O77" s="7"/>
      <c r="P77" s="7"/>
      <c r="Q77" s="7"/>
      <c r="R77" s="7"/>
      <c r="S77" s="7"/>
      <c r="T77" s="7"/>
      <c r="U77" s="7"/>
      <c r="V77" s="7"/>
      <c r="W77" s="7"/>
      <c r="X77" s="1"/>
      <c r="Y77" s="7"/>
      <c r="Z77" s="7"/>
      <c r="AA77" s="7"/>
      <c r="AB77" s="7"/>
      <c r="AC77" s="7"/>
      <c r="AD77" s="7"/>
      <c r="AE77" s="7"/>
      <c r="AF77" s="1"/>
      <c r="AG77" s="7"/>
      <c r="AH77" s="7"/>
      <c r="AI77" s="7"/>
      <c r="AJ77" s="7"/>
      <c r="AK77" s="7"/>
      <c r="AL77" s="7"/>
      <c r="AM77" s="1"/>
      <c r="AN77" s="1"/>
      <c r="AO77" s="1"/>
      <c r="AP77" s="1"/>
      <c r="AQ77" s="1"/>
      <c r="AR77" s="1"/>
      <c r="AS77" s="1"/>
      <c r="AT77" s="1"/>
      <c r="AU77" s="1"/>
    </row>
    <row r="78" spans="7:47" ht="15.75">
      <c r="G78" s="1"/>
      <c r="H78" s="1"/>
      <c r="I78" s="1"/>
      <c r="J78" s="1"/>
      <c r="K78" s="1"/>
      <c r="L78" s="1"/>
      <c r="M78" s="1"/>
      <c r="N78" s="1"/>
      <c r="O78" s="7"/>
      <c r="P78" s="7"/>
      <c r="Q78" s="7"/>
      <c r="R78" s="7"/>
      <c r="S78" s="7"/>
      <c r="T78" s="7"/>
      <c r="U78" s="7"/>
      <c r="V78" s="7"/>
      <c r="W78" s="7"/>
      <c r="X78" s="1"/>
      <c r="Y78" s="7"/>
      <c r="Z78" s="7"/>
      <c r="AA78" s="7"/>
      <c r="AB78" s="7"/>
      <c r="AC78" s="7"/>
      <c r="AD78" s="7"/>
      <c r="AE78" s="7"/>
      <c r="AF78" s="1"/>
      <c r="AG78" s="7"/>
      <c r="AH78" s="7"/>
      <c r="AI78" s="7"/>
      <c r="AJ78" s="7"/>
      <c r="AK78" s="7"/>
      <c r="AL78" s="7"/>
      <c r="AM78" s="1"/>
      <c r="AN78" s="1"/>
      <c r="AO78" s="1"/>
      <c r="AP78" s="1"/>
      <c r="AQ78" s="1"/>
      <c r="AR78" s="1"/>
      <c r="AS78" s="1"/>
      <c r="AT78" s="1"/>
      <c r="AU78" s="1"/>
    </row>
    <row r="79" spans="7:47" ht="15.75">
      <c r="G79" s="1"/>
      <c r="H79" s="1"/>
      <c r="I79" s="1"/>
      <c r="J79" s="1"/>
      <c r="K79" s="1"/>
      <c r="L79" s="1"/>
      <c r="M79" s="1"/>
      <c r="N79" s="1"/>
      <c r="O79" s="7"/>
      <c r="P79" s="7"/>
      <c r="Q79" s="7"/>
      <c r="R79" s="7"/>
      <c r="S79" s="7"/>
      <c r="T79" s="7"/>
      <c r="U79" s="7"/>
      <c r="V79" s="7"/>
      <c r="W79" s="7"/>
      <c r="X79" s="1"/>
      <c r="Y79" s="7"/>
      <c r="Z79" s="7"/>
      <c r="AA79" s="7"/>
      <c r="AB79" s="7"/>
      <c r="AC79" s="7"/>
      <c r="AD79" s="7"/>
      <c r="AE79" s="7"/>
      <c r="AF79" s="1"/>
      <c r="AG79" s="7"/>
      <c r="AH79" s="7"/>
      <c r="AI79" s="7"/>
      <c r="AJ79" s="7"/>
      <c r="AK79" s="7"/>
      <c r="AL79" s="7"/>
      <c r="AM79" s="1"/>
      <c r="AN79" s="1"/>
      <c r="AO79" s="1"/>
      <c r="AP79" s="1"/>
      <c r="AQ79" s="1"/>
      <c r="AR79" s="1"/>
      <c r="AS79" s="1"/>
      <c r="AT79" s="1"/>
      <c r="AU79" s="1"/>
    </row>
    <row r="80" spans="7:47" ht="15.75">
      <c r="G80" s="1"/>
      <c r="H80" s="1"/>
      <c r="I80" s="1"/>
      <c r="J80" s="1"/>
      <c r="K80" s="1"/>
      <c r="L80" s="1"/>
      <c r="M80" s="1"/>
      <c r="N80" s="1"/>
      <c r="O80" s="7"/>
      <c r="P80" s="7"/>
      <c r="Q80" s="7"/>
      <c r="R80" s="7"/>
      <c r="S80" s="7"/>
      <c r="T80" s="7"/>
      <c r="U80" s="7"/>
      <c r="V80" s="7"/>
      <c r="W80" s="7"/>
      <c r="X80" s="1"/>
      <c r="Y80" s="7"/>
      <c r="Z80" s="7"/>
      <c r="AA80" s="7"/>
      <c r="AB80" s="7"/>
      <c r="AC80" s="7"/>
      <c r="AD80" s="7"/>
      <c r="AE80" s="7"/>
      <c r="AF80" s="1"/>
      <c r="AG80" s="7"/>
      <c r="AH80" s="7"/>
      <c r="AI80" s="7"/>
      <c r="AJ80" s="7"/>
      <c r="AK80" s="7"/>
      <c r="AL80" s="7"/>
      <c r="AM80" s="1"/>
      <c r="AN80" s="1"/>
      <c r="AO80" s="1"/>
      <c r="AP80" s="1"/>
      <c r="AQ80" s="1"/>
      <c r="AR80" s="1"/>
      <c r="AS80" s="1"/>
      <c r="AT80" s="1"/>
      <c r="AU80" s="1"/>
    </row>
    <row r="81" spans="7:47" ht="15.75">
      <c r="G81" s="1"/>
      <c r="H81" s="1"/>
      <c r="I81" s="1"/>
      <c r="J81" s="1"/>
      <c r="K81" s="1"/>
      <c r="L81" s="1"/>
      <c r="M81" s="1"/>
      <c r="N81" s="1"/>
      <c r="O81" s="7"/>
      <c r="P81" s="7"/>
      <c r="Q81" s="7"/>
      <c r="R81" s="7"/>
      <c r="S81" s="7"/>
      <c r="T81" s="7"/>
      <c r="U81" s="7"/>
      <c r="V81" s="7"/>
      <c r="W81" s="7"/>
      <c r="X81" s="1"/>
      <c r="Y81" s="7"/>
      <c r="Z81" s="7"/>
      <c r="AA81" s="7"/>
      <c r="AB81" s="7"/>
      <c r="AC81" s="7"/>
      <c r="AD81" s="7"/>
      <c r="AE81" s="7"/>
      <c r="AF81" s="1"/>
      <c r="AG81" s="7"/>
      <c r="AH81" s="7"/>
      <c r="AI81" s="7"/>
      <c r="AJ81" s="7"/>
      <c r="AK81" s="7"/>
      <c r="AL81" s="7"/>
      <c r="AM81" s="1"/>
      <c r="AN81" s="1"/>
      <c r="AO81" s="1"/>
      <c r="AP81" s="1"/>
      <c r="AQ81" s="1"/>
      <c r="AR81" s="1"/>
      <c r="AS81" s="1"/>
      <c r="AT81" s="1"/>
      <c r="AU81" s="1"/>
    </row>
    <row r="82" spans="7:47" ht="15.75">
      <c r="G82" s="1"/>
      <c r="H82" s="1"/>
      <c r="I82" s="1"/>
      <c r="J82" s="1"/>
      <c r="K82" s="1"/>
      <c r="L82" s="1"/>
      <c r="M82" s="1"/>
      <c r="N82" s="1"/>
      <c r="O82" s="7"/>
      <c r="P82" s="7"/>
      <c r="Q82" s="7"/>
      <c r="R82" s="7"/>
      <c r="S82" s="7"/>
      <c r="T82" s="7"/>
      <c r="U82" s="7"/>
      <c r="V82" s="7"/>
      <c r="W82" s="7"/>
      <c r="X82" s="1"/>
      <c r="Y82" s="7"/>
      <c r="Z82" s="7"/>
      <c r="AA82" s="7"/>
      <c r="AB82" s="7"/>
      <c r="AC82" s="7"/>
      <c r="AD82" s="7"/>
      <c r="AE82" s="7"/>
      <c r="AF82" s="1"/>
      <c r="AG82" s="7"/>
      <c r="AH82" s="7"/>
      <c r="AI82" s="7"/>
      <c r="AJ82" s="7"/>
      <c r="AK82" s="7"/>
      <c r="AL82" s="7"/>
      <c r="AM82" s="1"/>
      <c r="AN82" s="1"/>
      <c r="AO82" s="1"/>
      <c r="AP82" s="1"/>
      <c r="AQ82" s="1"/>
      <c r="AR82" s="1"/>
      <c r="AS82" s="1"/>
      <c r="AT82" s="1"/>
      <c r="AU82" s="1"/>
    </row>
    <row r="83" spans="7:47" ht="15.75">
      <c r="G83" s="1"/>
      <c r="H83" s="1"/>
      <c r="I83" s="1"/>
      <c r="J83" s="1"/>
      <c r="K83" s="1"/>
      <c r="L83" s="1"/>
      <c r="M83" s="1"/>
      <c r="N83" s="1"/>
      <c r="O83" s="7"/>
      <c r="P83" s="7"/>
      <c r="Q83" s="7"/>
      <c r="R83" s="7"/>
      <c r="S83" s="7"/>
      <c r="T83" s="7"/>
      <c r="U83" s="7"/>
      <c r="V83" s="7"/>
      <c r="W83" s="7"/>
      <c r="X83" s="1"/>
      <c r="Y83" s="7"/>
      <c r="Z83" s="7"/>
      <c r="AA83" s="7"/>
      <c r="AB83" s="7"/>
      <c r="AC83" s="7"/>
      <c r="AD83" s="7"/>
      <c r="AE83" s="7"/>
      <c r="AF83" s="1"/>
      <c r="AG83" s="7"/>
      <c r="AH83" s="7"/>
      <c r="AI83" s="7"/>
      <c r="AJ83" s="7"/>
      <c r="AK83" s="7"/>
      <c r="AL83" s="7"/>
      <c r="AM83" s="1"/>
      <c r="AN83" s="1"/>
      <c r="AO83" s="1"/>
      <c r="AP83" s="1"/>
      <c r="AQ83" s="1"/>
      <c r="AR83" s="1"/>
      <c r="AS83" s="1"/>
      <c r="AT83" s="1"/>
      <c r="AU83" s="1"/>
    </row>
    <row r="84" spans="7:47" ht="15.75">
      <c r="G84" s="1"/>
      <c r="H84" s="1"/>
      <c r="I84" s="1"/>
      <c r="J84" s="1"/>
      <c r="K84" s="1"/>
      <c r="L84" s="1"/>
      <c r="M84" s="1"/>
      <c r="N84" s="1"/>
      <c r="O84" s="7"/>
      <c r="P84" s="7"/>
      <c r="Q84" s="7"/>
      <c r="R84" s="7"/>
      <c r="S84" s="7"/>
      <c r="T84" s="7"/>
      <c r="U84" s="7"/>
      <c r="V84" s="7"/>
      <c r="W84" s="7"/>
      <c r="X84" s="1"/>
      <c r="Y84" s="7"/>
      <c r="Z84" s="7"/>
      <c r="AA84" s="7"/>
      <c r="AB84" s="7"/>
      <c r="AC84" s="7"/>
      <c r="AD84" s="7"/>
      <c r="AE84" s="7"/>
      <c r="AF84" s="1"/>
      <c r="AG84" s="7"/>
      <c r="AH84" s="7"/>
      <c r="AI84" s="7"/>
      <c r="AJ84" s="7"/>
      <c r="AK84" s="7"/>
      <c r="AL84" s="7"/>
      <c r="AM84" s="1"/>
      <c r="AN84" s="1"/>
      <c r="AO84" s="1"/>
      <c r="AP84" s="1"/>
      <c r="AQ84" s="1"/>
      <c r="AR84" s="1"/>
      <c r="AS84" s="1"/>
      <c r="AT84" s="1"/>
      <c r="AU84" s="1"/>
    </row>
    <row r="85" spans="7:47" ht="15.75">
      <c r="G85" s="1"/>
      <c r="H85" s="1"/>
      <c r="I85" s="1"/>
      <c r="J85" s="1"/>
      <c r="K85" s="1"/>
      <c r="L85" s="1"/>
      <c r="M85" s="1"/>
      <c r="N85" s="1"/>
      <c r="O85" s="7"/>
      <c r="P85" s="7"/>
      <c r="Q85" s="7"/>
      <c r="R85" s="7"/>
      <c r="S85" s="7"/>
      <c r="T85" s="7"/>
      <c r="U85" s="7"/>
      <c r="V85" s="7"/>
      <c r="W85" s="7"/>
      <c r="X85" s="1"/>
      <c r="Y85" s="7"/>
      <c r="Z85" s="7"/>
      <c r="AA85" s="7"/>
      <c r="AB85" s="7"/>
      <c r="AC85" s="7"/>
      <c r="AD85" s="7"/>
      <c r="AE85" s="7"/>
      <c r="AF85" s="1"/>
      <c r="AG85" s="7"/>
      <c r="AH85" s="7"/>
      <c r="AI85" s="7"/>
      <c r="AJ85" s="7"/>
      <c r="AK85" s="7"/>
      <c r="AL85" s="7"/>
      <c r="AM85" s="1"/>
      <c r="AN85" s="1"/>
      <c r="AO85" s="1"/>
      <c r="AP85" s="1"/>
      <c r="AQ85" s="1"/>
      <c r="AR85" s="1"/>
      <c r="AS85" s="1"/>
      <c r="AT85" s="1"/>
      <c r="AU85" s="1"/>
    </row>
    <row r="86" spans="7:47" ht="15.75">
      <c r="G86" s="1"/>
      <c r="H86" s="1"/>
      <c r="I86" s="1"/>
      <c r="J86" s="1"/>
      <c r="K86" s="1"/>
      <c r="L86" s="1"/>
      <c r="M86" s="1"/>
      <c r="N86" s="1"/>
      <c r="O86" s="7"/>
      <c r="P86" s="7"/>
      <c r="Q86" s="7"/>
      <c r="R86" s="7"/>
      <c r="S86" s="7"/>
      <c r="T86" s="7"/>
      <c r="U86" s="7"/>
      <c r="V86" s="7"/>
      <c r="W86" s="7"/>
      <c r="X86" s="1"/>
      <c r="Y86" s="7"/>
      <c r="Z86" s="7"/>
      <c r="AA86" s="7"/>
      <c r="AB86" s="7"/>
      <c r="AC86" s="7"/>
      <c r="AD86" s="7"/>
      <c r="AE86" s="7"/>
      <c r="AF86" s="1"/>
      <c r="AG86" s="7"/>
      <c r="AH86" s="7"/>
      <c r="AI86" s="7"/>
      <c r="AJ86" s="7"/>
      <c r="AK86" s="7"/>
      <c r="AL86" s="7"/>
      <c r="AM86" s="1"/>
      <c r="AN86" s="1"/>
      <c r="AO86" s="1"/>
      <c r="AP86" s="1"/>
      <c r="AQ86" s="1"/>
      <c r="AR86" s="1"/>
      <c r="AS86" s="1"/>
      <c r="AT86" s="1"/>
      <c r="AU86" s="1"/>
    </row>
    <row r="87" spans="7:47" ht="15.75">
      <c r="G87" s="1"/>
      <c r="H87" s="1"/>
      <c r="I87" s="1"/>
      <c r="J87" s="1"/>
      <c r="K87" s="1"/>
      <c r="L87" s="1"/>
      <c r="M87" s="1"/>
      <c r="N87" s="1"/>
      <c r="O87" s="7"/>
      <c r="P87" s="7"/>
      <c r="Q87" s="7"/>
      <c r="R87" s="7"/>
      <c r="S87" s="7"/>
      <c r="T87" s="7"/>
      <c r="U87" s="7"/>
      <c r="V87" s="7"/>
      <c r="W87" s="7"/>
      <c r="X87" s="1"/>
      <c r="Y87" s="7"/>
      <c r="Z87" s="7"/>
      <c r="AA87" s="7"/>
      <c r="AB87" s="7"/>
      <c r="AC87" s="7"/>
      <c r="AD87" s="7"/>
      <c r="AE87" s="7"/>
      <c r="AF87" s="1"/>
      <c r="AG87" s="7"/>
      <c r="AH87" s="7"/>
      <c r="AI87" s="7"/>
      <c r="AJ87" s="7"/>
      <c r="AK87" s="7"/>
      <c r="AL87" s="7"/>
      <c r="AM87" s="1"/>
      <c r="AN87" s="1"/>
      <c r="AO87" s="1"/>
      <c r="AP87" s="1"/>
      <c r="AQ87" s="1"/>
      <c r="AR87" s="1"/>
      <c r="AS87" s="1"/>
      <c r="AT87" s="1"/>
      <c r="AU87" s="1"/>
    </row>
    <row r="88" spans="7:47" ht="15.75">
      <c r="G88" s="1"/>
      <c r="H88" s="1"/>
      <c r="I88" s="1"/>
      <c r="J88" s="1"/>
      <c r="K88" s="1"/>
      <c r="L88" s="1"/>
      <c r="M88" s="1"/>
      <c r="N88" s="1"/>
      <c r="O88" s="7"/>
      <c r="P88" s="7"/>
      <c r="Q88" s="7"/>
      <c r="R88" s="7"/>
      <c r="S88" s="7"/>
      <c r="T88" s="7"/>
      <c r="U88" s="7"/>
      <c r="V88" s="7"/>
      <c r="W88" s="7"/>
      <c r="X88" s="1"/>
      <c r="Y88" s="7"/>
      <c r="Z88" s="7"/>
      <c r="AA88" s="7"/>
      <c r="AB88" s="7"/>
      <c r="AC88" s="7"/>
      <c r="AD88" s="7"/>
      <c r="AE88" s="7"/>
      <c r="AF88" s="1"/>
      <c r="AG88" s="7"/>
      <c r="AH88" s="7"/>
      <c r="AI88" s="7"/>
      <c r="AJ88" s="7"/>
      <c r="AK88" s="7"/>
      <c r="AL88" s="7"/>
      <c r="AM88" s="1"/>
      <c r="AN88" s="1"/>
      <c r="AO88" s="1"/>
      <c r="AP88" s="1"/>
      <c r="AQ88" s="1"/>
      <c r="AR88" s="1"/>
      <c r="AS88" s="1"/>
      <c r="AT88" s="1"/>
      <c r="AU88" s="1"/>
    </row>
    <row r="89" spans="7:47" ht="15.75">
      <c r="G89" s="1"/>
      <c r="H89" s="1"/>
      <c r="I89" s="1"/>
      <c r="J89" s="1"/>
      <c r="K89" s="1"/>
      <c r="L89" s="1"/>
      <c r="M89" s="1"/>
      <c r="N89" s="1"/>
      <c r="O89" s="7"/>
      <c r="P89" s="7"/>
      <c r="Q89" s="7"/>
      <c r="R89" s="7"/>
      <c r="S89" s="7"/>
      <c r="T89" s="7"/>
      <c r="U89" s="7"/>
      <c r="V89" s="7"/>
      <c r="W89" s="7"/>
      <c r="X89" s="1"/>
      <c r="Y89" s="7"/>
      <c r="Z89" s="7"/>
      <c r="AA89" s="7"/>
      <c r="AB89" s="7"/>
      <c r="AC89" s="7"/>
      <c r="AD89" s="7"/>
      <c r="AE89" s="7"/>
      <c r="AF89" s="1"/>
      <c r="AG89" s="7"/>
      <c r="AH89" s="7"/>
      <c r="AI89" s="7"/>
      <c r="AJ89" s="7"/>
      <c r="AK89" s="7"/>
      <c r="AL89" s="7"/>
      <c r="AM89" s="1"/>
      <c r="AN89" s="1"/>
      <c r="AO89" s="1"/>
      <c r="AP89" s="1"/>
      <c r="AQ89" s="1"/>
      <c r="AR89" s="1"/>
      <c r="AS89" s="1"/>
      <c r="AT89" s="1"/>
      <c r="AU89" s="1"/>
    </row>
    <row r="90" spans="7:47" ht="15.75">
      <c r="G90" s="1"/>
      <c r="H90" s="1"/>
      <c r="I90" s="1"/>
      <c r="J90" s="1"/>
      <c r="K90" s="1"/>
      <c r="L90" s="1"/>
      <c r="M90" s="1"/>
      <c r="N90" s="1"/>
      <c r="O90" s="7"/>
      <c r="P90" s="7"/>
      <c r="Q90" s="7"/>
      <c r="R90" s="7"/>
      <c r="S90" s="7"/>
      <c r="T90" s="7"/>
      <c r="U90" s="7"/>
      <c r="V90" s="7"/>
      <c r="W90" s="7"/>
      <c r="X90" s="1"/>
      <c r="Y90" s="7"/>
      <c r="Z90" s="7"/>
      <c r="AA90" s="7"/>
      <c r="AB90" s="7"/>
      <c r="AC90" s="7"/>
      <c r="AD90" s="7"/>
      <c r="AE90" s="7"/>
      <c r="AF90" s="1"/>
      <c r="AG90" s="7"/>
      <c r="AH90" s="7"/>
      <c r="AI90" s="7"/>
      <c r="AJ90" s="7"/>
      <c r="AK90" s="7"/>
      <c r="AL90" s="7"/>
      <c r="AM90" s="1"/>
      <c r="AN90" s="1"/>
      <c r="AO90" s="1"/>
      <c r="AP90" s="1"/>
      <c r="AQ90" s="1"/>
      <c r="AR90" s="1"/>
      <c r="AS90" s="1"/>
      <c r="AT90" s="1"/>
      <c r="AU90" s="1"/>
    </row>
    <row r="91" spans="7:47" ht="15.75">
      <c r="G91" s="1"/>
      <c r="H91" s="1"/>
      <c r="I91" s="1"/>
      <c r="J91" s="1"/>
      <c r="K91" s="1"/>
      <c r="L91" s="1"/>
      <c r="M91" s="1"/>
      <c r="N91" s="1"/>
      <c r="O91" s="7"/>
      <c r="P91" s="7"/>
      <c r="Q91" s="7"/>
      <c r="R91" s="7"/>
      <c r="S91" s="7"/>
      <c r="T91" s="7"/>
      <c r="U91" s="7"/>
      <c r="V91" s="7"/>
      <c r="W91" s="7"/>
      <c r="X91" s="1"/>
      <c r="Y91" s="7"/>
      <c r="Z91" s="7"/>
      <c r="AA91" s="7"/>
      <c r="AB91" s="7"/>
      <c r="AC91" s="7"/>
      <c r="AD91" s="7"/>
      <c r="AE91" s="7"/>
      <c r="AF91" s="1"/>
      <c r="AG91" s="7"/>
      <c r="AH91" s="7"/>
      <c r="AI91" s="7"/>
      <c r="AJ91" s="7"/>
      <c r="AK91" s="7"/>
      <c r="AL91" s="7"/>
      <c r="AM91" s="1"/>
      <c r="AN91" s="1"/>
      <c r="AO91" s="1"/>
      <c r="AP91" s="1"/>
      <c r="AQ91" s="1"/>
      <c r="AR91" s="1"/>
      <c r="AS91" s="1"/>
      <c r="AT91" s="1"/>
      <c r="AU91" s="1"/>
    </row>
    <row r="92" spans="7:47" ht="15.75">
      <c r="G92" s="1"/>
      <c r="H92" s="1"/>
      <c r="I92" s="1"/>
      <c r="J92" s="1"/>
      <c r="K92" s="1"/>
      <c r="L92" s="1"/>
      <c r="M92" s="1"/>
      <c r="N92" s="1"/>
      <c r="O92" s="7"/>
      <c r="P92" s="7"/>
      <c r="Q92" s="7"/>
      <c r="R92" s="7"/>
      <c r="S92" s="7"/>
      <c r="T92" s="7"/>
      <c r="U92" s="7"/>
      <c r="V92" s="7"/>
      <c r="W92" s="7"/>
      <c r="X92" s="1"/>
      <c r="Y92" s="7"/>
      <c r="Z92" s="7"/>
      <c r="AA92" s="7"/>
      <c r="AB92" s="7"/>
      <c r="AC92" s="7"/>
      <c r="AD92" s="7"/>
      <c r="AE92" s="7"/>
      <c r="AF92" s="1"/>
      <c r="AG92" s="7"/>
      <c r="AH92" s="7"/>
      <c r="AI92" s="7"/>
      <c r="AJ92" s="7"/>
      <c r="AK92" s="7"/>
      <c r="AL92" s="7"/>
      <c r="AM92" s="1"/>
      <c r="AN92" s="1"/>
      <c r="AO92" s="1"/>
      <c r="AP92" s="1"/>
      <c r="AQ92" s="1"/>
      <c r="AR92" s="1"/>
      <c r="AS92" s="1"/>
      <c r="AT92" s="1"/>
      <c r="AU92" s="1"/>
    </row>
    <row r="93" spans="7:47" ht="15.75">
      <c r="G93" s="1"/>
      <c r="H93" s="1"/>
      <c r="I93" s="1"/>
      <c r="J93" s="1"/>
      <c r="K93" s="1"/>
      <c r="L93" s="1"/>
      <c r="M93" s="1"/>
      <c r="N93" s="1"/>
      <c r="O93" s="7"/>
      <c r="P93" s="7"/>
      <c r="Q93" s="7"/>
      <c r="R93" s="7"/>
      <c r="S93" s="7"/>
      <c r="T93" s="7"/>
      <c r="U93" s="7"/>
      <c r="V93" s="7"/>
      <c r="W93" s="7"/>
      <c r="X93" s="1"/>
      <c r="Y93" s="7"/>
      <c r="Z93" s="7"/>
      <c r="AA93" s="7"/>
      <c r="AB93" s="7"/>
      <c r="AC93" s="7"/>
      <c r="AD93" s="7"/>
      <c r="AE93" s="7"/>
      <c r="AF93" s="1"/>
      <c r="AG93" s="7"/>
      <c r="AH93" s="7"/>
      <c r="AI93" s="7"/>
      <c r="AJ93" s="7"/>
      <c r="AK93" s="7"/>
      <c r="AL93" s="7"/>
      <c r="AM93" s="1"/>
      <c r="AN93" s="1"/>
      <c r="AO93" s="1"/>
      <c r="AP93" s="1"/>
      <c r="AQ93" s="1"/>
      <c r="AR93" s="1"/>
      <c r="AS93" s="1"/>
      <c r="AT93" s="1"/>
      <c r="AU93" s="1"/>
    </row>
    <row r="94" spans="7:47" ht="15.75">
      <c r="G94" s="11"/>
      <c r="H94" s="11"/>
      <c r="I94" s="11"/>
      <c r="J94" s="11"/>
      <c r="K94" s="11"/>
      <c r="L94" s="11"/>
      <c r="M94" s="11"/>
      <c r="N94" s="11"/>
      <c r="O94" s="7"/>
      <c r="P94" s="7"/>
      <c r="Q94" s="7"/>
      <c r="R94" s="7"/>
      <c r="S94" s="7"/>
      <c r="T94" s="7"/>
      <c r="U94" s="7"/>
      <c r="V94" s="7"/>
      <c r="W94" s="7"/>
      <c r="X94" s="11"/>
      <c r="Y94" s="7"/>
      <c r="Z94" s="7"/>
      <c r="AA94" s="7"/>
      <c r="AB94" s="7"/>
      <c r="AC94" s="7"/>
      <c r="AD94" s="7"/>
      <c r="AE94" s="7"/>
      <c r="AF94" s="11"/>
      <c r="AG94" s="7"/>
      <c r="AH94" s="7"/>
      <c r="AI94" s="7"/>
      <c r="AJ94" s="7"/>
      <c r="AK94" s="7"/>
      <c r="AL94" s="7"/>
      <c r="AM94" s="11"/>
      <c r="AN94" s="11"/>
      <c r="AO94" s="11"/>
      <c r="AP94" s="11"/>
      <c r="AQ94" s="11"/>
      <c r="AR94" s="11"/>
      <c r="AS94" s="11"/>
      <c r="AT94" s="11"/>
      <c r="AU94" s="11"/>
    </row>
    <row r="95" spans="7:47" ht="15.75">
      <c r="G95" s="1"/>
      <c r="H95" s="1"/>
      <c r="I95" s="1"/>
      <c r="J95" s="1"/>
      <c r="K95" s="1"/>
      <c r="L95" s="1"/>
      <c r="M95" s="1"/>
      <c r="N95" s="1"/>
      <c r="O95" s="7"/>
      <c r="P95" s="7"/>
      <c r="Q95" s="7"/>
      <c r="R95" s="7"/>
      <c r="S95" s="7"/>
      <c r="T95" s="7"/>
      <c r="U95" s="7"/>
      <c r="V95" s="7"/>
      <c r="W95" s="7"/>
      <c r="X95" s="1"/>
      <c r="Y95" s="7"/>
      <c r="Z95" s="7"/>
      <c r="AA95" s="7"/>
      <c r="AB95" s="7"/>
      <c r="AC95" s="7"/>
      <c r="AD95" s="7"/>
      <c r="AE95" s="7"/>
      <c r="AF95" s="1"/>
      <c r="AG95" s="7"/>
      <c r="AH95" s="7"/>
      <c r="AI95" s="7"/>
      <c r="AJ95" s="7"/>
      <c r="AK95" s="7"/>
      <c r="AL95" s="7"/>
      <c r="AM95" s="1"/>
      <c r="AN95" s="1"/>
      <c r="AO95" s="1"/>
      <c r="AP95" s="1"/>
      <c r="AQ95" s="1"/>
      <c r="AR95" s="1"/>
      <c r="AS95" s="1"/>
      <c r="AT95" s="1"/>
      <c r="AU95" s="1"/>
    </row>
    <row r="96" spans="7:47" ht="15.75">
      <c r="G96" s="1"/>
      <c r="H96" s="1"/>
      <c r="I96" s="1"/>
      <c r="J96" s="1"/>
      <c r="K96" s="1"/>
      <c r="L96" s="1"/>
      <c r="M96" s="1"/>
      <c r="N96" s="1"/>
      <c r="O96" s="7"/>
      <c r="P96" s="7"/>
      <c r="Q96" s="7"/>
      <c r="R96" s="7"/>
      <c r="S96" s="7"/>
      <c r="T96" s="7"/>
      <c r="U96" s="7"/>
      <c r="V96" s="7"/>
      <c r="W96" s="7"/>
      <c r="X96" s="1"/>
      <c r="Y96" s="7"/>
      <c r="Z96" s="7"/>
      <c r="AA96" s="7"/>
      <c r="AB96" s="7"/>
      <c r="AC96" s="7"/>
      <c r="AD96" s="7"/>
      <c r="AE96" s="7"/>
      <c r="AF96" s="1"/>
      <c r="AG96" s="7"/>
      <c r="AH96" s="7"/>
      <c r="AI96" s="7"/>
      <c r="AJ96" s="7"/>
      <c r="AK96" s="7"/>
      <c r="AL96" s="7"/>
      <c r="AM96" s="1"/>
      <c r="AN96" s="1"/>
      <c r="AO96" s="1"/>
      <c r="AP96" s="1"/>
      <c r="AQ96" s="1"/>
      <c r="AR96" s="1"/>
      <c r="AS96" s="1"/>
      <c r="AT96" s="1"/>
      <c r="AU96" s="1"/>
    </row>
    <row r="97" spans="7:47" ht="15.75">
      <c r="G97" s="1"/>
      <c r="H97" s="1"/>
      <c r="I97" s="1"/>
      <c r="J97" s="1"/>
      <c r="K97" s="1"/>
      <c r="L97" s="1"/>
      <c r="M97" s="1"/>
      <c r="N97" s="1"/>
      <c r="O97" s="7"/>
      <c r="P97" s="7"/>
      <c r="Q97" s="7"/>
      <c r="R97" s="7"/>
      <c r="S97" s="7"/>
      <c r="T97" s="7"/>
      <c r="U97" s="7"/>
      <c r="V97" s="7"/>
      <c r="W97" s="7"/>
      <c r="X97" s="1"/>
      <c r="Y97" s="7"/>
      <c r="Z97" s="7"/>
      <c r="AA97" s="7"/>
      <c r="AB97" s="7"/>
      <c r="AC97" s="7"/>
      <c r="AD97" s="7"/>
      <c r="AE97" s="7"/>
      <c r="AF97" s="1"/>
      <c r="AG97" s="7"/>
      <c r="AH97" s="7"/>
      <c r="AI97" s="7"/>
      <c r="AJ97" s="7"/>
      <c r="AK97" s="7"/>
      <c r="AL97" s="7"/>
      <c r="AM97" s="1"/>
      <c r="AN97" s="1"/>
      <c r="AO97" s="1"/>
      <c r="AP97" s="1"/>
      <c r="AQ97" s="1"/>
      <c r="AR97" s="1"/>
      <c r="AS97" s="1"/>
      <c r="AT97" s="1"/>
      <c r="AU97" s="1"/>
    </row>
    <row r="98" spans="7:47" ht="15.75">
      <c r="G98" s="1"/>
      <c r="H98" s="1"/>
      <c r="I98" s="1"/>
      <c r="J98" s="1"/>
      <c r="K98" s="1"/>
      <c r="L98" s="1"/>
      <c r="M98" s="1"/>
      <c r="N98" s="1"/>
      <c r="O98" s="7"/>
      <c r="P98" s="7"/>
      <c r="Q98" s="7"/>
      <c r="R98" s="7"/>
      <c r="S98" s="7"/>
      <c r="T98" s="7"/>
      <c r="U98" s="7"/>
      <c r="V98" s="7"/>
      <c r="W98" s="7"/>
      <c r="X98" s="1"/>
      <c r="Y98" s="7"/>
      <c r="Z98" s="7"/>
      <c r="AA98" s="7"/>
      <c r="AB98" s="7"/>
      <c r="AC98" s="7"/>
      <c r="AD98" s="7"/>
      <c r="AE98" s="7"/>
      <c r="AF98" s="1"/>
      <c r="AG98" s="7"/>
      <c r="AH98" s="7"/>
      <c r="AI98" s="7"/>
      <c r="AJ98" s="7"/>
      <c r="AK98" s="7"/>
      <c r="AL98" s="7"/>
      <c r="AM98" s="1"/>
      <c r="AN98" s="1"/>
      <c r="AO98" s="1"/>
      <c r="AP98" s="1"/>
      <c r="AQ98" s="1"/>
      <c r="AR98" s="1"/>
      <c r="AS98" s="1"/>
      <c r="AT98" s="1"/>
      <c r="AU98" s="1"/>
    </row>
    <row r="99" spans="7:47" ht="15.75">
      <c r="G99" s="1"/>
      <c r="H99" s="1"/>
      <c r="I99" s="1"/>
      <c r="J99" s="1"/>
      <c r="K99" s="1"/>
      <c r="L99" s="1"/>
      <c r="M99" s="1"/>
      <c r="N99" s="1"/>
      <c r="O99" s="7"/>
      <c r="P99" s="7"/>
      <c r="Q99" s="7"/>
      <c r="R99" s="7"/>
      <c r="S99" s="7"/>
      <c r="T99" s="7"/>
      <c r="U99" s="7"/>
      <c r="V99" s="7"/>
      <c r="W99" s="7"/>
      <c r="X99" s="1"/>
      <c r="Y99" s="7"/>
      <c r="Z99" s="7"/>
      <c r="AA99" s="7"/>
      <c r="AB99" s="7"/>
      <c r="AC99" s="7"/>
      <c r="AD99" s="7"/>
      <c r="AE99" s="7"/>
      <c r="AF99" s="1"/>
      <c r="AG99" s="7"/>
      <c r="AH99" s="7"/>
      <c r="AI99" s="7"/>
      <c r="AJ99" s="7"/>
      <c r="AK99" s="7"/>
      <c r="AL99" s="7"/>
      <c r="AM99" s="1"/>
      <c r="AN99" s="1"/>
      <c r="AO99" s="1"/>
      <c r="AP99" s="1"/>
      <c r="AQ99" s="1"/>
      <c r="AR99" s="1"/>
      <c r="AS99" s="1"/>
      <c r="AT99" s="1"/>
      <c r="AU99" s="1"/>
    </row>
    <row r="100" spans="7:47" ht="15.75">
      <c r="G100" s="1"/>
      <c r="H100" s="1"/>
      <c r="I100" s="1"/>
      <c r="J100" s="1"/>
      <c r="K100" s="1"/>
      <c r="L100" s="1"/>
      <c r="M100" s="1"/>
      <c r="N100" s="1"/>
      <c r="O100" s="7"/>
      <c r="P100" s="7"/>
      <c r="Q100" s="7"/>
      <c r="R100" s="7"/>
      <c r="S100" s="7"/>
      <c r="T100" s="7"/>
      <c r="U100" s="7"/>
      <c r="V100" s="7"/>
      <c r="W100" s="7"/>
      <c r="X100" s="1"/>
      <c r="Y100" s="7"/>
      <c r="Z100" s="7"/>
      <c r="AA100" s="7"/>
      <c r="AB100" s="7"/>
      <c r="AC100" s="7"/>
      <c r="AD100" s="7"/>
      <c r="AE100" s="7"/>
      <c r="AF100" s="1"/>
      <c r="AG100" s="7"/>
      <c r="AH100" s="7"/>
      <c r="AI100" s="7"/>
      <c r="AJ100" s="7"/>
      <c r="AK100" s="7"/>
      <c r="AL100" s="7"/>
      <c r="AM100" s="1"/>
      <c r="AN100" s="1"/>
      <c r="AO100" s="1"/>
      <c r="AP100" s="1"/>
      <c r="AQ100" s="1"/>
      <c r="AR100" s="1"/>
      <c r="AS100" s="1"/>
      <c r="AT100" s="1"/>
      <c r="AU100" s="1"/>
    </row>
    <row r="101" spans="7:47" ht="15.75">
      <c r="G101" s="1"/>
      <c r="H101" s="1"/>
      <c r="I101" s="1"/>
      <c r="J101" s="1"/>
      <c r="K101" s="1"/>
      <c r="L101" s="1"/>
      <c r="M101" s="1"/>
      <c r="N101" s="1"/>
      <c r="O101" s="7"/>
      <c r="P101" s="7"/>
      <c r="Q101" s="7"/>
      <c r="R101" s="7"/>
      <c r="S101" s="7"/>
      <c r="T101" s="7"/>
      <c r="U101" s="7"/>
      <c r="V101" s="7"/>
      <c r="W101" s="7"/>
      <c r="X101" s="1"/>
      <c r="Y101" s="7"/>
      <c r="Z101" s="7"/>
      <c r="AA101" s="7"/>
      <c r="AB101" s="7"/>
      <c r="AC101" s="7"/>
      <c r="AD101" s="7"/>
      <c r="AE101" s="7"/>
      <c r="AF101" s="1"/>
      <c r="AG101" s="7"/>
      <c r="AH101" s="7"/>
      <c r="AI101" s="7"/>
      <c r="AJ101" s="7"/>
      <c r="AK101" s="7"/>
      <c r="AL101" s="7"/>
      <c r="AM101" s="1"/>
      <c r="AN101" s="1"/>
      <c r="AO101" s="1"/>
      <c r="AP101" s="1"/>
      <c r="AQ101" s="1"/>
      <c r="AR101" s="1"/>
      <c r="AS101" s="1"/>
      <c r="AT101" s="1"/>
      <c r="AU101" s="1"/>
    </row>
    <row r="102" spans="7:47" ht="15.75">
      <c r="G102" s="1"/>
      <c r="H102" s="1"/>
      <c r="I102" s="1"/>
      <c r="J102" s="1"/>
      <c r="K102" s="1"/>
      <c r="L102" s="1"/>
      <c r="M102" s="1"/>
      <c r="N102" s="1"/>
      <c r="O102" s="7"/>
      <c r="P102" s="7"/>
      <c r="Q102" s="7"/>
      <c r="R102" s="7"/>
      <c r="S102" s="7"/>
      <c r="T102" s="7"/>
      <c r="U102" s="7"/>
      <c r="V102" s="7"/>
      <c r="W102" s="7"/>
      <c r="X102" s="1"/>
      <c r="Y102" s="7"/>
      <c r="Z102" s="7"/>
      <c r="AA102" s="7"/>
      <c r="AB102" s="7"/>
      <c r="AC102" s="7"/>
      <c r="AD102" s="7"/>
      <c r="AE102" s="7"/>
      <c r="AF102" s="1"/>
      <c r="AG102" s="7"/>
      <c r="AH102" s="7"/>
      <c r="AI102" s="7"/>
      <c r="AJ102" s="7"/>
      <c r="AK102" s="7"/>
      <c r="AL102" s="7"/>
      <c r="AM102" s="1"/>
      <c r="AN102" s="1"/>
      <c r="AO102" s="1"/>
      <c r="AP102" s="1"/>
      <c r="AQ102" s="1"/>
      <c r="AR102" s="1"/>
      <c r="AS102" s="1"/>
      <c r="AT102" s="1"/>
      <c r="AU102" s="1"/>
    </row>
    <row r="103" spans="7:47" ht="15.75">
      <c r="G103" s="1"/>
      <c r="H103" s="1"/>
      <c r="I103" s="1"/>
      <c r="J103" s="1"/>
      <c r="K103" s="1"/>
      <c r="L103" s="1"/>
      <c r="M103" s="1"/>
      <c r="N103" s="1"/>
      <c r="O103" s="7"/>
      <c r="P103" s="7"/>
      <c r="Q103" s="7"/>
      <c r="R103" s="7"/>
      <c r="S103" s="7"/>
      <c r="T103" s="7"/>
      <c r="U103" s="7"/>
      <c r="V103" s="7"/>
      <c r="W103" s="7"/>
      <c r="X103" s="1"/>
      <c r="Y103" s="7"/>
      <c r="Z103" s="7"/>
      <c r="AA103" s="7"/>
      <c r="AB103" s="7"/>
      <c r="AC103" s="7"/>
      <c r="AD103" s="7"/>
      <c r="AE103" s="7"/>
      <c r="AF103" s="1"/>
      <c r="AG103" s="7"/>
      <c r="AH103" s="7"/>
      <c r="AI103" s="7"/>
      <c r="AJ103" s="7"/>
      <c r="AK103" s="7"/>
      <c r="AL103" s="7"/>
      <c r="AM103" s="1"/>
      <c r="AN103" s="1"/>
      <c r="AO103" s="1"/>
      <c r="AP103" s="1"/>
      <c r="AQ103" s="1"/>
      <c r="AR103" s="1"/>
      <c r="AS103" s="1"/>
      <c r="AT103" s="1"/>
      <c r="AU103" s="1"/>
    </row>
    <row r="104" spans="7:47" ht="15.75">
      <c r="G104" s="1"/>
      <c r="H104" s="1"/>
      <c r="I104" s="1"/>
      <c r="J104" s="1"/>
      <c r="K104" s="1"/>
      <c r="L104" s="1"/>
      <c r="M104" s="1"/>
      <c r="N104" s="1"/>
      <c r="O104" s="7"/>
      <c r="P104" s="7"/>
      <c r="Q104" s="7"/>
      <c r="R104" s="7"/>
      <c r="S104" s="7"/>
      <c r="T104" s="7"/>
      <c r="U104" s="7"/>
      <c r="V104" s="7"/>
      <c r="W104" s="7"/>
      <c r="X104" s="1"/>
      <c r="Y104" s="7"/>
      <c r="Z104" s="7"/>
      <c r="AA104" s="7"/>
      <c r="AB104" s="7"/>
      <c r="AC104" s="7"/>
      <c r="AD104" s="7"/>
      <c r="AE104" s="7"/>
      <c r="AF104" s="1"/>
      <c r="AG104" s="7"/>
      <c r="AH104" s="7"/>
      <c r="AI104" s="7"/>
      <c r="AJ104" s="7"/>
      <c r="AK104" s="7"/>
      <c r="AL104" s="7"/>
      <c r="AM104" s="1"/>
      <c r="AN104" s="1"/>
      <c r="AO104" s="1"/>
      <c r="AP104" s="1"/>
      <c r="AQ104" s="1"/>
      <c r="AR104" s="1"/>
      <c r="AS104" s="1"/>
      <c r="AT104" s="1"/>
      <c r="AU104" s="1"/>
    </row>
    <row r="105" spans="7:47" ht="15.75">
      <c r="G105" s="1"/>
      <c r="H105" s="1"/>
      <c r="I105" s="1"/>
      <c r="J105" s="1"/>
      <c r="K105" s="1"/>
      <c r="L105" s="1"/>
      <c r="M105" s="1"/>
      <c r="N105" s="1"/>
      <c r="O105" s="7"/>
      <c r="P105" s="7"/>
      <c r="Q105" s="7"/>
      <c r="R105" s="7"/>
      <c r="S105" s="7"/>
      <c r="T105" s="7"/>
      <c r="U105" s="7"/>
      <c r="V105" s="7"/>
      <c r="W105" s="7"/>
      <c r="X105" s="1"/>
      <c r="Y105" s="7"/>
      <c r="Z105" s="7"/>
      <c r="AA105" s="7"/>
      <c r="AB105" s="7"/>
      <c r="AC105" s="7"/>
      <c r="AD105" s="7"/>
      <c r="AE105" s="7"/>
      <c r="AF105" s="1"/>
      <c r="AG105" s="7"/>
      <c r="AH105" s="7"/>
      <c r="AI105" s="7"/>
      <c r="AJ105" s="7"/>
      <c r="AK105" s="7"/>
      <c r="AL105" s="7"/>
      <c r="AM105" s="1"/>
      <c r="AN105" s="1"/>
      <c r="AO105" s="1"/>
      <c r="AP105" s="1"/>
      <c r="AQ105" s="1"/>
      <c r="AR105" s="1"/>
      <c r="AS105" s="1"/>
      <c r="AT105" s="1"/>
      <c r="AU105" s="1"/>
    </row>
    <row r="106" spans="7:47" ht="15.75">
      <c r="G106" s="1"/>
      <c r="H106" s="1"/>
      <c r="I106" s="1"/>
      <c r="J106" s="1"/>
      <c r="K106" s="1"/>
      <c r="L106" s="1"/>
      <c r="M106" s="1"/>
      <c r="N106" s="1"/>
      <c r="O106" s="7"/>
      <c r="P106" s="7"/>
      <c r="Q106" s="7"/>
      <c r="R106" s="7"/>
      <c r="S106" s="7"/>
      <c r="T106" s="7"/>
      <c r="U106" s="7"/>
      <c r="V106" s="7"/>
      <c r="W106" s="7"/>
      <c r="X106" s="1"/>
      <c r="Y106" s="7"/>
      <c r="Z106" s="7"/>
      <c r="AA106" s="7"/>
      <c r="AB106" s="7"/>
      <c r="AC106" s="7"/>
      <c r="AD106" s="7"/>
      <c r="AE106" s="7"/>
      <c r="AF106" s="1"/>
      <c r="AG106" s="7"/>
      <c r="AH106" s="7"/>
      <c r="AI106" s="7"/>
      <c r="AJ106" s="7"/>
      <c r="AK106" s="7"/>
      <c r="AL106" s="7"/>
      <c r="AM106" s="1"/>
      <c r="AN106" s="1"/>
      <c r="AO106" s="1"/>
      <c r="AP106" s="1"/>
      <c r="AQ106" s="1"/>
      <c r="AR106" s="1"/>
      <c r="AS106" s="1"/>
      <c r="AT106" s="1"/>
      <c r="AU106" s="1"/>
    </row>
    <row r="107" spans="7:47" ht="15.75">
      <c r="G107" s="1"/>
      <c r="H107" s="1"/>
      <c r="I107" s="1"/>
      <c r="J107" s="1"/>
      <c r="K107" s="1"/>
      <c r="L107" s="1"/>
      <c r="M107" s="1"/>
      <c r="N107" s="1"/>
      <c r="O107" s="7"/>
      <c r="P107" s="7"/>
      <c r="Q107" s="7"/>
      <c r="R107" s="7"/>
      <c r="S107" s="7"/>
      <c r="T107" s="7"/>
      <c r="U107" s="7"/>
      <c r="V107" s="7"/>
      <c r="W107" s="7"/>
      <c r="X107" s="1"/>
      <c r="Y107" s="7"/>
      <c r="Z107" s="7"/>
      <c r="AA107" s="7"/>
      <c r="AB107" s="7"/>
      <c r="AC107" s="7"/>
      <c r="AD107" s="7"/>
      <c r="AE107" s="7"/>
      <c r="AF107" s="1"/>
      <c r="AG107" s="7"/>
      <c r="AH107" s="7"/>
      <c r="AI107" s="7"/>
      <c r="AJ107" s="7"/>
      <c r="AK107" s="7"/>
      <c r="AL107" s="7"/>
      <c r="AM107" s="1"/>
      <c r="AN107" s="1"/>
      <c r="AO107" s="1"/>
      <c r="AP107" s="1"/>
      <c r="AQ107" s="1"/>
      <c r="AR107" s="1"/>
      <c r="AS107" s="1"/>
      <c r="AT107" s="1"/>
      <c r="AU107" s="1"/>
    </row>
    <row r="108" spans="7:47" ht="15.75">
      <c r="G108" s="1"/>
      <c r="H108" s="1"/>
      <c r="I108" s="1"/>
      <c r="J108" s="1"/>
      <c r="K108" s="1"/>
      <c r="L108" s="1"/>
      <c r="M108" s="1"/>
      <c r="N108" s="1"/>
      <c r="O108" s="7"/>
      <c r="P108" s="7"/>
      <c r="Q108" s="7"/>
      <c r="R108" s="7"/>
      <c r="S108" s="7"/>
      <c r="T108" s="7"/>
      <c r="U108" s="7"/>
      <c r="V108" s="7"/>
      <c r="W108" s="7"/>
      <c r="X108" s="1"/>
      <c r="Y108" s="7"/>
      <c r="Z108" s="7"/>
      <c r="AA108" s="7"/>
      <c r="AB108" s="7"/>
      <c r="AC108" s="7"/>
      <c r="AD108" s="7"/>
      <c r="AE108" s="7"/>
      <c r="AF108" s="1"/>
      <c r="AG108" s="7"/>
      <c r="AH108" s="7"/>
      <c r="AI108" s="7"/>
      <c r="AJ108" s="7"/>
      <c r="AK108" s="7"/>
      <c r="AL108" s="7"/>
      <c r="AM108" s="1"/>
      <c r="AN108" s="1"/>
      <c r="AO108" s="1"/>
      <c r="AP108" s="1"/>
      <c r="AQ108" s="1"/>
      <c r="AR108" s="1"/>
      <c r="AS108" s="1"/>
      <c r="AT108" s="1"/>
      <c r="AU108" s="1"/>
    </row>
    <row r="109" spans="7:47" ht="15.75">
      <c r="G109" s="11"/>
      <c r="H109" s="11"/>
      <c r="I109" s="11"/>
      <c r="J109" s="11"/>
      <c r="K109" s="11"/>
      <c r="L109" s="11"/>
      <c r="M109" s="11"/>
      <c r="N109" s="11"/>
      <c r="O109" s="7"/>
      <c r="P109" s="7"/>
      <c r="Q109" s="7"/>
      <c r="R109" s="7"/>
      <c r="S109" s="7"/>
      <c r="T109" s="7"/>
      <c r="U109" s="7"/>
      <c r="V109" s="7"/>
      <c r="W109" s="7"/>
      <c r="X109" s="11"/>
      <c r="Y109" s="7"/>
      <c r="Z109" s="7"/>
      <c r="AA109" s="7"/>
      <c r="AB109" s="7"/>
      <c r="AC109" s="7"/>
      <c r="AD109" s="7"/>
      <c r="AE109" s="7"/>
      <c r="AF109" s="11"/>
      <c r="AG109" s="7"/>
      <c r="AH109" s="7"/>
      <c r="AI109" s="7"/>
      <c r="AJ109" s="7"/>
      <c r="AK109" s="7"/>
      <c r="AL109" s="7"/>
      <c r="AM109" s="11"/>
      <c r="AN109" s="11"/>
      <c r="AO109" s="11"/>
      <c r="AP109" s="11"/>
      <c r="AQ109" s="11"/>
      <c r="AR109" s="11"/>
      <c r="AS109" s="11"/>
      <c r="AT109" s="11"/>
      <c r="AU109" s="11"/>
    </row>
    <row r="110" spans="7:47" ht="15.75">
      <c r="G110" s="11"/>
      <c r="H110" s="11"/>
      <c r="I110" s="11"/>
      <c r="J110" s="11"/>
      <c r="K110" s="11"/>
      <c r="L110" s="11"/>
      <c r="M110" s="11"/>
      <c r="N110" s="11"/>
      <c r="O110" s="7"/>
      <c r="P110" s="7"/>
      <c r="Q110" s="7"/>
      <c r="R110" s="7"/>
      <c r="S110" s="7"/>
      <c r="T110" s="7"/>
      <c r="U110" s="7"/>
      <c r="V110" s="7"/>
      <c r="W110" s="7"/>
      <c r="X110" s="11"/>
      <c r="Y110" s="7"/>
      <c r="Z110" s="7"/>
      <c r="AA110" s="7"/>
      <c r="AB110" s="7"/>
      <c r="AC110" s="7"/>
      <c r="AD110" s="7"/>
      <c r="AE110" s="7"/>
      <c r="AF110" s="11"/>
      <c r="AG110" s="7"/>
      <c r="AH110" s="7"/>
      <c r="AI110" s="7"/>
      <c r="AJ110" s="7"/>
      <c r="AK110" s="7"/>
      <c r="AL110" s="7"/>
      <c r="AM110" s="11"/>
      <c r="AN110" s="11"/>
      <c r="AO110" s="11"/>
      <c r="AP110" s="11"/>
      <c r="AQ110" s="11"/>
      <c r="AR110" s="11"/>
      <c r="AS110" s="11"/>
      <c r="AT110" s="11"/>
      <c r="AU110" s="11"/>
    </row>
    <row r="111" spans="7:47" ht="15.75">
      <c r="G111" s="11"/>
      <c r="H111" s="11"/>
      <c r="I111" s="11"/>
      <c r="J111" s="11"/>
      <c r="K111" s="11"/>
      <c r="L111" s="11"/>
      <c r="M111" s="11"/>
      <c r="N111" s="11"/>
      <c r="O111" s="7"/>
      <c r="P111" s="7"/>
      <c r="Q111" s="7"/>
      <c r="R111" s="7"/>
      <c r="S111" s="7"/>
      <c r="T111" s="7"/>
      <c r="U111" s="7"/>
      <c r="V111" s="7"/>
      <c r="W111" s="7"/>
      <c r="X111" s="11"/>
      <c r="Y111" s="7"/>
      <c r="Z111" s="7"/>
      <c r="AA111" s="7"/>
      <c r="AB111" s="7"/>
      <c r="AC111" s="7"/>
      <c r="AD111" s="7"/>
      <c r="AE111" s="7"/>
      <c r="AF111" s="11"/>
      <c r="AG111" s="7"/>
      <c r="AH111" s="7"/>
      <c r="AI111" s="7"/>
      <c r="AJ111" s="7"/>
      <c r="AK111" s="7"/>
      <c r="AL111" s="7"/>
      <c r="AM111" s="11"/>
      <c r="AN111" s="11"/>
      <c r="AO111" s="11"/>
      <c r="AP111" s="11"/>
      <c r="AQ111" s="11"/>
      <c r="AR111" s="11"/>
      <c r="AS111" s="11"/>
      <c r="AT111" s="11"/>
      <c r="AU111" s="11"/>
    </row>
    <row r="112" spans="7:47" ht="15.75">
      <c r="G112" s="11"/>
      <c r="H112" s="11"/>
      <c r="I112" s="11"/>
      <c r="J112" s="11"/>
      <c r="K112" s="11"/>
      <c r="L112" s="11"/>
      <c r="M112" s="11"/>
      <c r="N112" s="11"/>
      <c r="O112" s="7"/>
      <c r="P112" s="7"/>
      <c r="Q112" s="7"/>
      <c r="R112" s="7"/>
      <c r="S112" s="7"/>
      <c r="T112" s="7"/>
      <c r="U112" s="7"/>
      <c r="V112" s="7"/>
      <c r="W112" s="7"/>
      <c r="X112" s="11"/>
      <c r="Y112" s="7"/>
      <c r="Z112" s="7"/>
      <c r="AA112" s="7"/>
      <c r="AB112" s="7"/>
      <c r="AC112" s="7"/>
      <c r="AD112" s="7"/>
      <c r="AE112" s="7"/>
      <c r="AF112" s="11"/>
      <c r="AG112" s="7"/>
      <c r="AH112" s="7"/>
      <c r="AI112" s="7"/>
      <c r="AJ112" s="7"/>
      <c r="AK112" s="7"/>
      <c r="AL112" s="7"/>
      <c r="AM112" s="11"/>
      <c r="AN112" s="11"/>
      <c r="AO112" s="11"/>
      <c r="AP112" s="11"/>
      <c r="AQ112" s="11"/>
      <c r="AR112" s="11"/>
      <c r="AS112" s="11"/>
      <c r="AT112" s="11"/>
      <c r="AU112" s="11"/>
    </row>
    <row r="113" spans="7:47" ht="15.75">
      <c r="G113" s="11"/>
      <c r="H113" s="11"/>
      <c r="I113" s="11"/>
      <c r="J113" s="11"/>
      <c r="K113" s="11"/>
      <c r="L113" s="11"/>
      <c r="M113" s="11"/>
      <c r="N113" s="11"/>
      <c r="O113" s="7"/>
      <c r="P113" s="7"/>
      <c r="Q113" s="7"/>
      <c r="R113" s="7"/>
      <c r="S113" s="7"/>
      <c r="T113" s="7"/>
      <c r="U113" s="7"/>
      <c r="V113" s="7"/>
      <c r="W113" s="7"/>
      <c r="X113" s="11"/>
      <c r="Y113" s="7"/>
      <c r="Z113" s="7"/>
      <c r="AA113" s="7"/>
      <c r="AB113" s="7"/>
      <c r="AC113" s="7"/>
      <c r="AD113" s="7"/>
      <c r="AE113" s="7"/>
      <c r="AF113" s="11"/>
      <c r="AG113" s="7"/>
      <c r="AH113" s="7"/>
      <c r="AI113" s="7"/>
      <c r="AJ113" s="7"/>
      <c r="AK113" s="7"/>
      <c r="AL113" s="7"/>
      <c r="AM113" s="11"/>
      <c r="AN113" s="11"/>
      <c r="AO113" s="11"/>
      <c r="AP113" s="11"/>
      <c r="AQ113" s="11"/>
      <c r="AR113" s="11"/>
      <c r="AS113" s="11"/>
      <c r="AT113" s="11"/>
      <c r="AU113" s="11"/>
    </row>
    <row r="114" spans="7:47" ht="15.75">
      <c r="G114" s="11"/>
      <c r="H114" s="11"/>
      <c r="I114" s="11"/>
      <c r="J114" s="11"/>
      <c r="K114" s="11"/>
      <c r="L114" s="11"/>
      <c r="M114" s="11"/>
      <c r="N114" s="11"/>
      <c r="O114" s="7"/>
      <c r="P114" s="7"/>
      <c r="Q114" s="7"/>
      <c r="R114" s="7"/>
      <c r="S114" s="7"/>
      <c r="T114" s="7"/>
      <c r="U114" s="7"/>
      <c r="V114" s="7"/>
      <c r="W114" s="7"/>
      <c r="X114" s="11"/>
      <c r="Y114" s="7"/>
      <c r="Z114" s="7"/>
      <c r="AA114" s="7"/>
      <c r="AB114" s="7"/>
      <c r="AC114" s="7"/>
      <c r="AD114" s="7"/>
      <c r="AE114" s="7"/>
      <c r="AF114" s="11"/>
      <c r="AG114" s="7"/>
      <c r="AH114" s="7"/>
      <c r="AI114" s="7"/>
      <c r="AJ114" s="7"/>
      <c r="AK114" s="7"/>
      <c r="AL114" s="7"/>
      <c r="AM114" s="11"/>
      <c r="AN114" s="11"/>
      <c r="AO114" s="11"/>
      <c r="AP114" s="11"/>
      <c r="AQ114" s="11"/>
      <c r="AR114" s="11"/>
      <c r="AS114" s="11"/>
      <c r="AT114" s="11"/>
      <c r="AU114" s="11"/>
    </row>
    <row r="115" spans="7:47" ht="15.75">
      <c r="G115" s="11"/>
      <c r="H115" s="11"/>
      <c r="I115" s="11"/>
      <c r="J115" s="11"/>
      <c r="K115" s="11"/>
      <c r="L115" s="11"/>
      <c r="M115" s="11"/>
      <c r="N115" s="11"/>
      <c r="O115" s="7"/>
      <c r="P115" s="7"/>
      <c r="Q115" s="7"/>
      <c r="R115" s="7"/>
      <c r="S115" s="7"/>
      <c r="T115" s="7"/>
      <c r="U115" s="7"/>
      <c r="V115" s="7"/>
      <c r="W115" s="7"/>
      <c r="X115" s="11"/>
      <c r="Y115" s="7"/>
      <c r="Z115" s="7"/>
      <c r="AA115" s="7"/>
      <c r="AB115" s="7"/>
      <c r="AC115" s="7"/>
      <c r="AD115" s="7"/>
      <c r="AE115" s="7"/>
      <c r="AF115" s="11"/>
      <c r="AG115" s="7"/>
      <c r="AH115" s="7"/>
      <c r="AI115" s="7"/>
      <c r="AJ115" s="7"/>
      <c r="AK115" s="7"/>
      <c r="AL115" s="7"/>
      <c r="AM115" s="11"/>
      <c r="AN115" s="11"/>
      <c r="AO115" s="11"/>
      <c r="AP115" s="11"/>
      <c r="AQ115" s="11"/>
      <c r="AR115" s="11"/>
      <c r="AS115" s="11"/>
      <c r="AT115" s="11"/>
      <c r="AU115" s="11"/>
    </row>
    <row r="116" spans="7:47" ht="15.75">
      <c r="G116" s="11"/>
      <c r="H116" s="11"/>
      <c r="I116" s="11"/>
      <c r="J116" s="11"/>
      <c r="K116" s="11"/>
      <c r="L116" s="11"/>
      <c r="M116" s="11"/>
      <c r="N116" s="11"/>
      <c r="O116" s="7"/>
      <c r="P116" s="7"/>
      <c r="Q116" s="7"/>
      <c r="R116" s="7"/>
      <c r="S116" s="7"/>
      <c r="T116" s="7"/>
      <c r="U116" s="7"/>
      <c r="V116" s="7"/>
      <c r="W116" s="7"/>
      <c r="X116" s="11"/>
      <c r="Y116" s="7"/>
      <c r="Z116" s="7"/>
      <c r="AA116" s="7"/>
      <c r="AB116" s="7"/>
      <c r="AC116" s="7"/>
      <c r="AD116" s="7"/>
      <c r="AE116" s="7"/>
      <c r="AF116" s="11"/>
      <c r="AG116" s="7"/>
      <c r="AH116" s="7"/>
      <c r="AI116" s="7"/>
      <c r="AJ116" s="7"/>
      <c r="AK116" s="7"/>
      <c r="AL116" s="7"/>
      <c r="AM116" s="11"/>
      <c r="AN116" s="11"/>
      <c r="AO116" s="11"/>
      <c r="AP116" s="11"/>
      <c r="AQ116" s="11"/>
      <c r="AR116" s="11"/>
      <c r="AS116" s="11"/>
      <c r="AT116" s="11"/>
      <c r="AU116" s="11"/>
    </row>
    <row r="117" spans="7:47" ht="15.75">
      <c r="G117" s="11"/>
      <c r="H117" s="11"/>
      <c r="I117" s="11"/>
      <c r="J117" s="11"/>
      <c r="K117" s="11"/>
      <c r="L117" s="11"/>
      <c r="M117" s="11"/>
      <c r="N117" s="11"/>
      <c r="O117" s="7"/>
      <c r="P117" s="7"/>
      <c r="Q117" s="7"/>
      <c r="R117" s="7"/>
      <c r="S117" s="7"/>
      <c r="T117" s="7"/>
      <c r="U117" s="7"/>
      <c r="V117" s="7"/>
      <c r="W117" s="7"/>
      <c r="X117" s="11"/>
      <c r="Y117" s="7"/>
      <c r="Z117" s="7"/>
      <c r="AA117" s="7"/>
      <c r="AB117" s="7"/>
      <c r="AC117" s="7"/>
      <c r="AD117" s="7"/>
      <c r="AE117" s="7"/>
      <c r="AF117" s="11"/>
      <c r="AG117" s="7"/>
      <c r="AH117" s="7"/>
      <c r="AI117" s="7"/>
      <c r="AJ117" s="7"/>
      <c r="AK117" s="7"/>
      <c r="AL117" s="7"/>
      <c r="AM117" s="11"/>
      <c r="AN117" s="11"/>
      <c r="AO117" s="11"/>
      <c r="AP117" s="11"/>
      <c r="AQ117" s="11"/>
      <c r="AR117" s="11"/>
      <c r="AS117" s="11"/>
      <c r="AT117" s="11"/>
      <c r="AU117" s="11"/>
    </row>
    <row r="118" spans="7:47" ht="15.75">
      <c r="G118" s="11"/>
      <c r="H118" s="11"/>
      <c r="I118" s="11"/>
      <c r="J118" s="11"/>
      <c r="K118" s="11"/>
      <c r="L118" s="11"/>
      <c r="M118" s="11"/>
      <c r="N118" s="11"/>
      <c r="O118" s="7"/>
      <c r="P118" s="7"/>
      <c r="Q118" s="7"/>
      <c r="R118" s="7"/>
      <c r="S118" s="7"/>
      <c r="T118" s="7"/>
      <c r="U118" s="7"/>
      <c r="V118" s="7"/>
      <c r="W118" s="7"/>
      <c r="X118" s="11"/>
      <c r="Y118" s="7"/>
      <c r="Z118" s="7"/>
      <c r="AA118" s="7"/>
      <c r="AB118" s="7"/>
      <c r="AC118" s="7"/>
      <c r="AD118" s="7"/>
      <c r="AE118" s="7"/>
      <c r="AF118" s="11"/>
      <c r="AG118" s="7"/>
      <c r="AH118" s="7"/>
      <c r="AI118" s="7"/>
      <c r="AJ118" s="7"/>
      <c r="AK118" s="7"/>
      <c r="AL118" s="7"/>
      <c r="AM118" s="11"/>
      <c r="AN118" s="11"/>
      <c r="AO118" s="11"/>
      <c r="AP118" s="11"/>
      <c r="AQ118" s="11"/>
      <c r="AR118" s="11"/>
      <c r="AS118" s="11"/>
      <c r="AT118" s="11"/>
      <c r="AU118" s="11"/>
    </row>
    <row r="119" spans="7:47" ht="15.75">
      <c r="G119" s="11"/>
      <c r="H119" s="11"/>
      <c r="I119" s="11"/>
      <c r="J119" s="11"/>
      <c r="K119" s="11"/>
      <c r="L119" s="11"/>
      <c r="M119" s="11"/>
      <c r="N119" s="11"/>
      <c r="O119" s="7"/>
      <c r="P119" s="7"/>
      <c r="Q119" s="7"/>
      <c r="R119" s="7"/>
      <c r="S119" s="7"/>
      <c r="T119" s="7"/>
      <c r="U119" s="7"/>
      <c r="V119" s="7"/>
      <c r="W119" s="7"/>
      <c r="X119" s="11"/>
      <c r="Y119" s="7"/>
      <c r="Z119" s="7"/>
      <c r="AA119" s="7"/>
      <c r="AB119" s="7"/>
      <c r="AC119" s="7"/>
      <c r="AD119" s="7"/>
      <c r="AE119" s="7"/>
      <c r="AF119" s="11"/>
      <c r="AG119" s="7"/>
      <c r="AH119" s="7"/>
      <c r="AI119" s="7"/>
      <c r="AJ119" s="7"/>
      <c r="AK119" s="7"/>
      <c r="AL119" s="7"/>
      <c r="AM119" s="11"/>
      <c r="AN119" s="11"/>
      <c r="AO119" s="11"/>
      <c r="AP119" s="11"/>
      <c r="AQ119" s="11"/>
      <c r="AR119" s="11"/>
      <c r="AS119" s="11"/>
      <c r="AT119" s="11"/>
      <c r="AU119" s="11"/>
    </row>
    <row r="120" spans="7:47" ht="15.75">
      <c r="G120" s="11"/>
      <c r="H120" s="11"/>
      <c r="I120" s="11"/>
      <c r="J120" s="11"/>
      <c r="K120" s="11"/>
      <c r="L120" s="11"/>
      <c r="M120" s="11"/>
      <c r="N120" s="11"/>
      <c r="O120" s="7"/>
      <c r="P120" s="7"/>
      <c r="Q120" s="7"/>
      <c r="R120" s="7"/>
      <c r="S120" s="7"/>
      <c r="T120" s="7"/>
      <c r="U120" s="7"/>
      <c r="V120" s="7"/>
      <c r="W120" s="7"/>
      <c r="X120" s="11"/>
      <c r="Y120" s="7"/>
      <c r="Z120" s="7"/>
      <c r="AA120" s="7"/>
      <c r="AB120" s="7"/>
      <c r="AC120" s="7"/>
      <c r="AD120" s="7"/>
      <c r="AE120" s="7"/>
      <c r="AF120" s="11"/>
      <c r="AG120" s="7"/>
      <c r="AH120" s="7"/>
      <c r="AI120" s="7"/>
      <c r="AJ120" s="7"/>
      <c r="AK120" s="7"/>
      <c r="AL120" s="7"/>
      <c r="AM120" s="11"/>
      <c r="AN120" s="11"/>
      <c r="AO120" s="11"/>
      <c r="AP120" s="11"/>
      <c r="AQ120" s="11"/>
      <c r="AR120" s="11"/>
      <c r="AS120" s="11"/>
      <c r="AT120" s="11"/>
      <c r="AU120" s="11"/>
    </row>
    <row r="121" spans="7:47" ht="15.75">
      <c r="G121" s="11"/>
      <c r="H121" s="11"/>
      <c r="I121" s="11"/>
      <c r="J121" s="11"/>
      <c r="K121" s="11"/>
      <c r="L121" s="11"/>
      <c r="M121" s="11"/>
      <c r="N121" s="11"/>
      <c r="O121" s="7"/>
      <c r="P121" s="7"/>
      <c r="Q121" s="7"/>
      <c r="R121" s="7"/>
      <c r="S121" s="7"/>
      <c r="T121" s="7"/>
      <c r="U121" s="7"/>
      <c r="V121" s="7"/>
      <c r="W121" s="7"/>
      <c r="X121" s="11"/>
      <c r="Y121" s="7"/>
      <c r="Z121" s="7"/>
      <c r="AA121" s="7"/>
      <c r="AB121" s="7"/>
      <c r="AC121" s="7"/>
      <c r="AD121" s="7"/>
      <c r="AE121" s="7"/>
      <c r="AF121" s="11"/>
      <c r="AG121" s="7"/>
      <c r="AH121" s="7"/>
      <c r="AI121" s="7"/>
      <c r="AJ121" s="7"/>
      <c r="AK121" s="7"/>
      <c r="AL121" s="7"/>
      <c r="AM121" s="11"/>
      <c r="AN121" s="11"/>
      <c r="AO121" s="11"/>
      <c r="AP121" s="11"/>
      <c r="AQ121" s="11"/>
      <c r="AR121" s="11"/>
      <c r="AS121" s="11"/>
      <c r="AT121" s="11"/>
      <c r="AU121" s="11"/>
    </row>
    <row r="122" spans="7:47" ht="15.75">
      <c r="G122" s="11"/>
      <c r="H122" s="11"/>
      <c r="I122" s="11"/>
      <c r="J122" s="11"/>
      <c r="K122" s="11"/>
      <c r="L122" s="11"/>
      <c r="M122" s="11"/>
      <c r="N122" s="11"/>
      <c r="O122" s="7"/>
      <c r="P122" s="7"/>
      <c r="Q122" s="7"/>
      <c r="R122" s="7"/>
      <c r="S122" s="7"/>
      <c r="T122" s="7"/>
      <c r="U122" s="7"/>
      <c r="V122" s="7"/>
      <c r="W122" s="7"/>
      <c r="X122" s="11"/>
      <c r="Y122" s="7"/>
      <c r="Z122" s="7"/>
      <c r="AA122" s="7"/>
      <c r="AB122" s="7"/>
      <c r="AC122" s="7"/>
      <c r="AD122" s="7"/>
      <c r="AE122" s="7"/>
      <c r="AF122" s="11"/>
      <c r="AG122" s="7"/>
      <c r="AH122" s="7"/>
      <c r="AI122" s="7"/>
      <c r="AJ122" s="7"/>
      <c r="AK122" s="7"/>
      <c r="AL122" s="7"/>
      <c r="AM122" s="11"/>
      <c r="AN122" s="11"/>
      <c r="AO122" s="11"/>
      <c r="AP122" s="11"/>
      <c r="AQ122" s="11"/>
      <c r="AR122" s="11"/>
      <c r="AS122" s="11"/>
      <c r="AT122" s="11"/>
      <c r="AU122" s="11"/>
    </row>
    <row r="123" spans="7:47" ht="15.75">
      <c r="G123" s="11"/>
      <c r="H123" s="11"/>
      <c r="I123" s="11"/>
      <c r="J123" s="11"/>
      <c r="K123" s="11"/>
      <c r="L123" s="11"/>
      <c r="M123" s="11"/>
      <c r="N123" s="11"/>
      <c r="O123" s="7"/>
      <c r="P123" s="7"/>
      <c r="Q123" s="7"/>
      <c r="R123" s="7"/>
      <c r="S123" s="7"/>
      <c r="T123" s="7"/>
      <c r="U123" s="7"/>
      <c r="V123" s="7"/>
      <c r="W123" s="7"/>
      <c r="X123" s="11"/>
      <c r="Y123" s="7"/>
      <c r="Z123" s="7"/>
      <c r="AA123" s="7"/>
      <c r="AB123" s="7"/>
      <c r="AC123" s="7"/>
      <c r="AD123" s="7"/>
      <c r="AE123" s="7"/>
      <c r="AF123" s="11"/>
      <c r="AG123" s="7"/>
      <c r="AH123" s="7"/>
      <c r="AI123" s="7"/>
      <c r="AJ123" s="7"/>
      <c r="AK123" s="7"/>
      <c r="AL123" s="7"/>
      <c r="AM123" s="11"/>
      <c r="AN123" s="11"/>
      <c r="AO123" s="11"/>
      <c r="AP123" s="11"/>
      <c r="AQ123" s="11"/>
      <c r="AR123" s="11"/>
      <c r="AS123" s="11"/>
      <c r="AT123" s="11"/>
      <c r="AU123" s="11"/>
    </row>
    <row r="124" spans="7:47" ht="15.75">
      <c r="G124" s="11"/>
      <c r="H124" s="11"/>
      <c r="I124" s="11"/>
      <c r="J124" s="11"/>
      <c r="K124" s="11"/>
      <c r="L124" s="11"/>
      <c r="M124" s="11"/>
      <c r="N124" s="11"/>
      <c r="O124" s="7"/>
      <c r="P124" s="7"/>
      <c r="Q124" s="7"/>
      <c r="R124" s="7"/>
      <c r="S124" s="7"/>
      <c r="T124" s="7"/>
      <c r="U124" s="7"/>
      <c r="V124" s="7"/>
      <c r="W124" s="7"/>
      <c r="X124" s="11"/>
      <c r="Y124" s="7"/>
      <c r="Z124" s="7"/>
      <c r="AA124" s="7"/>
      <c r="AB124" s="7"/>
      <c r="AC124" s="7"/>
      <c r="AD124" s="7"/>
      <c r="AE124" s="7"/>
      <c r="AF124" s="11"/>
      <c r="AG124" s="7"/>
      <c r="AH124" s="7"/>
      <c r="AI124" s="7"/>
      <c r="AJ124" s="7"/>
      <c r="AK124" s="7"/>
      <c r="AL124" s="7"/>
      <c r="AM124" s="11"/>
      <c r="AN124" s="11"/>
      <c r="AO124" s="11"/>
      <c r="AP124" s="11"/>
      <c r="AQ124" s="11"/>
      <c r="AR124" s="11"/>
      <c r="AS124" s="11"/>
      <c r="AT124" s="11"/>
      <c r="AU124" s="11"/>
    </row>
    <row r="125" spans="7:47" ht="15.75">
      <c r="G125" s="11"/>
      <c r="H125" s="11"/>
      <c r="I125" s="11"/>
      <c r="J125" s="11"/>
      <c r="K125" s="11"/>
      <c r="L125" s="11"/>
      <c r="M125" s="11"/>
      <c r="N125" s="11"/>
      <c r="O125" s="7"/>
      <c r="P125" s="7"/>
      <c r="Q125" s="7"/>
      <c r="R125" s="7"/>
      <c r="S125" s="7"/>
      <c r="T125" s="7"/>
      <c r="U125" s="7"/>
      <c r="V125" s="7"/>
      <c r="W125" s="7"/>
      <c r="X125" s="11"/>
      <c r="Y125" s="7"/>
      <c r="Z125" s="7"/>
      <c r="AA125" s="7"/>
      <c r="AB125" s="7"/>
      <c r="AC125" s="7"/>
      <c r="AD125" s="7"/>
      <c r="AE125" s="7"/>
      <c r="AF125" s="11"/>
      <c r="AG125" s="7"/>
      <c r="AH125" s="7"/>
      <c r="AI125" s="7"/>
      <c r="AJ125" s="7"/>
      <c r="AK125" s="7"/>
      <c r="AL125" s="7"/>
      <c r="AM125" s="11"/>
      <c r="AN125" s="11"/>
      <c r="AO125" s="11"/>
      <c r="AP125" s="11"/>
      <c r="AQ125" s="11"/>
      <c r="AR125" s="11"/>
      <c r="AS125" s="11"/>
      <c r="AT125" s="11"/>
      <c r="AU125" s="11"/>
    </row>
    <row r="126" spans="7:47" ht="15.75">
      <c r="G126" s="1"/>
      <c r="H126" s="1"/>
      <c r="I126" s="1"/>
      <c r="J126" s="1"/>
      <c r="K126" s="1"/>
      <c r="L126" s="1"/>
      <c r="M126" s="1"/>
      <c r="N126" s="1"/>
      <c r="O126" s="7"/>
      <c r="P126" s="7"/>
      <c r="Q126" s="7"/>
      <c r="R126" s="7"/>
      <c r="S126" s="7"/>
      <c r="T126" s="7"/>
      <c r="U126" s="7"/>
      <c r="V126" s="7"/>
      <c r="W126" s="7"/>
      <c r="X126" s="1"/>
      <c r="Y126" s="7"/>
      <c r="Z126" s="7"/>
      <c r="AA126" s="7"/>
      <c r="AB126" s="7"/>
      <c r="AC126" s="7"/>
      <c r="AD126" s="7"/>
      <c r="AE126" s="7"/>
      <c r="AF126" s="1"/>
      <c r="AG126" s="7"/>
      <c r="AH126" s="7"/>
      <c r="AI126" s="7"/>
      <c r="AJ126" s="7"/>
      <c r="AK126" s="7"/>
      <c r="AL126" s="7"/>
      <c r="AM126" s="1"/>
      <c r="AN126" s="1"/>
      <c r="AO126" s="1"/>
      <c r="AP126" s="1"/>
      <c r="AQ126" s="1"/>
      <c r="AR126" s="1"/>
      <c r="AS126" s="1"/>
      <c r="AT126" s="1"/>
      <c r="AU126" s="1"/>
    </row>
    <row r="127" spans="7:47" ht="15.75">
      <c r="G127" s="1"/>
      <c r="H127" s="1"/>
      <c r="I127" s="1"/>
      <c r="J127" s="1"/>
      <c r="K127" s="1"/>
      <c r="L127" s="1"/>
      <c r="M127" s="1"/>
      <c r="N127" s="1"/>
      <c r="O127" s="7"/>
      <c r="P127" s="7"/>
      <c r="Q127" s="7"/>
      <c r="R127" s="7"/>
      <c r="S127" s="7"/>
      <c r="T127" s="7"/>
      <c r="U127" s="7"/>
      <c r="V127" s="7"/>
      <c r="W127" s="7"/>
      <c r="X127" s="1"/>
      <c r="Y127" s="7"/>
      <c r="Z127" s="7"/>
      <c r="AA127" s="7"/>
      <c r="AB127" s="7"/>
      <c r="AC127" s="7"/>
      <c r="AD127" s="7"/>
      <c r="AE127" s="7"/>
      <c r="AF127" s="1"/>
      <c r="AG127" s="7"/>
      <c r="AH127" s="7"/>
      <c r="AI127" s="7"/>
      <c r="AJ127" s="7"/>
      <c r="AK127" s="7"/>
      <c r="AL127" s="7"/>
      <c r="AM127" s="1"/>
      <c r="AN127" s="1"/>
      <c r="AO127" s="1"/>
      <c r="AP127" s="1"/>
      <c r="AQ127" s="1"/>
      <c r="AR127" s="1"/>
      <c r="AS127" s="1"/>
      <c r="AT127" s="1"/>
      <c r="AU127" s="1"/>
    </row>
    <row r="128" spans="7:47" ht="15.75">
      <c r="G128" s="1"/>
      <c r="H128" s="1"/>
      <c r="I128" s="1"/>
      <c r="J128" s="1"/>
      <c r="K128" s="1"/>
      <c r="L128" s="1"/>
      <c r="M128" s="1"/>
      <c r="N128" s="1"/>
      <c r="O128" s="7"/>
      <c r="P128" s="7"/>
      <c r="Q128" s="7"/>
      <c r="R128" s="7"/>
      <c r="S128" s="7"/>
      <c r="T128" s="7"/>
      <c r="U128" s="7"/>
      <c r="V128" s="7"/>
      <c r="W128" s="7"/>
      <c r="X128" s="1"/>
      <c r="Y128" s="7"/>
      <c r="Z128" s="7"/>
      <c r="AA128" s="7"/>
      <c r="AB128" s="7"/>
      <c r="AC128" s="7"/>
      <c r="AD128" s="7"/>
      <c r="AE128" s="7"/>
      <c r="AF128" s="1"/>
      <c r="AG128" s="7"/>
      <c r="AH128" s="7"/>
      <c r="AI128" s="7"/>
      <c r="AJ128" s="7"/>
      <c r="AK128" s="7"/>
      <c r="AL128" s="7"/>
      <c r="AM128" s="1"/>
      <c r="AN128" s="1"/>
      <c r="AO128" s="1"/>
      <c r="AP128" s="1"/>
      <c r="AQ128" s="1"/>
      <c r="AR128" s="1"/>
      <c r="AS128" s="1"/>
      <c r="AT128" s="1"/>
      <c r="AU128" s="1"/>
    </row>
    <row r="129" spans="7:47" ht="15.75">
      <c r="G129" s="1"/>
      <c r="H129" s="1"/>
      <c r="I129" s="1"/>
      <c r="J129" s="1"/>
      <c r="K129" s="1"/>
      <c r="L129" s="1"/>
      <c r="M129" s="1"/>
      <c r="N129" s="1"/>
      <c r="O129" s="7"/>
      <c r="P129" s="7"/>
      <c r="Q129" s="7"/>
      <c r="R129" s="7"/>
      <c r="S129" s="7"/>
      <c r="T129" s="7"/>
      <c r="U129" s="7"/>
      <c r="V129" s="7"/>
      <c r="W129" s="7"/>
      <c r="X129" s="1"/>
      <c r="Y129" s="7"/>
      <c r="Z129" s="7"/>
      <c r="AA129" s="7"/>
      <c r="AB129" s="7"/>
      <c r="AC129" s="7"/>
      <c r="AD129" s="7"/>
      <c r="AE129" s="7"/>
      <c r="AF129" s="1"/>
      <c r="AG129" s="7"/>
      <c r="AH129" s="7"/>
      <c r="AI129" s="7"/>
      <c r="AJ129" s="7"/>
      <c r="AK129" s="7"/>
      <c r="AL129" s="7"/>
      <c r="AM129" s="1"/>
      <c r="AN129" s="1"/>
      <c r="AO129" s="1"/>
      <c r="AP129" s="1"/>
      <c r="AQ129" s="1"/>
      <c r="AR129" s="1"/>
      <c r="AS129" s="1"/>
      <c r="AT129" s="1"/>
      <c r="AU129" s="1"/>
    </row>
    <row r="130" spans="7:47" ht="15.75">
      <c r="G130" s="1"/>
      <c r="H130" s="1"/>
      <c r="I130" s="1"/>
      <c r="J130" s="1"/>
      <c r="K130" s="1"/>
      <c r="L130" s="1"/>
      <c r="M130" s="1"/>
      <c r="N130" s="1"/>
      <c r="O130" s="7"/>
      <c r="P130" s="7"/>
      <c r="Q130" s="7"/>
      <c r="R130" s="7"/>
      <c r="S130" s="7"/>
      <c r="T130" s="7"/>
      <c r="U130" s="7"/>
      <c r="V130" s="7"/>
      <c r="W130" s="7"/>
      <c r="X130" s="1"/>
      <c r="Y130" s="7"/>
      <c r="Z130" s="7"/>
      <c r="AA130" s="7"/>
      <c r="AB130" s="7"/>
      <c r="AC130" s="7"/>
      <c r="AD130" s="7"/>
      <c r="AE130" s="7"/>
      <c r="AF130" s="1"/>
      <c r="AG130" s="7"/>
      <c r="AH130" s="7"/>
      <c r="AI130" s="7"/>
      <c r="AJ130" s="7"/>
      <c r="AK130" s="7"/>
      <c r="AL130" s="7"/>
      <c r="AM130" s="1"/>
      <c r="AN130" s="1"/>
      <c r="AO130" s="1"/>
      <c r="AP130" s="1"/>
      <c r="AQ130" s="1"/>
      <c r="AR130" s="1"/>
      <c r="AS130" s="1"/>
      <c r="AT130" s="1"/>
      <c r="AU130" s="1"/>
    </row>
    <row r="131" spans="7:47" ht="15.75">
      <c r="G131" s="1"/>
      <c r="H131" s="1"/>
      <c r="I131" s="1"/>
      <c r="J131" s="1"/>
      <c r="K131" s="1"/>
      <c r="L131" s="1"/>
      <c r="M131" s="1"/>
      <c r="N131" s="1"/>
      <c r="O131" s="7"/>
      <c r="P131" s="7"/>
      <c r="Q131" s="7"/>
      <c r="R131" s="7"/>
      <c r="S131" s="7"/>
      <c r="T131" s="7"/>
      <c r="U131" s="7"/>
      <c r="V131" s="7"/>
      <c r="W131" s="7"/>
      <c r="X131" s="1"/>
      <c r="Y131" s="7"/>
      <c r="Z131" s="7"/>
      <c r="AA131" s="7"/>
      <c r="AB131" s="7"/>
      <c r="AC131" s="7"/>
      <c r="AD131" s="7"/>
      <c r="AE131" s="7"/>
      <c r="AF131" s="1"/>
      <c r="AG131" s="7"/>
      <c r="AH131" s="7"/>
      <c r="AI131" s="7"/>
      <c r="AJ131" s="7"/>
      <c r="AK131" s="7"/>
      <c r="AL131" s="7"/>
      <c r="AM131" s="1"/>
      <c r="AN131" s="1"/>
      <c r="AO131" s="1"/>
      <c r="AP131" s="1"/>
      <c r="AQ131" s="1"/>
      <c r="AR131" s="1"/>
      <c r="AS131" s="1"/>
      <c r="AT131" s="1"/>
      <c r="AU131" s="1"/>
    </row>
    <row r="132" spans="7:47" ht="15.75">
      <c r="G132" s="1"/>
      <c r="H132" s="1"/>
      <c r="I132" s="1"/>
      <c r="J132" s="1"/>
      <c r="K132" s="1"/>
      <c r="L132" s="1"/>
      <c r="M132" s="1"/>
      <c r="N132" s="1"/>
      <c r="O132" s="7"/>
      <c r="P132" s="7"/>
      <c r="Q132" s="7"/>
      <c r="R132" s="7"/>
      <c r="S132" s="7"/>
      <c r="T132" s="7"/>
      <c r="U132" s="7"/>
      <c r="V132" s="7"/>
      <c r="W132" s="7"/>
      <c r="X132" s="1"/>
      <c r="Y132" s="7"/>
      <c r="Z132" s="7"/>
      <c r="AA132" s="7"/>
      <c r="AB132" s="7"/>
      <c r="AC132" s="7"/>
      <c r="AD132" s="7"/>
      <c r="AE132" s="7"/>
      <c r="AF132" s="1"/>
      <c r="AG132" s="7"/>
      <c r="AH132" s="7"/>
      <c r="AI132" s="7"/>
      <c r="AJ132" s="7"/>
      <c r="AK132" s="7"/>
      <c r="AL132" s="7"/>
      <c r="AM132" s="1"/>
      <c r="AN132" s="1"/>
      <c r="AO132" s="1"/>
      <c r="AP132" s="1"/>
      <c r="AQ132" s="1"/>
      <c r="AR132" s="1"/>
      <c r="AS132" s="1"/>
      <c r="AT132" s="1"/>
      <c r="AU132" s="1"/>
    </row>
    <row r="133" spans="7:47" ht="15.75">
      <c r="G133" s="1"/>
      <c r="H133" s="1"/>
      <c r="I133" s="1"/>
      <c r="J133" s="1"/>
      <c r="K133" s="1"/>
      <c r="L133" s="1"/>
      <c r="M133" s="1"/>
      <c r="N133" s="1"/>
      <c r="O133" s="7"/>
      <c r="P133" s="7"/>
      <c r="Q133" s="7"/>
      <c r="R133" s="7"/>
      <c r="S133" s="7"/>
      <c r="T133" s="7"/>
      <c r="U133" s="7"/>
      <c r="V133" s="7"/>
      <c r="W133" s="7"/>
      <c r="X133" s="1"/>
      <c r="Y133" s="7"/>
      <c r="Z133" s="7"/>
      <c r="AA133" s="7"/>
      <c r="AB133" s="7"/>
      <c r="AC133" s="7"/>
      <c r="AD133" s="7"/>
      <c r="AE133" s="7"/>
      <c r="AF133" s="1"/>
      <c r="AG133" s="7"/>
      <c r="AH133" s="7"/>
      <c r="AI133" s="7"/>
      <c r="AJ133" s="7"/>
      <c r="AK133" s="7"/>
      <c r="AL133" s="7"/>
      <c r="AM133" s="1"/>
      <c r="AN133" s="1"/>
      <c r="AO133" s="1"/>
      <c r="AP133" s="1"/>
      <c r="AQ133" s="1"/>
      <c r="AR133" s="1"/>
      <c r="AS133" s="1"/>
      <c r="AT133" s="1"/>
      <c r="AU133" s="1"/>
    </row>
    <row r="134" spans="7:47" ht="15.75">
      <c r="G134" s="1"/>
      <c r="H134" s="1"/>
      <c r="I134" s="1"/>
      <c r="J134" s="1"/>
      <c r="K134" s="1"/>
      <c r="L134" s="1"/>
      <c r="M134" s="1"/>
      <c r="N134" s="1"/>
      <c r="O134" s="7"/>
      <c r="P134" s="7"/>
      <c r="Q134" s="7"/>
      <c r="R134" s="7"/>
      <c r="S134" s="7"/>
      <c r="T134" s="7"/>
      <c r="U134" s="7"/>
      <c r="V134" s="7"/>
      <c r="W134" s="7"/>
      <c r="X134" s="1"/>
      <c r="Y134" s="7"/>
      <c r="Z134" s="7"/>
      <c r="AA134" s="7"/>
      <c r="AB134" s="7"/>
      <c r="AC134" s="7"/>
      <c r="AD134" s="7"/>
      <c r="AE134" s="7"/>
      <c r="AF134" s="1"/>
      <c r="AG134" s="7"/>
      <c r="AH134" s="7"/>
      <c r="AI134" s="7"/>
      <c r="AJ134" s="7"/>
      <c r="AK134" s="7"/>
      <c r="AL134" s="7"/>
      <c r="AM134" s="1"/>
      <c r="AN134" s="1"/>
      <c r="AO134" s="1"/>
      <c r="AP134" s="1"/>
      <c r="AQ134" s="1"/>
      <c r="AR134" s="1"/>
      <c r="AS134" s="1"/>
      <c r="AT134" s="1"/>
      <c r="AU134" s="1"/>
    </row>
    <row r="135" spans="7:47" ht="15.75">
      <c r="G135" s="1"/>
      <c r="H135" s="1"/>
      <c r="I135" s="1"/>
      <c r="J135" s="1"/>
      <c r="K135" s="1"/>
      <c r="L135" s="1"/>
      <c r="M135" s="1"/>
      <c r="N135" s="1"/>
      <c r="O135" s="7"/>
      <c r="P135" s="7"/>
      <c r="Q135" s="7"/>
      <c r="R135" s="7"/>
      <c r="S135" s="7"/>
      <c r="T135" s="7"/>
      <c r="U135" s="7"/>
      <c r="V135" s="7"/>
      <c r="W135" s="7"/>
      <c r="X135" s="1"/>
      <c r="Y135" s="7"/>
      <c r="Z135" s="7"/>
      <c r="AA135" s="7"/>
      <c r="AB135" s="7"/>
      <c r="AC135" s="7"/>
      <c r="AD135" s="7"/>
      <c r="AE135" s="7"/>
      <c r="AF135" s="1"/>
      <c r="AG135" s="7"/>
      <c r="AH135" s="7"/>
      <c r="AI135" s="7"/>
      <c r="AJ135" s="7"/>
      <c r="AK135" s="7"/>
      <c r="AL135" s="7"/>
      <c r="AM135" s="1"/>
      <c r="AN135" s="1"/>
      <c r="AO135" s="1"/>
      <c r="AP135" s="1"/>
      <c r="AQ135" s="1"/>
      <c r="AR135" s="1"/>
      <c r="AS135" s="1"/>
      <c r="AT135" s="1"/>
      <c r="AU135" s="1"/>
    </row>
    <row r="136" spans="7:47" ht="15.75">
      <c r="G136" s="1"/>
      <c r="H136" s="1"/>
      <c r="I136" s="1"/>
      <c r="J136" s="1"/>
      <c r="K136" s="1"/>
      <c r="L136" s="1"/>
      <c r="M136" s="1"/>
      <c r="N136" s="1"/>
      <c r="O136" s="7"/>
      <c r="P136" s="7"/>
      <c r="Q136" s="7"/>
      <c r="R136" s="7"/>
      <c r="S136" s="7"/>
      <c r="T136" s="7"/>
      <c r="U136" s="7"/>
      <c r="V136" s="7"/>
      <c r="W136" s="7"/>
      <c r="X136" s="1"/>
      <c r="Y136" s="7"/>
      <c r="Z136" s="7"/>
      <c r="AA136" s="7"/>
      <c r="AB136" s="7"/>
      <c r="AC136" s="7"/>
      <c r="AD136" s="7"/>
      <c r="AE136" s="7"/>
      <c r="AF136" s="1"/>
      <c r="AG136" s="7"/>
      <c r="AH136" s="7"/>
      <c r="AI136" s="7"/>
      <c r="AJ136" s="7"/>
      <c r="AK136" s="7"/>
      <c r="AL136" s="7"/>
      <c r="AM136" s="1"/>
      <c r="AN136" s="1"/>
      <c r="AO136" s="1"/>
      <c r="AP136" s="1"/>
      <c r="AQ136" s="1"/>
      <c r="AR136" s="1"/>
      <c r="AS136" s="1"/>
      <c r="AT136" s="1"/>
      <c r="AU136" s="1"/>
    </row>
    <row r="137" spans="7:47" ht="15.75">
      <c r="G137" s="1"/>
      <c r="H137" s="1"/>
      <c r="I137" s="1"/>
      <c r="J137" s="1"/>
      <c r="K137" s="1"/>
      <c r="L137" s="1"/>
      <c r="M137" s="1"/>
      <c r="N137" s="1"/>
      <c r="O137" s="7"/>
      <c r="P137" s="7"/>
      <c r="Q137" s="7"/>
      <c r="R137" s="7"/>
      <c r="S137" s="7"/>
      <c r="T137" s="7"/>
      <c r="U137" s="7"/>
      <c r="V137" s="7"/>
      <c r="W137" s="7"/>
      <c r="X137" s="1"/>
      <c r="Y137" s="7"/>
      <c r="Z137" s="7"/>
      <c r="AA137" s="7"/>
      <c r="AB137" s="7"/>
      <c r="AC137" s="7"/>
      <c r="AD137" s="7"/>
      <c r="AE137" s="7"/>
      <c r="AF137" s="1"/>
      <c r="AG137" s="7"/>
      <c r="AH137" s="7"/>
      <c r="AI137" s="7"/>
      <c r="AJ137" s="7"/>
      <c r="AK137" s="7"/>
      <c r="AL137" s="7"/>
      <c r="AM137" s="1"/>
      <c r="AN137" s="1"/>
      <c r="AO137" s="1"/>
      <c r="AP137" s="1"/>
      <c r="AQ137" s="1"/>
      <c r="AR137" s="1"/>
      <c r="AS137" s="1"/>
      <c r="AT137" s="1"/>
      <c r="AU137" s="1"/>
    </row>
    <row r="138" spans="7:47" ht="15.75">
      <c r="G138" s="1"/>
      <c r="H138" s="1"/>
      <c r="I138" s="1"/>
      <c r="J138" s="1"/>
      <c r="K138" s="1"/>
      <c r="L138" s="1"/>
      <c r="M138" s="1"/>
      <c r="N138" s="1"/>
      <c r="O138" s="7"/>
      <c r="P138" s="7"/>
      <c r="Q138" s="7"/>
      <c r="R138" s="7"/>
      <c r="S138" s="7"/>
      <c r="T138" s="7"/>
      <c r="U138" s="7"/>
      <c r="V138" s="7"/>
      <c r="W138" s="7"/>
      <c r="X138" s="1"/>
      <c r="Y138" s="7"/>
      <c r="Z138" s="7"/>
      <c r="AA138" s="7"/>
      <c r="AB138" s="7"/>
      <c r="AC138" s="7"/>
      <c r="AD138" s="7"/>
      <c r="AE138" s="7"/>
      <c r="AF138" s="1"/>
      <c r="AG138" s="7"/>
      <c r="AH138" s="7"/>
      <c r="AI138" s="7"/>
      <c r="AJ138" s="7"/>
      <c r="AK138" s="7"/>
      <c r="AL138" s="7"/>
      <c r="AM138" s="1"/>
      <c r="AN138" s="1"/>
      <c r="AO138" s="1"/>
      <c r="AP138" s="1"/>
      <c r="AQ138" s="1"/>
      <c r="AR138" s="1"/>
      <c r="AS138" s="1"/>
      <c r="AT138" s="1"/>
      <c r="AU138" s="1"/>
    </row>
    <row r="139" spans="7:47" ht="15.75">
      <c r="G139" s="1"/>
      <c r="H139" s="1"/>
      <c r="I139" s="1"/>
      <c r="J139" s="1"/>
      <c r="K139" s="1"/>
      <c r="L139" s="1"/>
      <c r="M139" s="1"/>
      <c r="N139" s="1"/>
      <c r="O139" s="7"/>
      <c r="P139" s="7"/>
      <c r="Q139" s="7"/>
      <c r="R139" s="7"/>
      <c r="S139" s="7"/>
      <c r="T139" s="7"/>
      <c r="U139" s="7"/>
      <c r="V139" s="7"/>
      <c r="W139" s="7"/>
      <c r="X139" s="1"/>
      <c r="Y139" s="7"/>
      <c r="Z139" s="7"/>
      <c r="AA139" s="7"/>
      <c r="AB139" s="7"/>
      <c r="AC139" s="7"/>
      <c r="AD139" s="7"/>
      <c r="AE139" s="7"/>
      <c r="AF139" s="1"/>
      <c r="AG139" s="7"/>
      <c r="AH139" s="7"/>
      <c r="AI139" s="7"/>
      <c r="AJ139" s="7"/>
      <c r="AK139" s="7"/>
      <c r="AL139" s="7"/>
      <c r="AM139" s="1"/>
      <c r="AN139" s="1"/>
      <c r="AO139" s="1"/>
      <c r="AP139" s="1"/>
      <c r="AQ139" s="1"/>
      <c r="AR139" s="1"/>
      <c r="AS139" s="1"/>
      <c r="AT139" s="1"/>
      <c r="AU139" s="1"/>
    </row>
    <row r="140" spans="7:47" ht="15.75">
      <c r="G140" s="1"/>
      <c r="H140" s="1"/>
      <c r="I140" s="1"/>
      <c r="J140" s="1"/>
      <c r="K140" s="1"/>
      <c r="L140" s="1"/>
      <c r="M140" s="1"/>
      <c r="N140" s="1"/>
      <c r="O140" s="7"/>
      <c r="P140" s="7"/>
      <c r="Q140" s="7"/>
      <c r="R140" s="7"/>
      <c r="S140" s="7"/>
      <c r="T140" s="7"/>
      <c r="U140" s="7"/>
      <c r="V140" s="7"/>
      <c r="W140" s="7"/>
      <c r="X140" s="1"/>
      <c r="Y140" s="7"/>
      <c r="Z140" s="7"/>
      <c r="AA140" s="7"/>
      <c r="AB140" s="7"/>
      <c r="AC140" s="7"/>
      <c r="AD140" s="7"/>
      <c r="AE140" s="7"/>
      <c r="AF140" s="1"/>
      <c r="AG140" s="7"/>
      <c r="AH140" s="7"/>
      <c r="AI140" s="7"/>
      <c r="AJ140" s="7"/>
      <c r="AK140" s="7"/>
      <c r="AL140" s="7"/>
      <c r="AM140" s="1"/>
      <c r="AN140" s="1"/>
      <c r="AO140" s="1"/>
      <c r="AP140" s="1"/>
      <c r="AQ140" s="1"/>
      <c r="AR140" s="1"/>
      <c r="AS140" s="1"/>
      <c r="AT140" s="1"/>
      <c r="AU140" s="1"/>
    </row>
    <row r="141" spans="7:47" ht="15.75">
      <c r="G141" s="1"/>
      <c r="H141" s="1"/>
      <c r="I141" s="1"/>
      <c r="J141" s="1"/>
      <c r="K141" s="1"/>
      <c r="L141" s="1"/>
      <c r="M141" s="1"/>
      <c r="N141" s="1"/>
      <c r="O141" s="7"/>
      <c r="P141" s="7"/>
      <c r="Q141" s="7"/>
      <c r="R141" s="7"/>
      <c r="S141" s="7"/>
      <c r="T141" s="7"/>
      <c r="U141" s="7"/>
      <c r="V141" s="7"/>
      <c r="W141" s="7"/>
      <c r="X141" s="1"/>
      <c r="Y141" s="7"/>
      <c r="Z141" s="7"/>
      <c r="AA141" s="7"/>
      <c r="AB141" s="7"/>
      <c r="AC141" s="7"/>
      <c r="AD141" s="7"/>
      <c r="AE141" s="7"/>
      <c r="AF141" s="1"/>
      <c r="AG141" s="7"/>
      <c r="AH141" s="7"/>
      <c r="AI141" s="7"/>
      <c r="AJ141" s="7"/>
      <c r="AK141" s="7"/>
      <c r="AL141" s="7"/>
      <c r="AM141" s="1"/>
      <c r="AN141" s="1"/>
      <c r="AO141" s="1"/>
      <c r="AP141" s="1"/>
      <c r="AQ141" s="1"/>
      <c r="AR141" s="1"/>
      <c r="AS141" s="1"/>
      <c r="AT141" s="1"/>
      <c r="AU141" s="1"/>
    </row>
    <row r="142" spans="7:47" ht="15.75">
      <c r="G142" s="1"/>
      <c r="H142" s="1"/>
      <c r="I142" s="1"/>
      <c r="J142" s="1"/>
      <c r="K142" s="1"/>
      <c r="L142" s="1"/>
      <c r="M142" s="1"/>
      <c r="N142" s="1"/>
      <c r="O142" s="7"/>
      <c r="P142" s="7"/>
      <c r="Q142" s="7"/>
      <c r="R142" s="7"/>
      <c r="S142" s="7"/>
      <c r="T142" s="7"/>
      <c r="U142" s="7"/>
      <c r="V142" s="7"/>
      <c r="W142" s="7"/>
      <c r="X142" s="1"/>
      <c r="Y142" s="7"/>
      <c r="Z142" s="7"/>
      <c r="AA142" s="7"/>
      <c r="AB142" s="7"/>
      <c r="AC142" s="7"/>
      <c r="AD142" s="7"/>
      <c r="AE142" s="7"/>
      <c r="AF142" s="1"/>
      <c r="AG142" s="7"/>
      <c r="AH142" s="7"/>
      <c r="AI142" s="7"/>
      <c r="AJ142" s="7"/>
      <c r="AK142" s="7"/>
      <c r="AL142" s="7"/>
      <c r="AM142" s="1"/>
      <c r="AN142" s="1"/>
      <c r="AO142" s="1"/>
      <c r="AP142" s="1"/>
      <c r="AQ142" s="1"/>
      <c r="AR142" s="1"/>
      <c r="AS142" s="1"/>
      <c r="AT142" s="1"/>
      <c r="AU142" s="1"/>
    </row>
    <row r="143" spans="7:47" ht="15.75">
      <c r="G143" s="1"/>
      <c r="H143" s="1"/>
      <c r="I143" s="1"/>
      <c r="J143" s="1"/>
      <c r="K143" s="1"/>
      <c r="L143" s="1"/>
      <c r="M143" s="1"/>
      <c r="N143" s="1"/>
      <c r="O143" s="7"/>
      <c r="P143" s="7"/>
      <c r="Q143" s="7"/>
      <c r="R143" s="7"/>
      <c r="S143" s="7"/>
      <c r="T143" s="7"/>
      <c r="U143" s="7"/>
      <c r="V143" s="7"/>
      <c r="W143" s="7"/>
      <c r="X143" s="1"/>
      <c r="Y143" s="7"/>
      <c r="Z143" s="7"/>
      <c r="AA143" s="7"/>
      <c r="AB143" s="7"/>
      <c r="AC143" s="7"/>
      <c r="AD143" s="7"/>
      <c r="AE143" s="7"/>
      <c r="AF143" s="1"/>
      <c r="AG143" s="7"/>
      <c r="AH143" s="7"/>
      <c r="AI143" s="7"/>
      <c r="AJ143" s="7"/>
      <c r="AK143" s="7"/>
      <c r="AL143" s="7"/>
      <c r="AM143" s="1"/>
      <c r="AN143" s="1"/>
      <c r="AO143" s="1"/>
      <c r="AP143" s="1"/>
      <c r="AQ143" s="1"/>
      <c r="AR143" s="1"/>
      <c r="AS143" s="1"/>
      <c r="AT143" s="1"/>
      <c r="AU143" s="1"/>
    </row>
    <row r="144" spans="7:47" ht="15.75">
      <c r="G144" s="1"/>
      <c r="H144" s="1"/>
      <c r="I144" s="1"/>
      <c r="J144" s="1"/>
      <c r="K144" s="1"/>
      <c r="L144" s="1"/>
      <c r="M144" s="1"/>
      <c r="N144" s="1"/>
      <c r="O144" s="7"/>
      <c r="P144" s="7"/>
      <c r="Q144" s="7"/>
      <c r="R144" s="7"/>
      <c r="S144" s="7"/>
      <c r="T144" s="7"/>
      <c r="U144" s="7"/>
      <c r="V144" s="7"/>
      <c r="W144" s="7"/>
      <c r="X144" s="1"/>
      <c r="Y144" s="7"/>
      <c r="Z144" s="7"/>
      <c r="AA144" s="7"/>
      <c r="AB144" s="7"/>
      <c r="AC144" s="7"/>
      <c r="AD144" s="7"/>
      <c r="AE144" s="7"/>
      <c r="AF144" s="1"/>
      <c r="AG144" s="7"/>
      <c r="AH144" s="7"/>
      <c r="AI144" s="7"/>
      <c r="AJ144" s="7"/>
      <c r="AK144" s="7"/>
      <c r="AL144" s="7"/>
      <c r="AM144" s="1"/>
      <c r="AN144" s="1"/>
      <c r="AO144" s="1"/>
      <c r="AP144" s="1"/>
      <c r="AQ144" s="1"/>
      <c r="AR144" s="1"/>
      <c r="AS144" s="1"/>
      <c r="AT144" s="1"/>
      <c r="AU144" s="1"/>
    </row>
    <row r="145" spans="7:47" ht="15.75">
      <c r="G145" s="1"/>
      <c r="H145" s="1"/>
      <c r="I145" s="1"/>
      <c r="J145" s="1"/>
      <c r="K145" s="1"/>
      <c r="L145" s="1"/>
      <c r="M145" s="1"/>
      <c r="N145" s="1"/>
      <c r="O145" s="7"/>
      <c r="P145" s="7"/>
      <c r="Q145" s="7"/>
      <c r="R145" s="7"/>
      <c r="S145" s="7"/>
      <c r="T145" s="7"/>
      <c r="U145" s="7"/>
      <c r="V145" s="7"/>
      <c r="W145" s="7"/>
      <c r="X145" s="1"/>
      <c r="Y145" s="7"/>
      <c r="Z145" s="7"/>
      <c r="AA145" s="7"/>
      <c r="AB145" s="7"/>
      <c r="AC145" s="7"/>
      <c r="AD145" s="7"/>
      <c r="AE145" s="7"/>
      <c r="AF145" s="1"/>
      <c r="AG145" s="7"/>
      <c r="AH145" s="7"/>
      <c r="AI145" s="7"/>
      <c r="AJ145" s="7"/>
      <c r="AK145" s="7"/>
      <c r="AL145" s="7"/>
      <c r="AM145" s="1"/>
      <c r="AN145" s="1"/>
      <c r="AO145" s="1"/>
      <c r="AP145" s="1"/>
      <c r="AQ145" s="1"/>
      <c r="AR145" s="1"/>
      <c r="AS145" s="1"/>
      <c r="AT145" s="1"/>
      <c r="AU145" s="1"/>
    </row>
    <row r="146" spans="7:47" ht="15.75">
      <c r="G146" s="1"/>
      <c r="H146" s="1"/>
      <c r="I146" s="1"/>
      <c r="J146" s="1"/>
      <c r="K146" s="1"/>
      <c r="L146" s="1"/>
      <c r="M146" s="1"/>
      <c r="N146" s="1"/>
      <c r="O146" s="7"/>
      <c r="P146" s="7"/>
      <c r="Q146" s="7"/>
      <c r="R146" s="7"/>
      <c r="S146" s="7"/>
      <c r="T146" s="7"/>
      <c r="U146" s="7"/>
      <c r="V146" s="7"/>
      <c r="W146" s="7"/>
      <c r="X146" s="1"/>
      <c r="Y146" s="7"/>
      <c r="Z146" s="7"/>
      <c r="AA146" s="7"/>
      <c r="AB146" s="7"/>
      <c r="AC146" s="7"/>
      <c r="AD146" s="7"/>
      <c r="AE146" s="7"/>
      <c r="AF146" s="1"/>
      <c r="AG146" s="7"/>
      <c r="AH146" s="7"/>
      <c r="AI146" s="7"/>
      <c r="AJ146" s="7"/>
      <c r="AK146" s="7"/>
      <c r="AL146" s="7"/>
      <c r="AM146" s="1"/>
      <c r="AN146" s="1"/>
      <c r="AO146" s="1"/>
      <c r="AP146" s="1"/>
      <c r="AQ146" s="1"/>
      <c r="AR146" s="1"/>
      <c r="AS146" s="1"/>
      <c r="AT146" s="1"/>
      <c r="AU146" s="1"/>
    </row>
    <row r="147" spans="7:47" ht="15.75">
      <c r="G147" s="1"/>
      <c r="H147" s="1"/>
      <c r="I147" s="1"/>
      <c r="J147" s="1"/>
      <c r="K147" s="1"/>
      <c r="L147" s="1"/>
      <c r="M147" s="1"/>
      <c r="N147" s="1"/>
      <c r="O147" s="7"/>
      <c r="P147" s="7"/>
      <c r="Q147" s="7"/>
      <c r="R147" s="7"/>
      <c r="S147" s="7"/>
      <c r="T147" s="7"/>
      <c r="U147" s="7"/>
      <c r="V147" s="7"/>
      <c r="W147" s="7"/>
      <c r="X147" s="1"/>
      <c r="Y147" s="7"/>
      <c r="Z147" s="7"/>
      <c r="AA147" s="7"/>
      <c r="AB147" s="7"/>
      <c r="AC147" s="7"/>
      <c r="AD147" s="7"/>
      <c r="AE147" s="7"/>
      <c r="AF147" s="1"/>
      <c r="AG147" s="7"/>
      <c r="AH147" s="7"/>
      <c r="AI147" s="7"/>
      <c r="AJ147" s="7"/>
      <c r="AK147" s="7"/>
      <c r="AL147" s="7"/>
      <c r="AM147" s="1"/>
      <c r="AN147" s="1"/>
      <c r="AO147" s="1"/>
      <c r="AP147" s="1"/>
      <c r="AQ147" s="1"/>
      <c r="AR147" s="1"/>
      <c r="AS147" s="1"/>
      <c r="AT147" s="1"/>
      <c r="AU147" s="1"/>
    </row>
    <row r="148" spans="7:47" ht="15.75">
      <c r="G148" s="1"/>
      <c r="H148" s="1"/>
      <c r="I148" s="1"/>
      <c r="J148" s="1"/>
      <c r="K148" s="1"/>
      <c r="L148" s="1"/>
      <c r="M148" s="1"/>
      <c r="N148" s="1"/>
      <c r="O148" s="7"/>
      <c r="P148" s="7"/>
      <c r="Q148" s="7"/>
      <c r="R148" s="7"/>
      <c r="S148" s="7"/>
      <c r="T148" s="7"/>
      <c r="U148" s="7"/>
      <c r="V148" s="7"/>
      <c r="W148" s="7"/>
      <c r="X148" s="1"/>
      <c r="Y148" s="7"/>
      <c r="Z148" s="7"/>
      <c r="AA148" s="7"/>
      <c r="AB148" s="7"/>
      <c r="AC148" s="7"/>
      <c r="AD148" s="7"/>
      <c r="AE148" s="7"/>
      <c r="AF148" s="1"/>
      <c r="AG148" s="7"/>
      <c r="AH148" s="7"/>
      <c r="AI148" s="7"/>
      <c r="AJ148" s="7"/>
      <c r="AK148" s="7"/>
      <c r="AL148" s="7"/>
      <c r="AM148" s="1"/>
      <c r="AN148" s="1"/>
      <c r="AO148" s="1"/>
      <c r="AP148" s="1"/>
      <c r="AQ148" s="1"/>
      <c r="AR148" s="1"/>
      <c r="AS148" s="1"/>
      <c r="AT148" s="1"/>
      <c r="AU148" s="1"/>
    </row>
    <row r="149" spans="7:47" ht="15.75">
      <c r="G149" s="1"/>
      <c r="H149" s="1"/>
      <c r="I149" s="1"/>
      <c r="J149" s="1"/>
      <c r="K149" s="1"/>
      <c r="L149" s="1"/>
      <c r="M149" s="1"/>
      <c r="N149" s="1"/>
      <c r="O149" s="7"/>
      <c r="P149" s="7"/>
      <c r="Q149" s="7"/>
      <c r="R149" s="7"/>
      <c r="S149" s="7"/>
      <c r="T149" s="7"/>
      <c r="U149" s="7"/>
      <c r="V149" s="7"/>
      <c r="W149" s="7"/>
      <c r="X149" s="1"/>
      <c r="Y149" s="7"/>
      <c r="Z149" s="7"/>
      <c r="AA149" s="7"/>
      <c r="AB149" s="7"/>
      <c r="AC149" s="7"/>
      <c r="AD149" s="7"/>
      <c r="AE149" s="7"/>
      <c r="AF149" s="1"/>
      <c r="AG149" s="7"/>
      <c r="AH149" s="7"/>
      <c r="AI149" s="7"/>
      <c r="AJ149" s="7"/>
      <c r="AK149" s="7"/>
      <c r="AL149" s="7"/>
      <c r="AM149" s="1"/>
      <c r="AN149" s="1"/>
      <c r="AO149" s="1"/>
      <c r="AP149" s="1"/>
      <c r="AQ149" s="1"/>
      <c r="AR149" s="1"/>
      <c r="AS149" s="1"/>
      <c r="AT149" s="1"/>
      <c r="AU149" s="1"/>
    </row>
    <row r="150" spans="7:47" ht="15.75">
      <c r="G150" s="1"/>
      <c r="H150" s="1"/>
      <c r="I150" s="1"/>
      <c r="J150" s="1"/>
      <c r="K150" s="1"/>
      <c r="L150" s="1"/>
      <c r="M150" s="1"/>
      <c r="N150" s="1"/>
      <c r="O150" s="7"/>
      <c r="P150" s="7"/>
      <c r="Q150" s="7"/>
      <c r="R150" s="7"/>
      <c r="S150" s="7"/>
      <c r="T150" s="7"/>
      <c r="U150" s="7"/>
      <c r="V150" s="7"/>
      <c r="W150" s="7"/>
      <c r="X150" s="1"/>
      <c r="Y150" s="7"/>
      <c r="Z150" s="7"/>
      <c r="AA150" s="7"/>
      <c r="AB150" s="7"/>
      <c r="AC150" s="7"/>
      <c r="AD150" s="7"/>
      <c r="AE150" s="7"/>
      <c r="AF150" s="1"/>
      <c r="AG150" s="7"/>
      <c r="AH150" s="7"/>
      <c r="AI150" s="7"/>
      <c r="AJ150" s="7"/>
      <c r="AK150" s="7"/>
      <c r="AL150" s="7"/>
      <c r="AM150" s="1"/>
      <c r="AN150" s="1"/>
      <c r="AO150" s="1"/>
      <c r="AP150" s="1"/>
      <c r="AQ150" s="1"/>
      <c r="AR150" s="1"/>
      <c r="AS150" s="1"/>
      <c r="AT150" s="1"/>
      <c r="AU150" s="1"/>
    </row>
    <row r="151" spans="7:47" ht="15.75">
      <c r="G151" s="1"/>
      <c r="H151" s="1"/>
      <c r="I151" s="1"/>
      <c r="J151" s="1"/>
      <c r="K151" s="1"/>
      <c r="L151" s="1"/>
      <c r="M151" s="1"/>
      <c r="N151" s="1"/>
      <c r="O151" s="7"/>
      <c r="P151" s="7"/>
      <c r="Q151" s="7"/>
      <c r="R151" s="7"/>
      <c r="S151" s="7"/>
      <c r="T151" s="7"/>
      <c r="U151" s="7"/>
      <c r="V151" s="7"/>
      <c r="W151" s="7"/>
      <c r="X151" s="1"/>
      <c r="Y151" s="7"/>
      <c r="Z151" s="7"/>
      <c r="AA151" s="7"/>
      <c r="AB151" s="7"/>
      <c r="AC151" s="7"/>
      <c r="AD151" s="7"/>
      <c r="AE151" s="7"/>
      <c r="AF151" s="1"/>
      <c r="AG151" s="7"/>
      <c r="AH151" s="7"/>
      <c r="AI151" s="7"/>
      <c r="AJ151" s="7"/>
      <c r="AK151" s="7"/>
      <c r="AL151" s="7"/>
      <c r="AM151" s="1"/>
      <c r="AN151" s="1"/>
      <c r="AO151" s="1"/>
      <c r="AP151" s="1"/>
      <c r="AQ151" s="1"/>
      <c r="AR151" s="1"/>
      <c r="AS151" s="1"/>
      <c r="AT151" s="1"/>
      <c r="AU151" s="1"/>
    </row>
    <row r="152" spans="7:47" ht="15.75">
      <c r="G152" s="1"/>
      <c r="H152" s="1"/>
      <c r="I152" s="1"/>
      <c r="J152" s="1"/>
      <c r="K152" s="1"/>
      <c r="L152" s="1"/>
      <c r="M152" s="1"/>
      <c r="N152" s="1"/>
      <c r="O152" s="7"/>
      <c r="P152" s="7"/>
      <c r="Q152" s="7"/>
      <c r="R152" s="7"/>
      <c r="S152" s="7"/>
      <c r="T152" s="7"/>
      <c r="U152" s="7"/>
      <c r="V152" s="7"/>
      <c r="W152" s="7"/>
      <c r="X152" s="1"/>
      <c r="Y152" s="7"/>
      <c r="Z152" s="7"/>
      <c r="AA152" s="7"/>
      <c r="AB152" s="7"/>
      <c r="AC152" s="7"/>
      <c r="AD152" s="7"/>
      <c r="AE152" s="7"/>
      <c r="AF152" s="1"/>
      <c r="AG152" s="7"/>
      <c r="AH152" s="7"/>
      <c r="AI152" s="7"/>
      <c r="AJ152" s="7"/>
      <c r="AK152" s="7"/>
      <c r="AL152" s="7"/>
      <c r="AM152" s="1"/>
      <c r="AN152" s="1"/>
      <c r="AO152" s="1"/>
      <c r="AP152" s="1"/>
      <c r="AQ152" s="1"/>
      <c r="AR152" s="1"/>
      <c r="AS152" s="1"/>
      <c r="AT152" s="1"/>
      <c r="AU152" s="1"/>
    </row>
    <row r="153" spans="7:47" ht="15.75">
      <c r="G153" s="1"/>
      <c r="H153" s="1"/>
      <c r="I153" s="1"/>
      <c r="J153" s="1"/>
      <c r="K153" s="1"/>
      <c r="L153" s="1"/>
      <c r="M153" s="1"/>
      <c r="N153" s="1"/>
      <c r="O153" s="7"/>
      <c r="P153" s="7"/>
      <c r="Q153" s="7"/>
      <c r="R153" s="7"/>
      <c r="S153" s="7"/>
      <c r="T153" s="7"/>
      <c r="U153" s="7"/>
      <c r="V153" s="7"/>
      <c r="W153" s="7"/>
      <c r="X153" s="1"/>
      <c r="Y153" s="7"/>
      <c r="Z153" s="7"/>
      <c r="AA153" s="7"/>
      <c r="AB153" s="7"/>
      <c r="AC153" s="7"/>
      <c r="AD153" s="7"/>
      <c r="AE153" s="7"/>
      <c r="AF153" s="1"/>
      <c r="AG153" s="7"/>
      <c r="AH153" s="7"/>
      <c r="AI153" s="7"/>
      <c r="AJ153" s="7"/>
      <c r="AK153" s="7"/>
      <c r="AL153" s="7"/>
      <c r="AM153" s="1"/>
      <c r="AN153" s="1"/>
      <c r="AO153" s="1"/>
      <c r="AP153" s="1"/>
      <c r="AQ153" s="1"/>
      <c r="AR153" s="1"/>
      <c r="AS153" s="1"/>
      <c r="AT153" s="1"/>
      <c r="AU153" s="1"/>
    </row>
    <row r="154" spans="7:47" ht="15.75">
      <c r="G154" s="1"/>
      <c r="H154" s="1"/>
      <c r="I154" s="1"/>
      <c r="J154" s="1"/>
      <c r="K154" s="1"/>
      <c r="L154" s="1"/>
      <c r="M154" s="1"/>
      <c r="N154" s="1"/>
      <c r="O154" s="7"/>
      <c r="P154" s="7"/>
      <c r="Q154" s="7"/>
      <c r="R154" s="7"/>
      <c r="S154" s="7"/>
      <c r="T154" s="7"/>
      <c r="U154" s="7"/>
      <c r="V154" s="7"/>
      <c r="W154" s="7"/>
      <c r="X154" s="1"/>
      <c r="Y154" s="7"/>
      <c r="Z154" s="7"/>
      <c r="AA154" s="7"/>
      <c r="AB154" s="7"/>
      <c r="AC154" s="7"/>
      <c r="AD154" s="7"/>
      <c r="AE154" s="7"/>
      <c r="AF154" s="1"/>
      <c r="AG154" s="7"/>
      <c r="AH154" s="7"/>
      <c r="AI154" s="7"/>
      <c r="AJ154" s="7"/>
      <c r="AK154" s="7"/>
      <c r="AL154" s="7"/>
      <c r="AM154" s="1"/>
      <c r="AN154" s="1"/>
      <c r="AO154" s="1"/>
      <c r="AP154" s="1"/>
      <c r="AQ154" s="1"/>
      <c r="AR154" s="1"/>
      <c r="AS154" s="1"/>
      <c r="AT154" s="1"/>
      <c r="AU154" s="1"/>
    </row>
    <row r="155" spans="7:47" ht="15.75">
      <c r="G155" s="1"/>
      <c r="H155" s="1"/>
      <c r="I155" s="1"/>
      <c r="J155" s="1"/>
      <c r="K155" s="1"/>
      <c r="L155" s="1"/>
      <c r="M155" s="1"/>
      <c r="N155" s="1"/>
      <c r="O155" s="7"/>
      <c r="P155" s="7"/>
      <c r="Q155" s="7"/>
      <c r="R155" s="7"/>
      <c r="S155" s="7"/>
      <c r="T155" s="7"/>
      <c r="U155" s="7"/>
      <c r="V155" s="7"/>
      <c r="W155" s="7"/>
      <c r="X155" s="1"/>
      <c r="Y155" s="7"/>
      <c r="Z155" s="7"/>
      <c r="AA155" s="7"/>
      <c r="AB155" s="7"/>
      <c r="AC155" s="7"/>
      <c r="AD155" s="7"/>
      <c r="AE155" s="7"/>
      <c r="AF155" s="1"/>
      <c r="AG155" s="7"/>
      <c r="AH155" s="7"/>
      <c r="AI155" s="7"/>
      <c r="AJ155" s="7"/>
      <c r="AK155" s="7"/>
      <c r="AL155" s="7"/>
      <c r="AM155" s="1"/>
      <c r="AN155" s="1"/>
      <c r="AO155" s="1"/>
      <c r="AP155" s="1"/>
      <c r="AQ155" s="1"/>
      <c r="AR155" s="1"/>
      <c r="AS155" s="1"/>
      <c r="AT155" s="1"/>
      <c r="AU155" s="1"/>
    </row>
    <row r="156" spans="7:47" ht="15.75">
      <c r="G156" s="1"/>
      <c r="H156" s="1"/>
      <c r="I156" s="1"/>
      <c r="J156" s="1"/>
      <c r="K156" s="1"/>
      <c r="L156" s="1"/>
      <c r="M156" s="1"/>
      <c r="N156" s="1"/>
      <c r="O156" s="7"/>
      <c r="P156" s="7"/>
      <c r="Q156" s="7"/>
      <c r="R156" s="7"/>
      <c r="S156" s="7"/>
      <c r="T156" s="7"/>
      <c r="U156" s="7"/>
      <c r="V156" s="7"/>
      <c r="W156" s="7"/>
      <c r="X156" s="1"/>
      <c r="Y156" s="7"/>
      <c r="Z156" s="7"/>
      <c r="AA156" s="7"/>
      <c r="AB156" s="7"/>
      <c r="AC156" s="7"/>
      <c r="AD156" s="7"/>
      <c r="AE156" s="7"/>
      <c r="AF156" s="1"/>
      <c r="AG156" s="7"/>
      <c r="AH156" s="7"/>
      <c r="AI156" s="7"/>
      <c r="AJ156" s="7"/>
      <c r="AK156" s="7"/>
      <c r="AL156" s="7"/>
      <c r="AM156" s="1"/>
      <c r="AN156" s="1"/>
      <c r="AO156" s="1"/>
      <c r="AP156" s="1"/>
      <c r="AQ156" s="1"/>
      <c r="AR156" s="1"/>
      <c r="AS156" s="1"/>
      <c r="AT156" s="1"/>
      <c r="AU156" s="1"/>
    </row>
    <row r="157" spans="7:47" ht="15.75">
      <c r="G157" s="1"/>
      <c r="H157" s="1"/>
      <c r="I157" s="1"/>
      <c r="J157" s="1"/>
      <c r="K157" s="1"/>
      <c r="L157" s="1"/>
      <c r="M157" s="1"/>
      <c r="N157" s="1"/>
      <c r="O157" s="7"/>
      <c r="P157" s="7"/>
      <c r="Q157" s="7"/>
      <c r="R157" s="7"/>
      <c r="S157" s="7"/>
      <c r="T157" s="7"/>
      <c r="U157" s="7"/>
      <c r="V157" s="7"/>
      <c r="W157" s="7"/>
      <c r="X157" s="1"/>
      <c r="Y157" s="7"/>
      <c r="Z157" s="7"/>
      <c r="AA157" s="7"/>
      <c r="AB157" s="7"/>
      <c r="AC157" s="7"/>
      <c r="AD157" s="7"/>
      <c r="AE157" s="7"/>
      <c r="AF157" s="1"/>
      <c r="AG157" s="7"/>
      <c r="AH157" s="7"/>
      <c r="AI157" s="7"/>
      <c r="AJ157" s="7"/>
      <c r="AK157" s="7"/>
      <c r="AL157" s="7"/>
      <c r="AM157" s="1"/>
      <c r="AN157" s="1"/>
      <c r="AO157" s="1"/>
      <c r="AP157" s="1"/>
      <c r="AQ157" s="1"/>
      <c r="AR157" s="1"/>
      <c r="AS157" s="1"/>
      <c r="AT157" s="1"/>
      <c r="AU157" s="1"/>
    </row>
    <row r="158" spans="7:47" ht="15.75">
      <c r="G158" s="1"/>
      <c r="H158" s="1"/>
      <c r="I158" s="1"/>
      <c r="J158" s="1"/>
      <c r="K158" s="1"/>
      <c r="L158" s="1"/>
      <c r="M158" s="1"/>
      <c r="N158" s="1"/>
      <c r="O158" s="7"/>
      <c r="P158" s="7"/>
      <c r="Q158" s="7"/>
      <c r="R158" s="7"/>
      <c r="S158" s="7"/>
      <c r="T158" s="7"/>
      <c r="U158" s="7"/>
      <c r="V158" s="7"/>
      <c r="W158" s="7"/>
      <c r="X158" s="1"/>
      <c r="Y158" s="7"/>
      <c r="Z158" s="7"/>
      <c r="AA158" s="7"/>
      <c r="AB158" s="7"/>
      <c r="AC158" s="7"/>
      <c r="AD158" s="7"/>
      <c r="AE158" s="7"/>
      <c r="AF158" s="1"/>
      <c r="AG158" s="7"/>
      <c r="AH158" s="7"/>
      <c r="AI158" s="7"/>
      <c r="AJ158" s="7"/>
      <c r="AK158" s="7"/>
      <c r="AL158" s="7"/>
      <c r="AM158" s="1"/>
      <c r="AN158" s="1"/>
      <c r="AO158" s="1"/>
      <c r="AP158" s="1"/>
      <c r="AQ158" s="1"/>
      <c r="AR158" s="1"/>
      <c r="AS158" s="1"/>
      <c r="AT158" s="1"/>
      <c r="AU158" s="1"/>
    </row>
    <row r="159" spans="7:47" ht="15.75">
      <c r="G159" s="1"/>
      <c r="H159" s="1"/>
      <c r="I159" s="1"/>
      <c r="J159" s="1"/>
      <c r="K159" s="1"/>
      <c r="L159" s="1"/>
      <c r="M159" s="1"/>
      <c r="N159" s="1"/>
      <c r="O159" s="7"/>
      <c r="P159" s="7"/>
      <c r="Q159" s="7"/>
      <c r="R159" s="7"/>
      <c r="S159" s="7"/>
      <c r="T159" s="7"/>
      <c r="U159" s="7"/>
      <c r="V159" s="7"/>
      <c r="W159" s="7"/>
      <c r="X159" s="1"/>
      <c r="Y159" s="7"/>
      <c r="Z159" s="7"/>
      <c r="AA159" s="7"/>
      <c r="AB159" s="7"/>
      <c r="AC159" s="7"/>
      <c r="AD159" s="7"/>
      <c r="AE159" s="7"/>
      <c r="AF159" s="1"/>
      <c r="AG159" s="7"/>
      <c r="AH159" s="7"/>
      <c r="AI159" s="7"/>
      <c r="AJ159" s="7"/>
      <c r="AK159" s="7"/>
      <c r="AL159" s="7"/>
      <c r="AM159" s="1"/>
      <c r="AN159" s="1"/>
      <c r="AO159" s="1"/>
      <c r="AP159" s="1"/>
      <c r="AQ159" s="1"/>
      <c r="AR159" s="1"/>
      <c r="AS159" s="1"/>
      <c r="AT159" s="1"/>
      <c r="AU159" s="1"/>
    </row>
    <row r="160" spans="7:47" ht="15.75">
      <c r="G160" s="1"/>
      <c r="H160" s="1"/>
      <c r="I160" s="1"/>
      <c r="J160" s="1"/>
      <c r="K160" s="1"/>
      <c r="L160" s="1"/>
      <c r="M160" s="1"/>
      <c r="N160" s="1"/>
      <c r="O160" s="7"/>
      <c r="P160" s="7"/>
      <c r="Q160" s="7"/>
      <c r="R160" s="7"/>
      <c r="S160" s="7"/>
      <c r="T160" s="7"/>
      <c r="U160" s="7"/>
      <c r="V160" s="7"/>
      <c r="W160" s="7"/>
      <c r="X160" s="1"/>
      <c r="Y160" s="7"/>
      <c r="Z160" s="7"/>
      <c r="AA160" s="7"/>
      <c r="AB160" s="7"/>
      <c r="AC160" s="7"/>
      <c r="AD160" s="7"/>
      <c r="AE160" s="7"/>
      <c r="AF160" s="1"/>
      <c r="AG160" s="7"/>
      <c r="AH160" s="7"/>
      <c r="AI160" s="7"/>
      <c r="AJ160" s="7"/>
      <c r="AK160" s="7"/>
      <c r="AL160" s="7"/>
      <c r="AM160" s="1"/>
      <c r="AN160" s="1"/>
      <c r="AO160" s="1"/>
      <c r="AP160" s="1"/>
      <c r="AQ160" s="1"/>
      <c r="AR160" s="1"/>
      <c r="AS160" s="1"/>
      <c r="AT160" s="1"/>
      <c r="AU160" s="1"/>
    </row>
    <row r="161" spans="7:47" ht="15.75">
      <c r="G161" s="1"/>
      <c r="H161" s="1"/>
      <c r="I161" s="1"/>
      <c r="J161" s="1"/>
      <c r="K161" s="1"/>
      <c r="L161" s="1"/>
      <c r="M161" s="1"/>
      <c r="N161" s="1"/>
      <c r="O161" s="7"/>
      <c r="P161" s="7"/>
      <c r="Q161" s="7"/>
      <c r="R161" s="7"/>
      <c r="S161" s="7"/>
      <c r="T161" s="7"/>
      <c r="U161" s="7"/>
      <c r="V161" s="7"/>
      <c r="W161" s="7"/>
      <c r="X161" s="1"/>
      <c r="Y161" s="7"/>
      <c r="Z161" s="7"/>
      <c r="AA161" s="7"/>
      <c r="AB161" s="7"/>
      <c r="AC161" s="7"/>
      <c r="AD161" s="7"/>
      <c r="AE161" s="7"/>
      <c r="AF161" s="1"/>
      <c r="AG161" s="7"/>
      <c r="AH161" s="7"/>
      <c r="AI161" s="7"/>
      <c r="AJ161" s="7"/>
      <c r="AK161" s="7"/>
      <c r="AL161" s="7"/>
      <c r="AM161" s="1"/>
      <c r="AN161" s="1"/>
      <c r="AO161" s="1"/>
      <c r="AP161" s="1"/>
      <c r="AQ161" s="1"/>
      <c r="AR161" s="1"/>
      <c r="AS161" s="1"/>
      <c r="AT161" s="1"/>
      <c r="AU161" s="1"/>
    </row>
    <row r="162" spans="7:47" ht="15.75">
      <c r="G162" s="1"/>
      <c r="H162" s="1"/>
      <c r="I162" s="1"/>
      <c r="J162" s="1"/>
      <c r="K162" s="1"/>
      <c r="L162" s="1"/>
      <c r="M162" s="1"/>
      <c r="N162" s="1"/>
      <c r="O162" s="7"/>
      <c r="P162" s="7"/>
      <c r="Q162" s="7"/>
      <c r="R162" s="7"/>
      <c r="S162" s="7"/>
      <c r="T162" s="7"/>
      <c r="U162" s="7"/>
      <c r="V162" s="7"/>
      <c r="W162" s="7"/>
      <c r="X162" s="1"/>
      <c r="Y162" s="7"/>
      <c r="Z162" s="7"/>
      <c r="AA162" s="7"/>
      <c r="AB162" s="7"/>
      <c r="AC162" s="7"/>
      <c r="AD162" s="7"/>
      <c r="AE162" s="7"/>
      <c r="AF162" s="1"/>
      <c r="AG162" s="7"/>
      <c r="AH162" s="7"/>
      <c r="AI162" s="7"/>
      <c r="AJ162" s="7"/>
      <c r="AK162" s="7"/>
      <c r="AL162" s="7"/>
      <c r="AM162" s="1"/>
      <c r="AN162" s="1"/>
      <c r="AO162" s="1"/>
      <c r="AP162" s="1"/>
      <c r="AQ162" s="1"/>
      <c r="AR162" s="1"/>
      <c r="AS162" s="1"/>
      <c r="AT162" s="1"/>
      <c r="AU162" s="1"/>
    </row>
    <row r="163" spans="7:47" ht="15.75">
      <c r="G163" s="1"/>
      <c r="H163" s="1"/>
      <c r="I163" s="1"/>
      <c r="J163" s="1"/>
      <c r="K163" s="1"/>
      <c r="L163" s="1"/>
      <c r="M163" s="1"/>
      <c r="N163" s="1"/>
      <c r="O163" s="7"/>
      <c r="P163" s="7"/>
      <c r="Q163" s="7"/>
      <c r="R163" s="7"/>
      <c r="S163" s="7"/>
      <c r="T163" s="7"/>
      <c r="U163" s="7"/>
      <c r="V163" s="7"/>
      <c r="W163" s="7"/>
      <c r="X163" s="1"/>
      <c r="Y163" s="7"/>
      <c r="Z163" s="7"/>
      <c r="AA163" s="7"/>
      <c r="AB163" s="7"/>
      <c r="AC163" s="7"/>
      <c r="AD163" s="7"/>
      <c r="AE163" s="7"/>
      <c r="AF163" s="1"/>
      <c r="AG163" s="7"/>
      <c r="AH163" s="7"/>
      <c r="AI163" s="7"/>
      <c r="AJ163" s="7"/>
      <c r="AK163" s="7"/>
      <c r="AL163" s="7"/>
      <c r="AM163" s="1"/>
      <c r="AN163" s="1"/>
      <c r="AO163" s="1"/>
      <c r="AP163" s="1"/>
      <c r="AQ163" s="1"/>
      <c r="AR163" s="1"/>
      <c r="AS163" s="1"/>
      <c r="AT163" s="1"/>
      <c r="AU163" s="1"/>
    </row>
    <row r="164" spans="7:47" ht="15.75">
      <c r="G164" s="1"/>
      <c r="H164" s="1"/>
      <c r="I164" s="1"/>
      <c r="J164" s="1"/>
      <c r="K164" s="1"/>
      <c r="L164" s="1"/>
      <c r="M164" s="1"/>
      <c r="N164" s="1"/>
      <c r="O164" s="7"/>
      <c r="P164" s="7"/>
      <c r="Q164" s="7"/>
      <c r="R164" s="7"/>
      <c r="S164" s="7"/>
      <c r="T164" s="7"/>
      <c r="U164" s="7"/>
      <c r="V164" s="7"/>
      <c r="W164" s="7"/>
      <c r="X164" s="1"/>
      <c r="Y164" s="7"/>
      <c r="Z164" s="7"/>
      <c r="AA164" s="7"/>
      <c r="AB164" s="7"/>
      <c r="AC164" s="7"/>
      <c r="AD164" s="7"/>
      <c r="AE164" s="7"/>
      <c r="AF164" s="1"/>
      <c r="AG164" s="7"/>
      <c r="AH164" s="7"/>
      <c r="AI164" s="7"/>
      <c r="AJ164" s="7"/>
      <c r="AK164" s="7"/>
      <c r="AL164" s="7"/>
      <c r="AM164" s="1"/>
      <c r="AN164" s="1"/>
      <c r="AO164" s="1"/>
      <c r="AP164" s="1"/>
      <c r="AQ164" s="1"/>
      <c r="AR164" s="1"/>
      <c r="AS164" s="1"/>
      <c r="AT164" s="1"/>
      <c r="AU164" s="1"/>
    </row>
    <row r="165" spans="7:47" ht="15.75">
      <c r="G165" s="10"/>
      <c r="H165" s="10"/>
      <c r="I165" s="10"/>
      <c r="J165" s="10"/>
      <c r="K165" s="10"/>
      <c r="L165" s="10"/>
      <c r="M165" s="10"/>
      <c r="N165" s="10"/>
      <c r="O165" s="7"/>
      <c r="P165" s="7"/>
      <c r="Q165" s="7"/>
      <c r="R165" s="7"/>
      <c r="S165" s="7"/>
      <c r="T165" s="7"/>
      <c r="U165" s="7"/>
      <c r="V165" s="7"/>
      <c r="W165" s="7"/>
      <c r="X165" s="10"/>
      <c r="Y165" s="7"/>
      <c r="Z165" s="7"/>
      <c r="AA165" s="7"/>
      <c r="AB165" s="7"/>
      <c r="AC165" s="7"/>
      <c r="AD165" s="7"/>
      <c r="AE165" s="7"/>
      <c r="AF165" s="10"/>
      <c r="AG165" s="7"/>
      <c r="AH165" s="7"/>
      <c r="AI165" s="7"/>
      <c r="AJ165" s="7"/>
      <c r="AK165" s="7"/>
      <c r="AL165" s="7"/>
      <c r="AM165" s="10"/>
      <c r="AN165" s="10"/>
      <c r="AO165" s="10"/>
      <c r="AP165" s="10"/>
      <c r="AQ165" s="10"/>
      <c r="AR165" s="10"/>
      <c r="AS165" s="10"/>
      <c r="AT165" s="10"/>
      <c r="AU165" s="10"/>
    </row>
    <row r="166" spans="7:47" ht="15.75">
      <c r="G166" s="10"/>
      <c r="H166" s="10"/>
      <c r="I166" s="10"/>
      <c r="J166" s="10"/>
      <c r="K166" s="10"/>
      <c r="L166" s="10"/>
      <c r="M166" s="10"/>
      <c r="N166" s="10"/>
      <c r="O166" s="7"/>
      <c r="P166" s="7"/>
      <c r="Q166" s="7"/>
      <c r="R166" s="7"/>
      <c r="S166" s="7"/>
      <c r="T166" s="7"/>
      <c r="U166" s="7"/>
      <c r="V166" s="7"/>
      <c r="W166" s="7"/>
      <c r="X166" s="10"/>
      <c r="Y166" s="7"/>
      <c r="Z166" s="7"/>
      <c r="AA166" s="7"/>
      <c r="AB166" s="7"/>
      <c r="AC166" s="7"/>
      <c r="AD166" s="7"/>
      <c r="AE166" s="7"/>
      <c r="AF166" s="10"/>
      <c r="AG166" s="7"/>
      <c r="AH166" s="7"/>
      <c r="AI166" s="7"/>
      <c r="AJ166" s="7"/>
      <c r="AK166" s="7"/>
      <c r="AL166" s="7"/>
      <c r="AM166" s="10"/>
      <c r="AN166" s="10"/>
      <c r="AO166" s="10"/>
      <c r="AP166" s="10"/>
      <c r="AQ166" s="10"/>
      <c r="AR166" s="10"/>
      <c r="AS166" s="10"/>
      <c r="AT166" s="10"/>
      <c r="AU166" s="10"/>
    </row>
    <row r="167" spans="7:47" ht="15.75">
      <c r="G167" s="10"/>
      <c r="H167" s="10"/>
      <c r="I167" s="10"/>
      <c r="J167" s="10"/>
      <c r="K167" s="10"/>
      <c r="L167" s="10"/>
      <c r="M167" s="10"/>
      <c r="N167" s="10"/>
      <c r="O167" s="7"/>
      <c r="P167" s="7"/>
      <c r="Q167" s="7"/>
      <c r="R167" s="7"/>
      <c r="S167" s="7"/>
      <c r="T167" s="7"/>
      <c r="U167" s="7"/>
      <c r="V167" s="7"/>
      <c r="W167" s="7"/>
      <c r="X167" s="10"/>
      <c r="Y167" s="7"/>
      <c r="Z167" s="7"/>
      <c r="AA167" s="7"/>
      <c r="AB167" s="7"/>
      <c r="AC167" s="7"/>
      <c r="AD167" s="7"/>
      <c r="AE167" s="7"/>
      <c r="AF167" s="10"/>
      <c r="AG167" s="7"/>
      <c r="AH167" s="7"/>
      <c r="AI167" s="7"/>
      <c r="AJ167" s="7"/>
      <c r="AK167" s="7"/>
      <c r="AL167" s="7"/>
      <c r="AM167" s="10"/>
      <c r="AN167" s="10"/>
      <c r="AO167" s="10"/>
      <c r="AP167" s="10"/>
      <c r="AQ167" s="10"/>
      <c r="AR167" s="10"/>
      <c r="AS167" s="10"/>
      <c r="AT167" s="10"/>
      <c r="AU167" s="10"/>
    </row>
    <row r="168" spans="7:47" ht="15.75">
      <c r="G168" s="1"/>
      <c r="H168" s="1"/>
      <c r="I168" s="1"/>
      <c r="J168" s="1"/>
      <c r="K168" s="1"/>
      <c r="L168" s="1"/>
      <c r="M168" s="1"/>
      <c r="N168" s="1"/>
      <c r="X168" s="1"/>
      <c r="AF168" s="1"/>
      <c r="AM168" s="1"/>
      <c r="AN168" s="1"/>
      <c r="AO168" s="1"/>
      <c r="AP168" s="1"/>
      <c r="AQ168" s="1"/>
      <c r="AR168" s="1"/>
      <c r="AS168" s="1"/>
      <c r="AT168" s="1"/>
      <c r="AU168" s="1"/>
    </row>
    <row r="169" spans="7:47" ht="15.75">
      <c r="G169" s="1"/>
      <c r="H169" s="1"/>
      <c r="I169" s="1"/>
      <c r="J169" s="1"/>
      <c r="K169" s="1"/>
      <c r="L169" s="1"/>
      <c r="M169" s="1"/>
      <c r="N169" s="1"/>
      <c r="O169" s="7"/>
      <c r="P169" s="7"/>
      <c r="Q169" s="7"/>
      <c r="R169" s="7"/>
      <c r="S169" s="7"/>
      <c r="T169" s="7"/>
      <c r="U169" s="7"/>
      <c r="V169" s="7"/>
      <c r="W169" s="7"/>
      <c r="X169" s="1"/>
      <c r="Y169" s="7"/>
      <c r="Z169" s="7"/>
      <c r="AA169" s="7"/>
      <c r="AB169" s="7"/>
      <c r="AC169" s="7"/>
      <c r="AD169" s="7"/>
      <c r="AE169" s="7"/>
      <c r="AF169" s="1"/>
      <c r="AG169" s="7"/>
      <c r="AH169" s="7"/>
      <c r="AI169" s="7"/>
      <c r="AJ169" s="7"/>
      <c r="AK169" s="7"/>
      <c r="AL169" s="7"/>
      <c r="AM169" s="1"/>
      <c r="AN169" s="1"/>
      <c r="AO169" s="1"/>
      <c r="AP169" s="1"/>
      <c r="AQ169" s="1"/>
      <c r="AR169" s="1"/>
      <c r="AS169" s="1"/>
      <c r="AT169" s="1"/>
      <c r="AU169" s="1"/>
    </row>
    <row r="170" spans="7:47" ht="15.75">
      <c r="G170" s="1"/>
      <c r="H170" s="1"/>
      <c r="I170" s="1"/>
      <c r="J170" s="1"/>
      <c r="K170" s="1"/>
      <c r="L170" s="1"/>
      <c r="M170" s="1"/>
      <c r="N170" s="1"/>
      <c r="O170" s="7"/>
      <c r="P170" s="7"/>
      <c r="Q170" s="7"/>
      <c r="R170" s="7"/>
      <c r="S170" s="7"/>
      <c r="T170" s="7"/>
      <c r="U170" s="7"/>
      <c r="V170" s="7"/>
      <c r="W170" s="7"/>
      <c r="X170" s="1"/>
      <c r="Y170" s="7"/>
      <c r="Z170" s="7"/>
      <c r="AA170" s="7"/>
      <c r="AB170" s="7"/>
      <c r="AC170" s="7"/>
      <c r="AD170" s="7"/>
      <c r="AE170" s="7"/>
      <c r="AF170" s="1"/>
      <c r="AG170" s="7"/>
      <c r="AH170" s="7"/>
      <c r="AI170" s="7"/>
      <c r="AJ170" s="7"/>
      <c r="AK170" s="7"/>
      <c r="AL170" s="7"/>
      <c r="AM170" s="1"/>
      <c r="AN170" s="1"/>
      <c r="AO170" s="1"/>
      <c r="AP170" s="1"/>
      <c r="AQ170" s="1"/>
      <c r="AR170" s="1"/>
      <c r="AS170" s="1"/>
      <c r="AT170" s="1"/>
      <c r="AU170" s="1"/>
    </row>
    <row r="171" spans="7:47" ht="15.75">
      <c r="G171" s="1"/>
      <c r="H171" s="1"/>
      <c r="I171" s="1"/>
      <c r="J171" s="1"/>
      <c r="K171" s="1"/>
      <c r="L171" s="1"/>
      <c r="M171" s="1"/>
      <c r="N171" s="1"/>
      <c r="O171" s="7"/>
      <c r="P171" s="7"/>
      <c r="Q171" s="7"/>
      <c r="R171" s="7"/>
      <c r="S171" s="7"/>
      <c r="T171" s="7"/>
      <c r="U171" s="7"/>
      <c r="V171" s="7"/>
      <c r="W171" s="7"/>
      <c r="X171" s="1"/>
      <c r="Y171" s="7"/>
      <c r="Z171" s="7"/>
      <c r="AA171" s="7"/>
      <c r="AB171" s="7"/>
      <c r="AC171" s="7"/>
      <c r="AD171" s="7"/>
      <c r="AE171" s="7"/>
      <c r="AF171" s="1"/>
      <c r="AG171" s="7"/>
      <c r="AH171" s="7"/>
      <c r="AI171" s="7"/>
      <c r="AJ171" s="7"/>
      <c r="AK171" s="7"/>
      <c r="AL171" s="7"/>
      <c r="AM171" s="1"/>
      <c r="AN171" s="1"/>
      <c r="AO171" s="1"/>
      <c r="AP171" s="1"/>
      <c r="AQ171" s="1"/>
      <c r="AR171" s="1"/>
      <c r="AS171" s="1"/>
      <c r="AT171" s="1"/>
      <c r="AU171" s="1"/>
    </row>
    <row r="172" spans="7:47" ht="15.75">
      <c r="G172" s="1"/>
      <c r="H172" s="1"/>
      <c r="I172" s="1"/>
      <c r="J172" s="1"/>
      <c r="K172" s="1"/>
      <c r="L172" s="1"/>
      <c r="M172" s="1"/>
      <c r="N172" s="1"/>
      <c r="O172" s="7"/>
      <c r="P172" s="7"/>
      <c r="Q172" s="7"/>
      <c r="R172" s="7"/>
      <c r="S172" s="7"/>
      <c r="T172" s="7"/>
      <c r="U172" s="7"/>
      <c r="V172" s="7"/>
      <c r="W172" s="7"/>
      <c r="X172" s="1"/>
      <c r="Y172" s="7"/>
      <c r="Z172" s="7"/>
      <c r="AA172" s="7"/>
      <c r="AB172" s="7"/>
      <c r="AC172" s="7"/>
      <c r="AD172" s="7"/>
      <c r="AE172" s="7"/>
      <c r="AF172" s="1"/>
      <c r="AG172" s="7"/>
      <c r="AH172" s="7"/>
      <c r="AI172" s="7"/>
      <c r="AJ172" s="7"/>
      <c r="AK172" s="7"/>
      <c r="AL172" s="7"/>
      <c r="AM172" s="1"/>
      <c r="AN172" s="1"/>
      <c r="AO172" s="1"/>
      <c r="AP172" s="1"/>
      <c r="AQ172" s="1"/>
      <c r="AR172" s="1"/>
      <c r="AS172" s="1"/>
      <c r="AT172" s="1"/>
      <c r="AU172" s="1"/>
    </row>
    <row r="173" spans="7:47" ht="15.75">
      <c r="G173" s="1"/>
      <c r="H173" s="1"/>
      <c r="I173" s="1"/>
      <c r="J173" s="1"/>
      <c r="K173" s="1"/>
      <c r="L173" s="1"/>
      <c r="M173" s="1"/>
      <c r="N173" s="1"/>
      <c r="O173" s="7"/>
      <c r="P173" s="7"/>
      <c r="Q173" s="7"/>
      <c r="R173" s="7"/>
      <c r="S173" s="7"/>
      <c r="T173" s="7"/>
      <c r="U173" s="7"/>
      <c r="V173" s="7"/>
      <c r="W173" s="7"/>
      <c r="X173" s="1"/>
      <c r="Y173" s="7"/>
      <c r="Z173" s="7"/>
      <c r="AA173" s="7"/>
      <c r="AB173" s="7"/>
      <c r="AC173" s="7"/>
      <c r="AD173" s="7"/>
      <c r="AE173" s="7"/>
      <c r="AF173" s="1"/>
      <c r="AG173" s="7"/>
      <c r="AH173" s="7"/>
      <c r="AI173" s="7"/>
      <c r="AJ173" s="7"/>
      <c r="AK173" s="7"/>
      <c r="AL173" s="7"/>
      <c r="AM173" s="1"/>
      <c r="AN173" s="1"/>
      <c r="AO173" s="1"/>
      <c r="AP173" s="1"/>
      <c r="AQ173" s="1"/>
      <c r="AR173" s="1"/>
      <c r="AS173" s="1"/>
      <c r="AT173" s="1"/>
      <c r="AU173" s="1"/>
    </row>
    <row r="174" spans="7:47" ht="15.75">
      <c r="G174" s="1"/>
      <c r="H174" s="1"/>
      <c r="I174" s="1"/>
      <c r="J174" s="1"/>
      <c r="K174" s="1"/>
      <c r="L174" s="1"/>
      <c r="M174" s="1"/>
      <c r="N174" s="1"/>
      <c r="O174" s="7"/>
      <c r="P174" s="7"/>
      <c r="Q174" s="7"/>
      <c r="R174" s="7"/>
      <c r="S174" s="7"/>
      <c r="T174" s="7"/>
      <c r="U174" s="7"/>
      <c r="V174" s="7"/>
      <c r="W174" s="7"/>
      <c r="X174" s="1"/>
      <c r="Y174" s="7"/>
      <c r="Z174" s="7"/>
      <c r="AA174" s="7"/>
      <c r="AB174" s="7"/>
      <c r="AC174" s="7"/>
      <c r="AD174" s="7"/>
      <c r="AE174" s="7"/>
      <c r="AF174" s="1"/>
      <c r="AG174" s="7"/>
      <c r="AH174" s="7"/>
      <c r="AI174" s="7"/>
      <c r="AJ174" s="7"/>
      <c r="AK174" s="7"/>
      <c r="AL174" s="7"/>
      <c r="AM174" s="1"/>
      <c r="AN174" s="1"/>
      <c r="AO174" s="1"/>
      <c r="AP174" s="1"/>
      <c r="AQ174" s="1"/>
      <c r="AR174" s="1"/>
      <c r="AS174" s="1"/>
      <c r="AT174" s="1"/>
      <c r="AU174" s="1"/>
    </row>
    <row r="175" spans="7:47" ht="15.75">
      <c r="O175" s="7"/>
      <c r="P175" s="7"/>
      <c r="Q175" s="7"/>
      <c r="R175" s="7"/>
      <c r="S175" s="7"/>
      <c r="T175" s="7"/>
      <c r="U175" s="7"/>
      <c r="V175" s="7"/>
      <c r="W175" s="7"/>
      <c r="Y175" s="7"/>
      <c r="Z175" s="7"/>
      <c r="AA175" s="7"/>
      <c r="AB175" s="7"/>
      <c r="AC175" s="7"/>
      <c r="AD175" s="7"/>
      <c r="AE175" s="7"/>
      <c r="AG175" s="7"/>
      <c r="AH175" s="7"/>
      <c r="AI175" s="7"/>
      <c r="AJ175" s="7"/>
      <c r="AK175" s="7"/>
      <c r="AL175" s="7"/>
    </row>
    <row r="176" spans="7:47" ht="15.75">
      <c r="G176" s="1"/>
      <c r="H176" s="1"/>
      <c r="I176" s="1"/>
      <c r="J176" s="1"/>
      <c r="K176" s="1"/>
      <c r="L176" s="1"/>
      <c r="M176" s="1"/>
      <c r="N176" s="1"/>
      <c r="O176" s="7"/>
      <c r="P176" s="7"/>
      <c r="Q176" s="7"/>
      <c r="R176" s="7"/>
      <c r="S176" s="7"/>
      <c r="T176" s="7"/>
      <c r="U176" s="7"/>
      <c r="V176" s="7"/>
      <c r="W176" s="7"/>
      <c r="X176" s="1"/>
      <c r="Y176" s="7"/>
      <c r="Z176" s="7"/>
      <c r="AA176" s="7"/>
      <c r="AB176" s="7"/>
      <c r="AC176" s="7"/>
      <c r="AD176" s="7"/>
      <c r="AE176" s="7"/>
      <c r="AF176" s="1"/>
      <c r="AG176" s="7"/>
      <c r="AH176" s="7"/>
      <c r="AI176" s="7"/>
      <c r="AJ176" s="7"/>
      <c r="AK176" s="7"/>
      <c r="AL176" s="7"/>
      <c r="AM176" s="1"/>
      <c r="AN176" s="1"/>
      <c r="AO176" s="1"/>
      <c r="AP176" s="1"/>
      <c r="AQ176" s="1"/>
      <c r="AR176" s="1"/>
      <c r="AS176" s="1"/>
      <c r="AT176" s="1"/>
      <c r="AU176" s="1"/>
    </row>
    <row r="178" spans="7:47" ht="15.75">
      <c r="G178" s="41"/>
      <c r="H178" s="41"/>
      <c r="I178" s="41"/>
      <c r="J178" s="41"/>
      <c r="K178" s="41"/>
      <c r="L178" s="41"/>
      <c r="M178" s="41"/>
      <c r="N178" s="41"/>
      <c r="X178" s="41"/>
      <c r="AF178" s="41"/>
      <c r="AM178" s="41"/>
      <c r="AN178" s="41"/>
      <c r="AO178" s="41"/>
      <c r="AP178" s="41"/>
      <c r="AQ178" s="41"/>
      <c r="AR178" s="41"/>
      <c r="AS178" s="41"/>
      <c r="AT178" s="41"/>
      <c r="AU178" s="41"/>
    </row>
    <row r="179" spans="7:47" ht="15.75">
      <c r="G179" s="17"/>
      <c r="H179" s="17"/>
      <c r="I179" s="44"/>
      <c r="J179" s="44"/>
      <c r="K179" s="44"/>
      <c r="L179" s="44"/>
      <c r="M179" s="44"/>
      <c r="N179" s="44"/>
      <c r="O179" s="17"/>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44"/>
      <c r="AN179" s="44"/>
      <c r="AO179" s="44"/>
      <c r="AP179" s="44"/>
      <c r="AQ179" s="44"/>
      <c r="AR179" s="44"/>
      <c r="AS179" s="44"/>
      <c r="AT179" s="44"/>
      <c r="AU179" s="44"/>
    </row>
    <row r="181" spans="7:47">
      <c r="O181" s="19"/>
      <c r="P181" s="19"/>
      <c r="Q181" s="19"/>
      <c r="R181" s="19"/>
      <c r="S181" s="19"/>
      <c r="T181" s="19"/>
      <c r="U181" s="19"/>
      <c r="V181" s="19"/>
      <c r="W181" s="19"/>
      <c r="Y181" s="19"/>
      <c r="Z181" s="19"/>
      <c r="AA181" s="19"/>
      <c r="AB181" s="19"/>
      <c r="AC181" s="19"/>
      <c r="AD181" s="19"/>
      <c r="AE181" s="19"/>
      <c r="AG181" s="19"/>
      <c r="AH181" s="19"/>
      <c r="AI181" s="19"/>
      <c r="AJ181" s="19"/>
      <c r="AK181" s="19"/>
      <c r="AL181" s="19"/>
    </row>
    <row r="182" spans="7:47">
      <c r="O182" s="19"/>
      <c r="P182" s="19"/>
      <c r="Q182" s="19"/>
      <c r="R182" s="19"/>
      <c r="S182" s="19"/>
      <c r="T182" s="19"/>
      <c r="U182" s="19"/>
      <c r="V182" s="19"/>
      <c r="W182" s="19"/>
      <c r="Y182" s="19"/>
      <c r="Z182" s="19"/>
      <c r="AA182" s="19"/>
      <c r="AB182" s="19"/>
      <c r="AC182" s="19"/>
      <c r="AD182" s="19"/>
      <c r="AE182" s="19"/>
      <c r="AG182" s="19"/>
      <c r="AH182" s="19"/>
      <c r="AI182" s="19"/>
      <c r="AJ182" s="19"/>
      <c r="AK182" s="19"/>
      <c r="AL182" s="19"/>
    </row>
    <row r="183" spans="7:47">
      <c r="O183" s="19"/>
      <c r="P183" s="19"/>
      <c r="Q183" s="19"/>
      <c r="R183" s="19"/>
      <c r="S183" s="19"/>
      <c r="T183" s="19"/>
      <c r="U183" s="19"/>
      <c r="V183" s="19"/>
      <c r="W183" s="19"/>
      <c r="Y183" s="19"/>
      <c r="Z183" s="19"/>
      <c r="AA183" s="19"/>
      <c r="AB183" s="19"/>
      <c r="AC183" s="19"/>
      <c r="AD183" s="19"/>
      <c r="AE183" s="19"/>
      <c r="AG183" s="19"/>
      <c r="AH183" s="19"/>
      <c r="AI183" s="19"/>
      <c r="AJ183" s="19"/>
      <c r="AK183" s="19"/>
      <c r="AL183" s="19"/>
    </row>
    <row r="184" spans="7:47">
      <c r="O184" s="19"/>
      <c r="P184" s="19"/>
      <c r="Q184" s="19"/>
      <c r="R184" s="19"/>
      <c r="S184" s="19"/>
      <c r="T184" s="19"/>
      <c r="U184" s="19"/>
      <c r="V184" s="19"/>
      <c r="W184" s="19"/>
      <c r="Y184" s="19"/>
      <c r="Z184" s="19"/>
      <c r="AA184" s="19"/>
      <c r="AB184" s="19"/>
      <c r="AC184" s="19"/>
      <c r="AD184" s="19"/>
      <c r="AE184" s="19"/>
      <c r="AG184" s="19"/>
      <c r="AH184" s="19"/>
      <c r="AI184" s="19"/>
      <c r="AJ184" s="19"/>
      <c r="AK184" s="19"/>
      <c r="AL184" s="19"/>
    </row>
    <row r="185" spans="7:47">
      <c r="O185" s="3"/>
      <c r="P185" s="3"/>
      <c r="Q185" s="3"/>
      <c r="R185" s="3"/>
      <c r="S185" s="3"/>
      <c r="T185" s="3"/>
      <c r="U185" s="3"/>
      <c r="V185" s="3"/>
      <c r="W185" s="3"/>
      <c r="Y185" s="3"/>
      <c r="Z185" s="3"/>
      <c r="AA185" s="3"/>
      <c r="AB185" s="3"/>
      <c r="AC185" s="3"/>
      <c r="AD185" s="3"/>
      <c r="AE185" s="3"/>
      <c r="AG185" s="3"/>
      <c r="AH185" s="3"/>
      <c r="AI185" s="3"/>
      <c r="AJ185" s="3"/>
      <c r="AK185" s="3"/>
      <c r="AL185" s="3"/>
    </row>
    <row r="186" spans="7:47">
      <c r="O186" s="19"/>
      <c r="P186" s="19"/>
      <c r="Q186" s="19"/>
      <c r="R186" s="19"/>
      <c r="S186" s="19"/>
      <c r="T186" s="19"/>
      <c r="U186" s="19"/>
      <c r="V186" s="19"/>
      <c r="W186" s="19"/>
      <c r="Y186" s="19"/>
      <c r="Z186" s="19"/>
      <c r="AA186" s="19"/>
      <c r="AB186" s="19"/>
      <c r="AC186" s="19"/>
      <c r="AD186" s="19"/>
      <c r="AE186" s="19"/>
      <c r="AG186" s="19"/>
      <c r="AH186" s="19"/>
      <c r="AI186" s="19"/>
      <c r="AJ186" s="19"/>
      <c r="AK186" s="19"/>
      <c r="AL186" s="19"/>
    </row>
    <row r="187" spans="7:47">
      <c r="O187" s="19"/>
      <c r="P187" s="19"/>
      <c r="Q187" s="19"/>
      <c r="R187" s="19"/>
      <c r="S187" s="19"/>
      <c r="T187" s="19"/>
      <c r="U187" s="19"/>
      <c r="V187" s="19"/>
      <c r="W187" s="19"/>
      <c r="Y187" s="19"/>
      <c r="Z187" s="19"/>
      <c r="AA187" s="19"/>
      <c r="AB187" s="19"/>
      <c r="AC187" s="19"/>
      <c r="AD187" s="19"/>
      <c r="AE187" s="19"/>
      <c r="AG187" s="19"/>
      <c r="AH187" s="19"/>
      <c r="AI187" s="19"/>
      <c r="AJ187" s="19"/>
      <c r="AK187" s="19"/>
      <c r="AL187" s="19"/>
    </row>
    <row r="188" spans="7:47">
      <c r="O188" s="19"/>
      <c r="P188" s="19"/>
      <c r="Q188" s="19"/>
      <c r="R188" s="19"/>
      <c r="S188" s="19"/>
      <c r="T188" s="19"/>
      <c r="U188" s="19"/>
      <c r="V188" s="19"/>
      <c r="W188" s="19"/>
      <c r="Y188" s="19"/>
      <c r="Z188" s="19"/>
      <c r="AA188" s="19"/>
      <c r="AB188" s="19"/>
      <c r="AC188" s="19"/>
      <c r="AD188" s="19"/>
      <c r="AE188" s="19"/>
      <c r="AG188" s="19"/>
      <c r="AH188" s="19"/>
      <c r="AI188" s="19"/>
      <c r="AJ188" s="19"/>
      <c r="AK188" s="19"/>
      <c r="AL188" s="19"/>
    </row>
    <row r="189" spans="7:47">
      <c r="O189" s="3"/>
      <c r="P189" s="3"/>
      <c r="Q189" s="3"/>
      <c r="R189" s="3"/>
      <c r="S189" s="3"/>
      <c r="T189" s="3"/>
      <c r="U189" s="3"/>
      <c r="V189" s="3"/>
      <c r="W189" s="3"/>
      <c r="Y189" s="3"/>
      <c r="Z189" s="3"/>
      <c r="AA189" s="3"/>
      <c r="AB189" s="3"/>
      <c r="AC189" s="3"/>
      <c r="AD189" s="3"/>
      <c r="AE189" s="3"/>
      <c r="AG189" s="3"/>
      <c r="AH189" s="3"/>
      <c r="AI189" s="3"/>
      <c r="AJ189" s="3"/>
      <c r="AK189" s="3"/>
      <c r="AL189" s="3"/>
    </row>
    <row r="190" spans="7:47">
      <c r="O190" s="19"/>
      <c r="P190" s="19"/>
      <c r="Q190" s="19"/>
      <c r="R190" s="19"/>
      <c r="S190" s="19"/>
      <c r="T190" s="19"/>
      <c r="U190" s="19"/>
      <c r="V190" s="19"/>
      <c r="W190" s="19"/>
      <c r="Y190" s="19"/>
      <c r="Z190" s="19"/>
      <c r="AA190" s="19"/>
      <c r="AB190" s="19"/>
      <c r="AC190" s="19"/>
      <c r="AD190" s="19"/>
      <c r="AE190" s="19"/>
      <c r="AG190" s="19"/>
      <c r="AH190" s="19"/>
      <c r="AI190" s="19"/>
      <c r="AJ190" s="19"/>
      <c r="AK190" s="19"/>
      <c r="AL190" s="19"/>
    </row>
    <row r="191" spans="7:47">
      <c r="O191" s="19"/>
      <c r="P191" s="19"/>
      <c r="Q191" s="19"/>
      <c r="R191" s="19"/>
      <c r="S191" s="19"/>
      <c r="T191" s="19"/>
      <c r="U191" s="19"/>
      <c r="V191" s="19"/>
      <c r="W191" s="19"/>
      <c r="Y191" s="19"/>
      <c r="Z191" s="19"/>
      <c r="AA191" s="19"/>
      <c r="AB191" s="19"/>
      <c r="AC191" s="19"/>
      <c r="AD191" s="19"/>
      <c r="AE191" s="19"/>
      <c r="AG191" s="19"/>
      <c r="AH191" s="19"/>
      <c r="AI191" s="19"/>
      <c r="AJ191" s="19"/>
      <c r="AK191" s="19"/>
      <c r="AL191" s="19"/>
    </row>
    <row r="192" spans="7:47">
      <c r="O192" s="19"/>
      <c r="P192" s="19"/>
      <c r="Q192" s="19"/>
      <c r="R192" s="19"/>
      <c r="S192" s="19"/>
      <c r="T192" s="19"/>
      <c r="U192" s="19"/>
      <c r="V192" s="19"/>
      <c r="W192" s="19"/>
      <c r="Y192" s="19"/>
      <c r="Z192" s="19"/>
      <c r="AA192" s="19"/>
      <c r="AB192" s="19"/>
      <c r="AC192" s="19"/>
      <c r="AD192" s="19"/>
      <c r="AE192" s="19"/>
      <c r="AG192" s="19"/>
      <c r="AH192" s="19"/>
      <c r="AI192" s="19"/>
      <c r="AJ192" s="19"/>
      <c r="AK192" s="19"/>
      <c r="AL192" s="19"/>
    </row>
    <row r="193" spans="7:47">
      <c r="O193" s="19"/>
      <c r="P193" s="19"/>
      <c r="Q193" s="19"/>
      <c r="R193" s="19"/>
      <c r="S193" s="19"/>
      <c r="T193" s="19"/>
      <c r="U193" s="19"/>
      <c r="V193" s="19"/>
      <c r="W193" s="19"/>
      <c r="Y193" s="19"/>
      <c r="Z193" s="19"/>
      <c r="AA193" s="19"/>
      <c r="AB193" s="19"/>
      <c r="AC193" s="19"/>
      <c r="AD193" s="19"/>
      <c r="AE193" s="19"/>
      <c r="AG193" s="19"/>
      <c r="AH193" s="19"/>
      <c r="AI193" s="19"/>
      <c r="AJ193" s="19"/>
      <c r="AK193" s="19"/>
      <c r="AL193" s="19"/>
    </row>
    <row r="195" spans="7:47">
      <c r="G195" s="3"/>
      <c r="H195" s="3"/>
      <c r="I195" s="3"/>
      <c r="J195" s="3"/>
      <c r="K195" s="3"/>
      <c r="L195" s="3"/>
      <c r="M195" s="3"/>
      <c r="N195" s="3"/>
      <c r="O195" s="19"/>
      <c r="P195" s="19"/>
      <c r="Q195" s="19"/>
      <c r="R195" s="19"/>
      <c r="S195" s="19"/>
      <c r="T195" s="19"/>
      <c r="U195" s="19"/>
      <c r="V195" s="19"/>
      <c r="W195" s="19"/>
      <c r="X195" s="3"/>
      <c r="Y195" s="19"/>
      <c r="Z195" s="19"/>
      <c r="AA195" s="19"/>
      <c r="AB195" s="19"/>
      <c r="AC195" s="19"/>
      <c r="AD195" s="19"/>
      <c r="AE195" s="19"/>
      <c r="AF195" s="3"/>
      <c r="AG195" s="19"/>
      <c r="AH195" s="19"/>
      <c r="AI195" s="19"/>
      <c r="AJ195" s="19"/>
      <c r="AK195" s="19"/>
      <c r="AL195" s="19"/>
      <c r="AM195" s="3"/>
      <c r="AN195" s="3"/>
      <c r="AO195" s="3"/>
      <c r="AP195" s="3"/>
      <c r="AQ195" s="3"/>
      <c r="AR195" s="3"/>
      <c r="AS195" s="3"/>
      <c r="AT195" s="3"/>
      <c r="AU195" s="3"/>
    </row>
    <row r="196" spans="7:47">
      <c r="G196" s="3"/>
      <c r="H196" s="3"/>
      <c r="I196" s="3"/>
      <c r="J196" s="3"/>
      <c r="K196" s="3"/>
      <c r="L196" s="3"/>
      <c r="M196" s="3"/>
      <c r="N196" s="3"/>
      <c r="O196" s="19"/>
      <c r="P196" s="19"/>
      <c r="Q196" s="19"/>
      <c r="R196" s="19"/>
      <c r="S196" s="19"/>
      <c r="T196" s="19"/>
      <c r="U196" s="19"/>
      <c r="V196" s="19"/>
      <c r="W196" s="19"/>
      <c r="X196" s="3"/>
      <c r="Y196" s="19"/>
      <c r="Z196" s="19"/>
      <c r="AA196" s="19"/>
      <c r="AB196" s="19"/>
      <c r="AC196" s="19"/>
      <c r="AD196" s="19"/>
      <c r="AE196" s="19"/>
      <c r="AF196" s="3"/>
      <c r="AG196" s="19"/>
      <c r="AH196" s="19"/>
      <c r="AI196" s="19"/>
      <c r="AJ196" s="19"/>
      <c r="AK196" s="19"/>
      <c r="AL196" s="19"/>
      <c r="AM196" s="3"/>
      <c r="AN196" s="3"/>
      <c r="AO196" s="3"/>
      <c r="AP196" s="3"/>
      <c r="AQ196" s="3"/>
      <c r="AR196" s="3"/>
      <c r="AS196" s="3"/>
      <c r="AT196" s="3"/>
      <c r="AU196" s="3"/>
    </row>
    <row r="197" spans="7:47">
      <c r="G197" s="3"/>
      <c r="H197" s="3"/>
      <c r="I197" s="3"/>
      <c r="J197" s="3"/>
      <c r="K197" s="3"/>
      <c r="L197" s="3"/>
      <c r="M197" s="3"/>
      <c r="N197" s="3"/>
      <c r="O197" s="19"/>
      <c r="P197" s="19"/>
      <c r="Q197" s="19"/>
      <c r="R197" s="19"/>
      <c r="S197" s="19"/>
      <c r="T197" s="19"/>
      <c r="U197" s="19"/>
      <c r="V197" s="19"/>
      <c r="W197" s="19"/>
      <c r="X197" s="3"/>
      <c r="Y197" s="19"/>
      <c r="Z197" s="19"/>
      <c r="AA197" s="19"/>
      <c r="AB197" s="19"/>
      <c r="AC197" s="19"/>
      <c r="AD197" s="19"/>
      <c r="AE197" s="19"/>
      <c r="AF197" s="3"/>
      <c r="AG197" s="19"/>
      <c r="AH197" s="19"/>
      <c r="AI197" s="19"/>
      <c r="AJ197" s="19"/>
      <c r="AK197" s="19"/>
      <c r="AL197" s="19"/>
      <c r="AM197" s="3"/>
      <c r="AN197" s="3"/>
      <c r="AO197" s="3"/>
      <c r="AP197" s="3"/>
      <c r="AQ197" s="3"/>
      <c r="AR197" s="3"/>
      <c r="AS197" s="3"/>
      <c r="AT197" s="3"/>
      <c r="AU197" s="3"/>
    </row>
    <row r="198" spans="7:47">
      <c r="G198" s="3"/>
      <c r="H198" s="3"/>
      <c r="I198" s="3"/>
      <c r="J198" s="3"/>
      <c r="K198" s="3"/>
      <c r="L198" s="3"/>
      <c r="M198" s="3"/>
      <c r="N198" s="3"/>
      <c r="O198" s="19"/>
      <c r="P198" s="19"/>
      <c r="Q198" s="19"/>
      <c r="R198" s="19"/>
      <c r="S198" s="19"/>
      <c r="T198" s="19"/>
      <c r="U198" s="19"/>
      <c r="V198" s="19"/>
      <c r="W198" s="19"/>
      <c r="X198" s="3"/>
      <c r="Y198" s="19"/>
      <c r="Z198" s="19"/>
      <c r="AA198" s="19"/>
      <c r="AB198" s="19"/>
      <c r="AC198" s="19"/>
      <c r="AD198" s="19"/>
      <c r="AE198" s="19"/>
      <c r="AF198" s="3"/>
      <c r="AG198" s="19"/>
      <c r="AH198" s="19"/>
      <c r="AI198" s="19"/>
      <c r="AJ198" s="19"/>
      <c r="AK198" s="19"/>
      <c r="AL198" s="19"/>
      <c r="AM198" s="3"/>
      <c r="AN198" s="3"/>
      <c r="AO198" s="3"/>
      <c r="AP198" s="3"/>
      <c r="AQ198" s="3"/>
      <c r="AR198" s="3"/>
      <c r="AS198" s="3"/>
      <c r="AT198" s="3"/>
      <c r="AU198" s="3"/>
    </row>
    <row r="199" spans="7:47">
      <c r="G199" s="3"/>
      <c r="H199" s="3"/>
      <c r="I199" s="3"/>
      <c r="J199" s="3"/>
      <c r="K199" s="3"/>
      <c r="L199" s="3"/>
      <c r="M199" s="3"/>
      <c r="N199" s="3"/>
      <c r="O199" s="19"/>
      <c r="P199" s="19"/>
      <c r="Q199" s="19"/>
      <c r="R199" s="19"/>
      <c r="S199" s="19"/>
      <c r="T199" s="19"/>
      <c r="U199" s="19"/>
      <c r="V199" s="19"/>
      <c r="W199" s="19"/>
      <c r="X199" s="3"/>
      <c r="Y199" s="19"/>
      <c r="Z199" s="19"/>
      <c r="AA199" s="19"/>
      <c r="AB199" s="19"/>
      <c r="AC199" s="19"/>
      <c r="AD199" s="19"/>
      <c r="AE199" s="19"/>
      <c r="AF199" s="3"/>
      <c r="AG199" s="19"/>
      <c r="AH199" s="19"/>
      <c r="AI199" s="19"/>
      <c r="AJ199" s="19"/>
      <c r="AK199" s="19"/>
      <c r="AL199" s="19"/>
      <c r="AM199" s="3"/>
      <c r="AN199" s="3"/>
      <c r="AO199" s="3"/>
      <c r="AP199" s="3"/>
      <c r="AQ199" s="3"/>
      <c r="AR199" s="3"/>
      <c r="AS199" s="3"/>
      <c r="AT199" s="3"/>
      <c r="AU199" s="3"/>
    </row>
    <row r="200" spans="7:47">
      <c r="G200" s="3"/>
      <c r="H200" s="3"/>
      <c r="I200" s="3"/>
      <c r="J200" s="3"/>
      <c r="K200" s="3"/>
      <c r="L200" s="3"/>
      <c r="M200" s="3"/>
      <c r="N200" s="3"/>
      <c r="O200" s="19"/>
      <c r="P200" s="19"/>
      <c r="Q200" s="19"/>
      <c r="R200" s="19"/>
      <c r="S200" s="19"/>
      <c r="T200" s="19"/>
      <c r="U200" s="19"/>
      <c r="V200" s="19"/>
      <c r="W200" s="19"/>
      <c r="X200" s="3"/>
      <c r="Y200" s="19"/>
      <c r="Z200" s="19"/>
      <c r="AA200" s="19"/>
      <c r="AB200" s="19"/>
      <c r="AC200" s="19"/>
      <c r="AD200" s="19"/>
      <c r="AE200" s="19"/>
      <c r="AF200" s="3"/>
      <c r="AG200" s="19"/>
      <c r="AH200" s="19"/>
      <c r="AI200" s="19"/>
      <c r="AJ200" s="19"/>
      <c r="AK200" s="19"/>
      <c r="AL200" s="19"/>
      <c r="AM200" s="3"/>
      <c r="AN200" s="3"/>
      <c r="AO200" s="3"/>
      <c r="AP200" s="3"/>
      <c r="AQ200" s="3"/>
      <c r="AR200" s="3"/>
      <c r="AS200" s="3"/>
      <c r="AT200" s="3"/>
      <c r="AU200" s="3"/>
    </row>
    <row r="202" spans="7:47">
      <c r="G202" s="3"/>
      <c r="H202" s="3"/>
      <c r="I202" s="3"/>
      <c r="J202" s="3"/>
      <c r="K202" s="3"/>
      <c r="L202" s="3"/>
      <c r="M202" s="3"/>
      <c r="N202" s="3"/>
      <c r="O202" s="19"/>
      <c r="P202" s="19"/>
      <c r="Q202" s="19"/>
      <c r="R202" s="19"/>
      <c r="S202" s="19"/>
      <c r="T202" s="19"/>
      <c r="U202" s="19"/>
      <c r="V202" s="19"/>
      <c r="W202" s="19"/>
      <c r="X202" s="3"/>
      <c r="Y202" s="19"/>
      <c r="Z202" s="19"/>
      <c r="AA202" s="19"/>
      <c r="AB202" s="19"/>
      <c r="AC202" s="19"/>
      <c r="AD202" s="19"/>
      <c r="AE202" s="19"/>
      <c r="AF202" s="3"/>
      <c r="AG202" s="19"/>
      <c r="AH202" s="19"/>
      <c r="AI202" s="19"/>
      <c r="AJ202" s="19"/>
      <c r="AK202" s="19"/>
      <c r="AL202" s="19"/>
      <c r="AM202" s="3"/>
      <c r="AN202" s="3"/>
      <c r="AO202" s="3"/>
      <c r="AP202" s="3"/>
      <c r="AQ202" s="3"/>
      <c r="AR202" s="3"/>
      <c r="AS202" s="3"/>
      <c r="AT202" s="3"/>
      <c r="AU202" s="3"/>
    </row>
    <row r="203" spans="7:47">
      <c r="G203" s="3"/>
      <c r="H203" s="3"/>
      <c r="I203" s="3"/>
      <c r="J203" s="3"/>
      <c r="K203" s="3"/>
      <c r="L203" s="3"/>
      <c r="M203" s="3"/>
      <c r="N203" s="3"/>
      <c r="O203" s="19"/>
      <c r="P203" s="19"/>
      <c r="Q203" s="19"/>
      <c r="R203" s="19"/>
      <c r="S203" s="19"/>
      <c r="T203" s="19"/>
      <c r="U203" s="19"/>
      <c r="V203" s="19"/>
      <c r="W203" s="19"/>
      <c r="X203" s="3"/>
      <c r="Y203" s="19"/>
      <c r="Z203" s="19"/>
      <c r="AA203" s="19"/>
      <c r="AB203" s="19"/>
      <c r="AC203" s="19"/>
      <c r="AD203" s="19"/>
      <c r="AE203" s="19"/>
      <c r="AF203" s="3"/>
      <c r="AG203" s="19"/>
      <c r="AH203" s="19"/>
      <c r="AI203" s="19"/>
      <c r="AJ203" s="19"/>
      <c r="AK203" s="19"/>
      <c r="AL203" s="19"/>
      <c r="AM203" s="3"/>
      <c r="AN203" s="3"/>
      <c r="AO203" s="3"/>
      <c r="AP203" s="3"/>
      <c r="AQ203" s="3"/>
      <c r="AR203" s="3"/>
      <c r="AS203" s="3"/>
      <c r="AT203" s="3"/>
      <c r="AU203" s="3"/>
    </row>
    <row r="204" spans="7:47">
      <c r="G204" s="3"/>
      <c r="H204" s="3"/>
      <c r="I204" s="3"/>
      <c r="J204" s="3"/>
      <c r="K204" s="3"/>
      <c r="L204" s="3"/>
      <c r="M204" s="3"/>
      <c r="N204" s="3"/>
      <c r="O204" s="19"/>
      <c r="P204" s="19"/>
      <c r="Q204" s="19"/>
      <c r="R204" s="19"/>
      <c r="S204" s="19"/>
      <c r="T204" s="19"/>
      <c r="U204" s="19"/>
      <c r="V204" s="19"/>
      <c r="W204" s="19"/>
      <c r="X204" s="3"/>
      <c r="Y204" s="19"/>
      <c r="Z204" s="19"/>
      <c r="AA204" s="19"/>
      <c r="AB204" s="19"/>
      <c r="AC204" s="19"/>
      <c r="AD204" s="19"/>
      <c r="AE204" s="19"/>
      <c r="AF204" s="3"/>
      <c r="AG204" s="19"/>
      <c r="AH204" s="19"/>
      <c r="AI204" s="19"/>
      <c r="AJ204" s="19"/>
      <c r="AK204" s="19"/>
      <c r="AL204" s="19"/>
      <c r="AM204" s="3"/>
      <c r="AN204" s="3"/>
      <c r="AO204" s="3"/>
      <c r="AP204" s="3"/>
      <c r="AQ204" s="3"/>
      <c r="AR204" s="3"/>
      <c r="AS204" s="3"/>
      <c r="AT204" s="3"/>
      <c r="AU204" s="3"/>
    </row>
    <row r="205" spans="7:47">
      <c r="G205" s="3"/>
      <c r="H205" s="3"/>
      <c r="I205" s="3"/>
      <c r="J205" s="3"/>
      <c r="K205" s="3"/>
      <c r="L205" s="3"/>
      <c r="M205" s="3"/>
      <c r="N205" s="3"/>
      <c r="O205" s="19"/>
      <c r="P205" s="19"/>
      <c r="Q205" s="19"/>
      <c r="R205" s="19"/>
      <c r="S205" s="19"/>
      <c r="T205" s="19"/>
      <c r="U205" s="19"/>
      <c r="V205" s="19"/>
      <c r="W205" s="19"/>
      <c r="X205" s="3"/>
      <c r="Y205" s="19"/>
      <c r="Z205" s="19"/>
      <c r="AA205" s="19"/>
      <c r="AB205" s="19"/>
      <c r="AC205" s="19"/>
      <c r="AD205" s="19"/>
      <c r="AE205" s="19"/>
      <c r="AF205" s="3"/>
      <c r="AG205" s="19"/>
      <c r="AH205" s="19"/>
      <c r="AI205" s="19"/>
      <c r="AJ205" s="19"/>
      <c r="AK205" s="19"/>
      <c r="AL205" s="19"/>
      <c r="AM205" s="3"/>
      <c r="AN205" s="3"/>
      <c r="AO205" s="3"/>
      <c r="AP205" s="3"/>
      <c r="AQ205" s="3"/>
      <c r="AR205" s="3"/>
      <c r="AS205" s="3"/>
      <c r="AT205" s="3"/>
      <c r="AU205" s="3"/>
    </row>
    <row r="206" spans="7:47">
      <c r="G206" s="3"/>
      <c r="H206" s="3"/>
      <c r="I206" s="3"/>
      <c r="J206" s="3"/>
      <c r="K206" s="3"/>
      <c r="L206" s="3"/>
      <c r="M206" s="3"/>
      <c r="N206" s="3"/>
      <c r="O206" s="19"/>
      <c r="P206" s="19"/>
      <c r="Q206" s="19"/>
      <c r="R206" s="19"/>
      <c r="S206" s="19"/>
      <c r="T206" s="19"/>
      <c r="U206" s="19"/>
      <c r="V206" s="19"/>
      <c r="W206" s="19"/>
      <c r="X206" s="3"/>
      <c r="Y206" s="19"/>
      <c r="Z206" s="19"/>
      <c r="AA206" s="19"/>
      <c r="AB206" s="19"/>
      <c r="AC206" s="19"/>
      <c r="AD206" s="19"/>
      <c r="AE206" s="19"/>
      <c r="AF206" s="3"/>
      <c r="AG206" s="19"/>
      <c r="AH206" s="19"/>
      <c r="AI206" s="19"/>
      <c r="AJ206" s="19"/>
      <c r="AK206" s="19"/>
      <c r="AL206" s="19"/>
      <c r="AM206" s="3"/>
      <c r="AN206" s="3"/>
      <c r="AO206" s="3"/>
      <c r="AP206" s="3"/>
      <c r="AQ206" s="3"/>
      <c r="AR206" s="3"/>
      <c r="AS206" s="3"/>
      <c r="AT206" s="3"/>
      <c r="AU206" s="3"/>
    </row>
    <row r="209" spans="7:47">
      <c r="G209" s="3"/>
      <c r="H209" s="3"/>
      <c r="I209" s="3"/>
      <c r="J209" s="3"/>
      <c r="K209" s="3"/>
      <c r="L209" s="3"/>
      <c r="M209" s="3"/>
      <c r="N209" s="3"/>
      <c r="O209" s="19"/>
      <c r="P209" s="19"/>
      <c r="Q209" s="19"/>
      <c r="R209" s="19"/>
      <c r="S209" s="19"/>
      <c r="T209" s="19"/>
      <c r="U209" s="19"/>
      <c r="V209" s="19"/>
      <c r="W209" s="19"/>
      <c r="X209" s="3"/>
      <c r="Y209" s="19"/>
      <c r="Z209" s="19"/>
      <c r="AA209" s="19"/>
      <c r="AB209" s="19"/>
      <c r="AC209" s="19"/>
      <c r="AD209" s="19"/>
      <c r="AE209" s="19"/>
      <c r="AF209" s="3"/>
      <c r="AG209" s="19"/>
      <c r="AH209" s="19"/>
      <c r="AI209" s="19"/>
      <c r="AJ209" s="19"/>
      <c r="AK209" s="19"/>
      <c r="AL209" s="19"/>
      <c r="AM209" s="3"/>
      <c r="AN209" s="3"/>
      <c r="AO209" s="3"/>
      <c r="AP209" s="3"/>
      <c r="AQ209" s="3"/>
      <c r="AR209" s="3"/>
      <c r="AS209" s="3"/>
      <c r="AT209" s="3"/>
      <c r="AU209" s="3"/>
    </row>
    <row r="210" spans="7:47">
      <c r="G210" s="3"/>
      <c r="H210" s="3"/>
      <c r="I210" s="3"/>
      <c r="J210" s="3"/>
      <c r="K210" s="3"/>
      <c r="L210" s="3"/>
      <c r="M210" s="3"/>
      <c r="N210" s="3"/>
      <c r="O210" s="19"/>
      <c r="P210" s="19"/>
      <c r="Q210" s="19"/>
      <c r="R210" s="19"/>
      <c r="S210" s="19"/>
      <c r="T210" s="19"/>
      <c r="U210" s="19"/>
      <c r="V210" s="19"/>
      <c r="W210" s="19"/>
      <c r="X210" s="3"/>
      <c r="Y210" s="19"/>
      <c r="Z210" s="19"/>
      <c r="AA210" s="19"/>
      <c r="AB210" s="19"/>
      <c r="AC210" s="19"/>
      <c r="AD210" s="19"/>
      <c r="AE210" s="19"/>
      <c r="AF210" s="3"/>
      <c r="AG210" s="19"/>
      <c r="AH210" s="19"/>
      <c r="AI210" s="19"/>
      <c r="AJ210" s="19"/>
      <c r="AK210" s="19"/>
      <c r="AL210" s="19"/>
      <c r="AM210" s="3"/>
      <c r="AN210" s="3"/>
      <c r="AO210" s="3"/>
      <c r="AP210" s="3"/>
      <c r="AQ210" s="3"/>
      <c r="AR210" s="3"/>
      <c r="AS210" s="3"/>
      <c r="AT210" s="3"/>
      <c r="AU210" s="3"/>
    </row>
    <row r="211" spans="7:47">
      <c r="G211" s="3"/>
      <c r="H211" s="3"/>
      <c r="I211" s="3"/>
      <c r="J211" s="3"/>
      <c r="K211" s="3"/>
      <c r="L211" s="3"/>
      <c r="M211" s="3"/>
      <c r="N211" s="3"/>
      <c r="O211" s="19"/>
      <c r="P211" s="19"/>
      <c r="Q211" s="19"/>
      <c r="R211" s="19"/>
      <c r="S211" s="19"/>
      <c r="T211" s="19"/>
      <c r="U211" s="19"/>
      <c r="V211" s="19"/>
      <c r="W211" s="19"/>
      <c r="X211" s="3"/>
      <c r="Y211" s="19"/>
      <c r="Z211" s="19"/>
      <c r="AA211" s="19"/>
      <c r="AB211" s="19"/>
      <c r="AC211" s="19"/>
      <c r="AD211" s="19"/>
      <c r="AE211" s="19"/>
      <c r="AF211" s="3"/>
      <c r="AG211" s="19"/>
      <c r="AH211" s="19"/>
      <c r="AI211" s="19"/>
      <c r="AJ211" s="19"/>
      <c r="AK211" s="19"/>
      <c r="AL211" s="19"/>
      <c r="AM211" s="3"/>
      <c r="AN211" s="3"/>
      <c r="AO211" s="3"/>
      <c r="AP211" s="3"/>
      <c r="AQ211" s="3"/>
      <c r="AR211" s="3"/>
      <c r="AS211" s="3"/>
      <c r="AT211" s="3"/>
      <c r="AU211" s="3"/>
    </row>
    <row r="214" spans="7:47">
      <c r="G214" s="3"/>
      <c r="H214" s="3"/>
      <c r="I214" s="3"/>
      <c r="J214" s="3"/>
      <c r="K214" s="3"/>
      <c r="L214" s="3"/>
      <c r="M214" s="3"/>
      <c r="N214" s="3"/>
      <c r="O214" s="19"/>
      <c r="P214" s="19"/>
      <c r="Q214" s="19"/>
      <c r="R214" s="19"/>
      <c r="S214" s="19"/>
      <c r="T214" s="19"/>
      <c r="U214" s="19"/>
      <c r="V214" s="19"/>
      <c r="W214" s="19"/>
      <c r="X214" s="3"/>
      <c r="Y214" s="19"/>
      <c r="Z214" s="19"/>
      <c r="AA214" s="19"/>
      <c r="AB214" s="19"/>
      <c r="AC214" s="19"/>
      <c r="AD214" s="19"/>
      <c r="AE214" s="19"/>
      <c r="AF214" s="3"/>
      <c r="AG214" s="19"/>
      <c r="AH214" s="19"/>
      <c r="AI214" s="19"/>
      <c r="AJ214" s="19"/>
      <c r="AK214" s="19"/>
      <c r="AL214" s="19"/>
      <c r="AM214" s="3"/>
      <c r="AN214" s="3"/>
      <c r="AO214" s="3"/>
      <c r="AP214" s="3"/>
      <c r="AQ214" s="3"/>
      <c r="AR214" s="3"/>
      <c r="AS214" s="3"/>
      <c r="AT214" s="3"/>
      <c r="AU214" s="3"/>
    </row>
    <row r="215" spans="7:47">
      <c r="G215" s="3"/>
      <c r="H215" s="3"/>
      <c r="I215" s="3"/>
      <c r="J215" s="3"/>
      <c r="K215" s="3"/>
      <c r="L215" s="3"/>
      <c r="M215" s="3"/>
      <c r="N215" s="3"/>
      <c r="O215" s="19"/>
      <c r="P215" s="19"/>
      <c r="Q215" s="19"/>
      <c r="R215" s="19"/>
      <c r="S215" s="19"/>
      <c r="T215" s="19"/>
      <c r="U215" s="19"/>
      <c r="V215" s="19"/>
      <c r="W215" s="19"/>
      <c r="X215" s="3"/>
      <c r="Y215" s="19"/>
      <c r="Z215" s="19"/>
      <c r="AA215" s="19"/>
      <c r="AB215" s="19"/>
      <c r="AC215" s="19"/>
      <c r="AD215" s="19"/>
      <c r="AE215" s="19"/>
      <c r="AF215" s="3"/>
      <c r="AG215" s="19"/>
      <c r="AH215" s="19"/>
      <c r="AI215" s="19"/>
      <c r="AJ215" s="19"/>
      <c r="AK215" s="19"/>
      <c r="AL215" s="19"/>
      <c r="AM215" s="3"/>
      <c r="AN215" s="3"/>
      <c r="AO215" s="3"/>
      <c r="AP215" s="3"/>
      <c r="AQ215" s="3"/>
      <c r="AR215" s="3"/>
      <c r="AS215" s="3"/>
      <c r="AT215" s="3"/>
      <c r="AU215" s="3"/>
    </row>
    <row r="216" spans="7:47">
      <c r="G216" s="3"/>
      <c r="H216" s="3"/>
      <c r="I216" s="3"/>
      <c r="J216" s="3"/>
      <c r="K216" s="3"/>
      <c r="L216" s="3"/>
      <c r="M216" s="3"/>
      <c r="N216" s="3"/>
      <c r="O216" s="19"/>
      <c r="P216" s="19"/>
      <c r="Q216" s="19"/>
      <c r="R216" s="19"/>
      <c r="S216" s="19"/>
      <c r="T216" s="19"/>
      <c r="U216" s="19"/>
      <c r="V216" s="19"/>
      <c r="W216" s="19"/>
      <c r="X216" s="3"/>
      <c r="Y216" s="19"/>
      <c r="Z216" s="19"/>
      <c r="AA216" s="19"/>
      <c r="AB216" s="19"/>
      <c r="AC216" s="19"/>
      <c r="AD216" s="19"/>
      <c r="AE216" s="19"/>
      <c r="AF216" s="3"/>
      <c r="AG216" s="19"/>
      <c r="AH216" s="19"/>
      <c r="AI216" s="19"/>
      <c r="AJ216" s="19"/>
      <c r="AK216" s="19"/>
      <c r="AL216" s="19"/>
      <c r="AM216" s="3"/>
      <c r="AN216" s="3"/>
      <c r="AO216" s="3"/>
      <c r="AP216" s="3"/>
      <c r="AQ216" s="3"/>
      <c r="AR216" s="3"/>
      <c r="AS216" s="3"/>
      <c r="AT216" s="3"/>
      <c r="AU216" s="3"/>
    </row>
    <row r="219" spans="7:47">
      <c r="G219" s="3"/>
      <c r="H219" s="3"/>
      <c r="I219" s="3"/>
      <c r="J219" s="3"/>
      <c r="K219" s="3"/>
      <c r="L219" s="3"/>
      <c r="M219" s="3"/>
      <c r="N219" s="3"/>
      <c r="O219" s="19"/>
      <c r="P219" s="19"/>
      <c r="Q219" s="19"/>
      <c r="R219" s="19"/>
      <c r="S219" s="19"/>
      <c r="T219" s="19"/>
      <c r="U219" s="19"/>
      <c r="V219" s="19"/>
      <c r="W219" s="19"/>
      <c r="X219" s="3"/>
      <c r="Y219" s="19"/>
      <c r="Z219" s="19"/>
      <c r="AA219" s="19"/>
      <c r="AB219" s="19"/>
      <c r="AC219" s="19"/>
      <c r="AD219" s="19"/>
      <c r="AE219" s="19"/>
      <c r="AF219" s="3"/>
      <c r="AG219" s="19"/>
      <c r="AH219" s="19"/>
      <c r="AI219" s="19"/>
      <c r="AJ219" s="19"/>
      <c r="AK219" s="19"/>
      <c r="AL219" s="19"/>
      <c r="AM219" s="3"/>
      <c r="AN219" s="3"/>
      <c r="AO219" s="3"/>
      <c r="AP219" s="3"/>
      <c r="AQ219" s="3"/>
      <c r="AR219" s="3"/>
      <c r="AS219" s="3"/>
      <c r="AT219" s="3"/>
      <c r="AU219" s="3"/>
    </row>
    <row r="220" spans="7:47">
      <c r="G220" s="43"/>
      <c r="H220" s="43"/>
      <c r="I220" s="43"/>
      <c r="J220" s="43"/>
      <c r="K220" s="43"/>
      <c r="L220" s="43"/>
      <c r="M220" s="43"/>
      <c r="N220" s="43"/>
      <c r="O220" s="19"/>
      <c r="P220" s="19"/>
      <c r="Q220" s="19"/>
      <c r="R220" s="19"/>
      <c r="S220" s="19"/>
      <c r="T220" s="19"/>
      <c r="U220" s="19"/>
      <c r="V220" s="19"/>
      <c r="W220" s="19"/>
      <c r="X220" s="43"/>
      <c r="Y220" s="19"/>
      <c r="Z220" s="19"/>
      <c r="AA220" s="19"/>
      <c r="AB220" s="19"/>
      <c r="AC220" s="19"/>
      <c r="AD220" s="19"/>
      <c r="AE220" s="19"/>
      <c r="AF220" s="43"/>
      <c r="AG220" s="19"/>
      <c r="AH220" s="19"/>
      <c r="AI220" s="19"/>
      <c r="AJ220" s="19"/>
      <c r="AK220" s="19"/>
      <c r="AL220" s="19"/>
      <c r="AM220" s="43"/>
      <c r="AN220" s="43"/>
      <c r="AO220" s="43"/>
      <c r="AP220" s="43"/>
      <c r="AQ220" s="43"/>
      <c r="AR220" s="43"/>
      <c r="AS220" s="43"/>
      <c r="AT220" s="43"/>
      <c r="AU220" s="43"/>
    </row>
    <row r="221" spans="7:47">
      <c r="O221" s="19"/>
      <c r="P221" s="19"/>
      <c r="Q221" s="19"/>
      <c r="R221" s="19"/>
      <c r="S221" s="19"/>
      <c r="T221" s="19"/>
      <c r="U221" s="19"/>
      <c r="V221" s="19"/>
      <c r="W221" s="19"/>
      <c r="Y221" s="19"/>
      <c r="Z221" s="19"/>
      <c r="AA221" s="19"/>
      <c r="AB221" s="19"/>
      <c r="AC221" s="19"/>
      <c r="AD221" s="19"/>
      <c r="AE221" s="19"/>
      <c r="AG221" s="19"/>
      <c r="AH221" s="19"/>
      <c r="AI221" s="19"/>
      <c r="AJ221" s="19"/>
      <c r="AK221" s="19"/>
      <c r="AL221" s="19"/>
    </row>
    <row r="223" spans="7:47">
      <c r="G223" s="3"/>
      <c r="H223" s="3"/>
      <c r="I223" s="3"/>
      <c r="J223" s="3"/>
      <c r="K223" s="3"/>
      <c r="L223" s="3"/>
      <c r="M223" s="3"/>
      <c r="N223" s="3"/>
      <c r="O223" s="19"/>
      <c r="P223" s="19"/>
      <c r="Q223" s="19"/>
      <c r="R223" s="19"/>
      <c r="S223" s="19"/>
      <c r="T223" s="19"/>
      <c r="U223" s="19"/>
      <c r="V223" s="19"/>
      <c r="W223" s="19"/>
      <c r="X223" s="3"/>
      <c r="Y223" s="19"/>
      <c r="Z223" s="19"/>
      <c r="AA223" s="19"/>
      <c r="AB223" s="19"/>
      <c r="AC223" s="19"/>
      <c r="AD223" s="19"/>
      <c r="AE223" s="19"/>
      <c r="AF223" s="3"/>
      <c r="AG223" s="19"/>
      <c r="AH223" s="19"/>
      <c r="AI223" s="19"/>
      <c r="AJ223" s="19"/>
      <c r="AK223" s="19"/>
      <c r="AL223" s="19"/>
      <c r="AM223" s="3"/>
      <c r="AN223" s="3"/>
      <c r="AO223" s="3"/>
      <c r="AP223" s="3"/>
      <c r="AQ223" s="3"/>
      <c r="AR223" s="3"/>
      <c r="AS223" s="3"/>
      <c r="AT223" s="3"/>
      <c r="AU223" s="3"/>
    </row>
  </sheetData>
  <phoneticPr fontId="35"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236"/>
  <sheetViews>
    <sheetView topLeftCell="A123" zoomScale="90" zoomScaleNormal="90" workbookViewId="0">
      <selection activeCell="C38" sqref="C38:C53"/>
    </sheetView>
  </sheetViews>
  <sheetFormatPr defaultRowHeight="15"/>
  <cols>
    <col min="1" max="3" width="22.5703125" customWidth="1"/>
    <col min="4" max="4" width="20" customWidth="1"/>
    <col min="5" max="5" width="31.5703125" bestFit="1" customWidth="1"/>
    <col min="6" max="6" width="14.7109375" customWidth="1"/>
    <col min="7" max="7" width="12.7109375" customWidth="1"/>
    <col min="8" max="8" width="20.28515625" bestFit="1" customWidth="1"/>
    <col min="9" max="10" width="7.7109375" customWidth="1"/>
    <col min="11" max="11" width="10.42578125" customWidth="1"/>
    <col min="12" max="12" width="10.85546875" customWidth="1"/>
    <col min="13" max="13" width="8.5703125" customWidth="1"/>
    <col min="14" max="14" width="7.85546875" customWidth="1"/>
    <col min="15" max="15" width="14" style="40" customWidth="1"/>
    <col min="16" max="16" width="20" bestFit="1" customWidth="1"/>
    <col min="17" max="17" width="19.7109375" bestFit="1" customWidth="1"/>
    <col min="18" max="18" width="23.28515625" customWidth="1"/>
    <col min="19" max="19" width="23.28515625" style="99" customWidth="1"/>
    <col min="20" max="20" width="23.28515625" style="90" customWidth="1"/>
    <col min="21" max="21" width="23.28515625" customWidth="1"/>
    <col min="22" max="22" width="23.28515625" style="40" customWidth="1"/>
    <col min="23" max="23" width="23.28515625" customWidth="1"/>
    <col min="24" max="24" width="21.42578125" style="40" customWidth="1"/>
    <col min="25" max="26" width="23.28515625" hidden="1" customWidth="1"/>
    <col min="27" max="28" width="23.28515625" style="40" hidden="1" customWidth="1"/>
    <col min="29" max="29" width="23.28515625" style="90" hidden="1" customWidth="1"/>
    <col min="30" max="31" width="23.28515625" hidden="1" customWidth="1"/>
    <col min="32" max="32" width="21.42578125" hidden="1" customWidth="1"/>
    <col min="33" max="38" width="23.28515625" hidden="1" customWidth="1"/>
    <col min="39" max="47" width="21.42578125" hidden="1" customWidth="1"/>
    <col min="48" max="48" width="12.85546875" bestFit="1" customWidth="1"/>
    <col min="50" max="50" width="14.140625" bestFit="1" customWidth="1"/>
  </cols>
  <sheetData>
    <row r="1" spans="1:50" s="26" customFormat="1">
      <c r="G1"/>
      <c r="H1"/>
      <c r="I1"/>
      <c r="J1"/>
      <c r="K1"/>
      <c r="L1"/>
      <c r="M1"/>
      <c r="N1"/>
      <c r="O1" s="40"/>
      <c r="P1"/>
      <c r="Q1"/>
      <c r="R1"/>
      <c r="S1" s="99"/>
      <c r="T1" s="90"/>
      <c r="U1"/>
      <c r="V1" s="40"/>
      <c r="W1"/>
      <c r="X1" s="40"/>
      <c r="Y1"/>
      <c r="Z1"/>
      <c r="AA1" s="40"/>
      <c r="AB1" s="40"/>
      <c r="AC1" s="90"/>
      <c r="AD1"/>
      <c r="AE1"/>
      <c r="AF1"/>
      <c r="AG1"/>
      <c r="AH1"/>
      <c r="AI1"/>
      <c r="AJ1"/>
      <c r="AK1"/>
      <c r="AL1"/>
      <c r="AM1"/>
      <c r="AN1"/>
      <c r="AO1"/>
      <c r="AP1"/>
      <c r="AQ1"/>
      <c r="AR1"/>
      <c r="AS1"/>
      <c r="AT1"/>
      <c r="AU1"/>
    </row>
    <row r="2" spans="1:50" ht="15.75">
      <c r="F2" s="1" t="s">
        <v>0</v>
      </c>
      <c r="G2" s="228" t="s">
        <v>5688</v>
      </c>
    </row>
    <row r="3" spans="1:50" ht="15.75">
      <c r="F3" s="1" t="s">
        <v>1</v>
      </c>
      <c r="G3" s="87" t="s">
        <v>2</v>
      </c>
      <c r="H3" s="228"/>
      <c r="I3" s="1"/>
      <c r="J3" s="1"/>
      <c r="K3" s="1"/>
      <c r="L3" s="1"/>
      <c r="M3" s="1"/>
      <c r="N3" s="1"/>
      <c r="X3" s="87"/>
      <c r="AF3" s="1"/>
      <c r="AM3" s="1"/>
      <c r="AN3" s="1"/>
      <c r="AO3" s="1"/>
      <c r="AP3" s="1"/>
      <c r="AQ3" s="1"/>
      <c r="AR3" s="1"/>
      <c r="AS3" s="1"/>
      <c r="AT3" s="1"/>
      <c r="AU3" s="1"/>
    </row>
    <row r="4" spans="1:50" ht="15.75">
      <c r="F4" s="1" t="s">
        <v>3</v>
      </c>
      <c r="G4" s="407">
        <v>46113</v>
      </c>
      <c r="H4" s="87"/>
      <c r="I4" s="1"/>
      <c r="J4" s="1"/>
      <c r="K4" s="1"/>
      <c r="L4" s="1"/>
      <c r="M4" s="1"/>
      <c r="N4" s="1"/>
      <c r="X4" s="87"/>
      <c r="AF4" s="1"/>
      <c r="AM4" s="1"/>
      <c r="AN4" s="1"/>
      <c r="AO4" s="1"/>
      <c r="AP4" s="1"/>
      <c r="AQ4" s="1"/>
      <c r="AR4" s="1"/>
      <c r="AS4" s="1"/>
      <c r="AT4" s="1"/>
      <c r="AU4" s="1"/>
    </row>
    <row r="5" spans="1:50" ht="16.5" thickBot="1">
      <c r="F5" s="1" t="s">
        <v>4</v>
      </c>
      <c r="G5" s="87" t="s">
        <v>5</v>
      </c>
      <c r="H5" s="6"/>
      <c r="I5" s="1"/>
      <c r="J5" s="1"/>
      <c r="K5" s="1"/>
      <c r="L5" s="1"/>
      <c r="M5" s="1"/>
      <c r="N5" s="1"/>
      <c r="X5" s="87"/>
      <c r="AF5" s="1"/>
      <c r="AM5" s="1"/>
      <c r="AN5" s="1"/>
      <c r="AO5" s="1"/>
      <c r="AP5" s="1"/>
      <c r="AQ5" s="1"/>
      <c r="AR5" s="1"/>
      <c r="AS5" s="1"/>
      <c r="AT5" s="1"/>
      <c r="AU5" s="1"/>
    </row>
    <row r="6" spans="1:50" ht="15.75">
      <c r="F6" s="1"/>
      <c r="H6" s="87"/>
      <c r="R6" s="62"/>
      <c r="S6" s="100"/>
      <c r="T6" s="91"/>
      <c r="U6" s="64" t="s">
        <v>1761</v>
      </c>
      <c r="V6" s="108"/>
      <c r="W6" s="63"/>
      <c r="X6" s="104"/>
      <c r="Y6" s="56"/>
      <c r="Z6" s="56"/>
      <c r="AA6" s="110"/>
      <c r="AB6" s="110"/>
      <c r="AC6" s="98" t="s">
        <v>1772</v>
      </c>
      <c r="AD6" s="56"/>
      <c r="AE6" s="56"/>
      <c r="AF6" s="58"/>
      <c r="AG6" s="51"/>
      <c r="AH6" s="50"/>
      <c r="AI6" s="50" t="s">
        <v>1777</v>
      </c>
      <c r="AJ6" s="51"/>
      <c r="AK6" s="51"/>
      <c r="AL6" s="51"/>
      <c r="AM6" s="52"/>
      <c r="AN6" s="73"/>
      <c r="AO6" s="73"/>
      <c r="AP6" s="73"/>
      <c r="AQ6" s="80" t="s">
        <v>1788</v>
      </c>
      <c r="AR6" s="73"/>
      <c r="AS6" s="73"/>
      <c r="AT6" s="73"/>
      <c r="AU6" s="74"/>
      <c r="AV6" s="1"/>
    </row>
    <row r="7" spans="1:50" ht="15.75">
      <c r="A7" s="44"/>
      <c r="O7" s="87"/>
      <c r="P7" s="1"/>
      <c r="Q7" s="1"/>
      <c r="R7" s="66"/>
      <c r="S7" s="101" t="s">
        <v>1768</v>
      </c>
      <c r="T7" s="92" t="s">
        <v>1768</v>
      </c>
      <c r="U7" s="45" t="s">
        <v>1768</v>
      </c>
      <c r="V7" s="85" t="s">
        <v>1769</v>
      </c>
      <c r="W7" s="45" t="s">
        <v>1769</v>
      </c>
      <c r="X7" s="105" t="s">
        <v>1769</v>
      </c>
      <c r="Y7" s="46"/>
      <c r="Z7" s="46"/>
      <c r="AA7" s="111"/>
      <c r="AB7" s="111" t="s">
        <v>1768</v>
      </c>
      <c r="AC7" s="97" t="s">
        <v>1768</v>
      </c>
      <c r="AD7" s="46" t="s">
        <v>1769</v>
      </c>
      <c r="AE7" s="46" t="s">
        <v>1769</v>
      </c>
      <c r="AF7" s="59" t="s">
        <v>1769</v>
      </c>
      <c r="AG7" s="48"/>
      <c r="AH7" s="48" t="s">
        <v>1768</v>
      </c>
      <c r="AI7" s="48" t="s">
        <v>1768</v>
      </c>
      <c r="AJ7" s="48" t="s">
        <v>1769</v>
      </c>
      <c r="AK7" s="48" t="s">
        <v>1769</v>
      </c>
      <c r="AL7" s="49" t="s">
        <v>1769</v>
      </c>
      <c r="AM7" s="53"/>
      <c r="AN7" s="71"/>
      <c r="AO7" s="71"/>
      <c r="AP7" s="71"/>
      <c r="AQ7" s="71"/>
      <c r="AR7" s="71"/>
      <c r="AS7" s="71"/>
      <c r="AT7" s="71"/>
      <c r="AU7" s="76"/>
      <c r="AW7" s="81"/>
      <c r="AX7" s="81"/>
    </row>
    <row r="8" spans="1:50" ht="16.5" thickBot="1">
      <c r="A8" s="148" t="s">
        <v>1455</v>
      </c>
      <c r="B8" s="148" t="s">
        <v>1456</v>
      </c>
      <c r="C8" s="148" t="s">
        <v>1457</v>
      </c>
      <c r="D8" s="148" t="s">
        <v>1458</v>
      </c>
      <c r="E8" s="148" t="s">
        <v>1459</v>
      </c>
      <c r="F8" s="148" t="s">
        <v>1794</v>
      </c>
      <c r="G8" s="148" t="s">
        <v>1752</v>
      </c>
      <c r="H8" s="148" t="s">
        <v>1753</v>
      </c>
      <c r="I8" s="148" t="s">
        <v>1754</v>
      </c>
      <c r="J8" s="148" t="s">
        <v>1755</v>
      </c>
      <c r="K8" s="148" t="s">
        <v>1771</v>
      </c>
      <c r="L8" s="148" t="s">
        <v>1757</v>
      </c>
      <c r="M8" s="148" t="s">
        <v>1461</v>
      </c>
      <c r="N8" s="148" t="s">
        <v>1759</v>
      </c>
      <c r="O8" s="331" t="s">
        <v>1758</v>
      </c>
      <c r="P8" s="148" t="s">
        <v>1789</v>
      </c>
      <c r="Q8" s="148" t="s">
        <v>1790</v>
      </c>
      <c r="R8" s="68" t="s">
        <v>1762</v>
      </c>
      <c r="S8" s="151" t="s">
        <v>1770</v>
      </c>
      <c r="T8" s="116" t="s">
        <v>1763</v>
      </c>
      <c r="U8" s="69" t="s">
        <v>1764</v>
      </c>
      <c r="V8" s="152" t="s">
        <v>1765</v>
      </c>
      <c r="W8" s="69" t="s">
        <v>1766</v>
      </c>
      <c r="X8" s="153" t="s">
        <v>1767</v>
      </c>
      <c r="Y8" s="60" t="s">
        <v>1773</v>
      </c>
      <c r="Z8" s="60" t="s">
        <v>1774</v>
      </c>
      <c r="AA8" s="149" t="s">
        <v>1775</v>
      </c>
      <c r="AB8" s="149" t="s">
        <v>1776</v>
      </c>
      <c r="AC8" s="150" t="s">
        <v>1764</v>
      </c>
      <c r="AD8" s="60" t="s">
        <v>1765</v>
      </c>
      <c r="AE8" s="60" t="s">
        <v>1766</v>
      </c>
      <c r="AF8" s="61" t="s">
        <v>1767</v>
      </c>
      <c r="AG8" s="54" t="s">
        <v>1778</v>
      </c>
      <c r="AH8" s="54" t="s">
        <v>1776</v>
      </c>
      <c r="AI8" s="54" t="s">
        <v>1764</v>
      </c>
      <c r="AJ8" s="54" t="s">
        <v>1765</v>
      </c>
      <c r="AK8" s="54" t="s">
        <v>1766</v>
      </c>
      <c r="AL8" s="54" t="s">
        <v>1767</v>
      </c>
      <c r="AM8" s="55" t="s">
        <v>1779</v>
      </c>
      <c r="AN8" s="78" t="s">
        <v>1780</v>
      </c>
      <c r="AO8" s="78" t="s">
        <v>1781</v>
      </c>
      <c r="AP8" s="78" t="s">
        <v>1782</v>
      </c>
      <c r="AQ8" s="78" t="s">
        <v>1783</v>
      </c>
      <c r="AR8" s="78" t="s">
        <v>1784</v>
      </c>
      <c r="AS8" s="78" t="s">
        <v>1785</v>
      </c>
      <c r="AT8" s="78" t="s">
        <v>1786</v>
      </c>
      <c r="AU8" s="79" t="s">
        <v>1787</v>
      </c>
      <c r="AV8" s="4" t="s">
        <v>1460</v>
      </c>
      <c r="AW8" s="83" t="s">
        <v>787</v>
      </c>
      <c r="AX8" s="83" t="s">
        <v>4274</v>
      </c>
    </row>
    <row r="9" spans="1:50" ht="15.75">
      <c r="A9" t="s">
        <v>278</v>
      </c>
      <c r="B9" t="s">
        <v>1738</v>
      </c>
      <c r="D9" t="s">
        <v>1672</v>
      </c>
      <c r="E9" t="s">
        <v>2513</v>
      </c>
      <c r="F9" t="s">
        <v>1848</v>
      </c>
      <c r="G9" s="1"/>
      <c r="H9" s="1">
        <v>64069050</v>
      </c>
      <c r="I9" s="1" t="s">
        <v>1850</v>
      </c>
      <c r="J9" s="1" t="s">
        <v>1850</v>
      </c>
      <c r="K9" s="1" t="s">
        <v>1850</v>
      </c>
      <c r="L9" s="1" t="s">
        <v>1851</v>
      </c>
      <c r="M9">
        <v>21</v>
      </c>
      <c r="N9" s="1" t="s">
        <v>1791</v>
      </c>
      <c r="O9" s="306">
        <v>18.899999999999999</v>
      </c>
      <c r="P9" s="160">
        <f>Q9*0.8</f>
        <v>34.800000000000004</v>
      </c>
      <c r="Q9">
        <v>43.5</v>
      </c>
      <c r="R9" s="8">
        <v>7314241110200</v>
      </c>
      <c r="S9" s="102">
        <v>7.0000000000000001E-3</v>
      </c>
      <c r="T9" s="94">
        <v>2E-3</v>
      </c>
      <c r="U9" s="1">
        <f>S9+T9</f>
        <v>9.0000000000000011E-3</v>
      </c>
      <c r="V9" s="87">
        <v>7</v>
      </c>
      <c r="W9" s="1">
        <v>320</v>
      </c>
      <c r="X9" s="87">
        <v>125</v>
      </c>
      <c r="Y9" s="1">
        <v>5</v>
      </c>
      <c r="Z9" s="1"/>
      <c r="AA9" s="87"/>
      <c r="AB9" s="86" t="s">
        <v>1854</v>
      </c>
      <c r="AC9" s="94">
        <v>1.9E-2</v>
      </c>
      <c r="AD9" s="1">
        <v>9</v>
      </c>
      <c r="AE9" s="1">
        <v>340</v>
      </c>
      <c r="AF9" s="1">
        <v>180</v>
      </c>
      <c r="AG9" s="1"/>
      <c r="AH9" s="1"/>
      <c r="AI9" s="1"/>
      <c r="AJ9" s="1"/>
      <c r="AK9" s="1"/>
      <c r="AL9" s="1"/>
      <c r="AM9" s="1"/>
      <c r="AN9" s="1"/>
      <c r="AO9" s="1"/>
      <c r="AP9" s="1"/>
      <c r="AQ9" s="1"/>
      <c r="AR9" s="1"/>
      <c r="AS9" s="1"/>
      <c r="AT9" s="1"/>
      <c r="AU9" s="1"/>
      <c r="AV9" s="290" t="s">
        <v>2442</v>
      </c>
      <c r="AX9" t="s">
        <v>4279</v>
      </c>
    </row>
    <row r="10" spans="1:50" ht="15.75">
      <c r="A10" t="s">
        <v>278</v>
      </c>
      <c r="B10" t="s">
        <v>1738</v>
      </c>
      <c r="D10" t="s">
        <v>1673</v>
      </c>
      <c r="E10" t="s">
        <v>2514</v>
      </c>
      <c r="F10" t="s">
        <v>1848</v>
      </c>
      <c r="G10" s="1"/>
      <c r="H10" s="1">
        <v>64069050</v>
      </c>
      <c r="I10" s="1" t="s">
        <v>1850</v>
      </c>
      <c r="J10" s="1" t="s">
        <v>1850</v>
      </c>
      <c r="K10" s="1" t="s">
        <v>1850</v>
      </c>
      <c r="L10" s="1" t="s">
        <v>1851</v>
      </c>
      <c r="M10">
        <v>21</v>
      </c>
      <c r="N10" s="1" t="s">
        <v>1791</v>
      </c>
      <c r="O10" s="306">
        <v>18.899999999999999</v>
      </c>
      <c r="P10" s="160">
        <f t="shared" ref="P10:P73" si="0">Q10*0.8</f>
        <v>34.800000000000004</v>
      </c>
      <c r="Q10">
        <v>43.5</v>
      </c>
      <c r="R10" s="8">
        <v>7314241110217</v>
      </c>
      <c r="S10" s="102">
        <v>7.0000000000000001E-3</v>
      </c>
      <c r="T10" s="94">
        <v>2E-3</v>
      </c>
      <c r="U10" s="1">
        <f t="shared" ref="U10:U65" si="1">S10+T10</f>
        <v>9.0000000000000011E-3</v>
      </c>
      <c r="V10" s="87">
        <v>7</v>
      </c>
      <c r="W10" s="1">
        <v>320</v>
      </c>
      <c r="X10" s="87">
        <v>125</v>
      </c>
      <c r="Y10" s="1">
        <v>5</v>
      </c>
      <c r="Z10" s="7"/>
      <c r="AA10" s="86"/>
      <c r="AB10" s="86" t="s">
        <v>1854</v>
      </c>
      <c r="AC10" s="94">
        <v>1.9E-2</v>
      </c>
      <c r="AD10" s="1">
        <v>9</v>
      </c>
      <c r="AE10" s="1">
        <v>340</v>
      </c>
      <c r="AF10" s="1">
        <v>180</v>
      </c>
      <c r="AG10" s="7"/>
      <c r="AH10" s="7"/>
      <c r="AI10" s="47"/>
      <c r="AJ10" s="7"/>
      <c r="AK10" s="7"/>
      <c r="AL10" s="7"/>
      <c r="AM10" s="1"/>
      <c r="AN10" s="1"/>
      <c r="AO10" s="1"/>
      <c r="AP10" s="1"/>
      <c r="AQ10" s="1"/>
      <c r="AR10" s="1"/>
      <c r="AS10" s="1"/>
      <c r="AT10" s="1"/>
      <c r="AU10" s="1"/>
      <c r="AV10" s="290" t="s">
        <v>2442</v>
      </c>
      <c r="AX10" t="s">
        <v>4279</v>
      </c>
    </row>
    <row r="11" spans="1:50" ht="15.75">
      <c r="A11" t="s">
        <v>278</v>
      </c>
      <c r="B11" t="s">
        <v>1738</v>
      </c>
      <c r="D11" t="s">
        <v>1674</v>
      </c>
      <c r="E11" t="s">
        <v>2515</v>
      </c>
      <c r="F11" t="s">
        <v>1848</v>
      </c>
      <c r="G11" s="1"/>
      <c r="H11" s="1">
        <v>64069050</v>
      </c>
      <c r="I11" s="1" t="s">
        <v>1850</v>
      </c>
      <c r="J11" s="1" t="s">
        <v>1850</v>
      </c>
      <c r="K11" s="1" t="s">
        <v>1850</v>
      </c>
      <c r="L11" s="1" t="s">
        <v>1851</v>
      </c>
      <c r="M11">
        <v>22</v>
      </c>
      <c r="N11" s="1" t="s">
        <v>1791</v>
      </c>
      <c r="O11" s="306">
        <v>18.899999999999999</v>
      </c>
      <c r="P11" s="160">
        <f t="shared" si="0"/>
        <v>34.800000000000004</v>
      </c>
      <c r="Q11">
        <v>43.5</v>
      </c>
      <c r="R11" s="8">
        <v>7314241110224</v>
      </c>
      <c r="S11" s="102">
        <v>7.0000000000000001E-3</v>
      </c>
      <c r="T11" s="94">
        <v>2E-3</v>
      </c>
      <c r="U11" s="1">
        <f t="shared" si="1"/>
        <v>9.0000000000000011E-3</v>
      </c>
      <c r="V11" s="87">
        <v>7</v>
      </c>
      <c r="W11" s="1">
        <v>320</v>
      </c>
      <c r="X11" s="87">
        <v>125</v>
      </c>
      <c r="Y11" s="1">
        <v>5</v>
      </c>
      <c r="Z11" s="7"/>
      <c r="AA11" s="86"/>
      <c r="AB11" s="86" t="s">
        <v>1854</v>
      </c>
      <c r="AC11" s="94">
        <v>1.9E-2</v>
      </c>
      <c r="AD11" s="1">
        <v>9</v>
      </c>
      <c r="AE11" s="1">
        <v>340</v>
      </c>
      <c r="AF11" s="1">
        <v>180</v>
      </c>
      <c r="AG11" s="7"/>
      <c r="AH11" s="7"/>
      <c r="AI11" s="7"/>
      <c r="AJ11" s="7"/>
      <c r="AK11" s="7"/>
      <c r="AL11" s="7"/>
      <c r="AM11" s="1"/>
      <c r="AN11" s="1"/>
      <c r="AO11" s="1"/>
      <c r="AP11" s="1"/>
      <c r="AQ11" s="1"/>
      <c r="AR11" s="1"/>
      <c r="AS11" s="1"/>
      <c r="AT11" s="1"/>
      <c r="AU11" s="1"/>
      <c r="AV11" s="290" t="s">
        <v>2442</v>
      </c>
      <c r="AX11" t="s">
        <v>4279</v>
      </c>
    </row>
    <row r="12" spans="1:50" ht="15.75">
      <c r="A12" t="s">
        <v>278</v>
      </c>
      <c r="B12" t="s">
        <v>1738</v>
      </c>
      <c r="D12" t="s">
        <v>1675</v>
      </c>
      <c r="E12" t="s">
        <v>2516</v>
      </c>
      <c r="F12" t="s">
        <v>1848</v>
      </c>
      <c r="G12" s="1"/>
      <c r="H12" s="1">
        <v>64069050</v>
      </c>
      <c r="I12" s="1" t="s">
        <v>1850</v>
      </c>
      <c r="J12" s="1" t="s">
        <v>1850</v>
      </c>
      <c r="K12" s="1" t="s">
        <v>1850</v>
      </c>
      <c r="L12" s="1" t="s">
        <v>1851</v>
      </c>
      <c r="M12">
        <v>23</v>
      </c>
      <c r="N12" s="1" t="s">
        <v>1791</v>
      </c>
      <c r="O12" s="306">
        <v>18.899999999999999</v>
      </c>
      <c r="P12" s="160">
        <f t="shared" si="0"/>
        <v>34.800000000000004</v>
      </c>
      <c r="Q12">
        <v>43.5</v>
      </c>
      <c r="R12" s="8">
        <v>7314241110231</v>
      </c>
      <c r="S12" s="102">
        <v>7.0000000000000001E-3</v>
      </c>
      <c r="T12" s="94">
        <v>2E-3</v>
      </c>
      <c r="U12" s="1">
        <f t="shared" si="1"/>
        <v>9.0000000000000011E-3</v>
      </c>
      <c r="V12" s="87">
        <v>7</v>
      </c>
      <c r="W12" s="1">
        <v>320</v>
      </c>
      <c r="X12" s="87">
        <v>125</v>
      </c>
      <c r="Y12" s="1">
        <v>5</v>
      </c>
      <c r="Z12" s="7"/>
      <c r="AA12" s="86"/>
      <c r="AB12" s="86" t="s">
        <v>1854</v>
      </c>
      <c r="AC12" s="94">
        <v>0.02</v>
      </c>
      <c r="AD12" s="1">
        <v>9</v>
      </c>
      <c r="AE12" s="1">
        <v>340</v>
      </c>
      <c r="AF12" s="1">
        <v>180</v>
      </c>
      <c r="AG12" s="7"/>
      <c r="AH12" s="7"/>
      <c r="AI12" s="7"/>
      <c r="AJ12" s="7"/>
      <c r="AK12" s="7"/>
      <c r="AL12" s="7"/>
      <c r="AM12" s="1"/>
      <c r="AN12" s="1"/>
      <c r="AO12" s="1"/>
      <c r="AP12" s="1"/>
      <c r="AQ12" s="1"/>
      <c r="AR12" s="1"/>
      <c r="AS12" s="1"/>
      <c r="AT12" s="1"/>
      <c r="AU12" s="1"/>
      <c r="AV12" s="290" t="s">
        <v>2442</v>
      </c>
      <c r="AX12" t="s">
        <v>4279</v>
      </c>
    </row>
    <row r="13" spans="1:50" ht="15.75">
      <c r="A13" t="s">
        <v>278</v>
      </c>
      <c r="B13" t="s">
        <v>1738</v>
      </c>
      <c r="D13" t="s">
        <v>1676</v>
      </c>
      <c r="E13" t="s">
        <v>2517</v>
      </c>
      <c r="F13" t="s">
        <v>1848</v>
      </c>
      <c r="G13" s="1"/>
      <c r="H13" s="1">
        <v>64069050</v>
      </c>
      <c r="I13" s="1" t="s">
        <v>1850</v>
      </c>
      <c r="J13" s="1" t="s">
        <v>1850</v>
      </c>
      <c r="K13" s="1" t="s">
        <v>1850</v>
      </c>
      <c r="L13" s="1" t="s">
        <v>1851</v>
      </c>
      <c r="M13">
        <v>24</v>
      </c>
      <c r="N13" s="1" t="s">
        <v>1791</v>
      </c>
      <c r="O13" s="306">
        <v>18.899999999999999</v>
      </c>
      <c r="P13" s="160">
        <f t="shared" si="0"/>
        <v>34.800000000000004</v>
      </c>
      <c r="Q13">
        <v>43.5</v>
      </c>
      <c r="R13" s="8">
        <v>7314241110248</v>
      </c>
      <c r="S13" s="102">
        <v>7.0000000000000001E-3</v>
      </c>
      <c r="T13" s="94">
        <v>2E-3</v>
      </c>
      <c r="U13" s="1">
        <f t="shared" si="1"/>
        <v>9.0000000000000011E-3</v>
      </c>
      <c r="V13" s="87">
        <v>7</v>
      </c>
      <c r="W13" s="1">
        <v>320</v>
      </c>
      <c r="X13" s="87">
        <v>125</v>
      </c>
      <c r="Y13" s="1">
        <v>5</v>
      </c>
      <c r="Z13" s="7"/>
      <c r="AA13" s="86"/>
      <c r="AB13" s="86" t="s">
        <v>1854</v>
      </c>
      <c r="AC13" s="94">
        <v>0.02</v>
      </c>
      <c r="AD13" s="1">
        <v>9</v>
      </c>
      <c r="AE13" s="1">
        <v>340</v>
      </c>
      <c r="AF13" s="1">
        <v>180</v>
      </c>
      <c r="AG13" s="7"/>
      <c r="AH13" s="7"/>
      <c r="AI13" s="7"/>
      <c r="AJ13" s="7"/>
      <c r="AK13" s="7"/>
      <c r="AL13" s="7"/>
      <c r="AM13" s="1"/>
      <c r="AN13" s="1"/>
      <c r="AO13" s="1"/>
      <c r="AP13" s="1"/>
      <c r="AQ13" s="1"/>
      <c r="AR13" s="1"/>
      <c r="AS13" s="1"/>
      <c r="AT13" s="1"/>
      <c r="AU13" s="1"/>
      <c r="AV13" s="290" t="s">
        <v>2442</v>
      </c>
      <c r="AX13" t="s">
        <v>4279</v>
      </c>
    </row>
    <row r="14" spans="1:50" ht="15.75">
      <c r="A14" t="s">
        <v>278</v>
      </c>
      <c r="B14" t="s">
        <v>1738</v>
      </c>
      <c r="D14" t="s">
        <v>1677</v>
      </c>
      <c r="E14" t="s">
        <v>2518</v>
      </c>
      <c r="F14" t="s">
        <v>1848</v>
      </c>
      <c r="G14" s="1"/>
      <c r="H14" s="1">
        <v>64069050</v>
      </c>
      <c r="I14" s="1" t="s">
        <v>1850</v>
      </c>
      <c r="J14" s="1" t="s">
        <v>1850</v>
      </c>
      <c r="K14" s="1" t="s">
        <v>1850</v>
      </c>
      <c r="L14" s="1" t="s">
        <v>1851</v>
      </c>
      <c r="M14">
        <v>25</v>
      </c>
      <c r="N14" s="1" t="s">
        <v>1791</v>
      </c>
      <c r="O14" s="306">
        <v>18.899999999999999</v>
      </c>
      <c r="P14" s="160">
        <f t="shared" si="0"/>
        <v>34.800000000000004</v>
      </c>
      <c r="Q14">
        <v>43.5</v>
      </c>
      <c r="R14" s="8">
        <v>7314241110255</v>
      </c>
      <c r="S14" s="102">
        <v>7.0000000000000001E-3</v>
      </c>
      <c r="T14" s="94">
        <v>2E-3</v>
      </c>
      <c r="U14" s="1">
        <f t="shared" si="1"/>
        <v>9.0000000000000011E-3</v>
      </c>
      <c r="V14" s="87">
        <v>7</v>
      </c>
      <c r="W14" s="1">
        <v>320</v>
      </c>
      <c r="X14" s="87">
        <v>125</v>
      </c>
      <c r="Y14" s="1">
        <v>5</v>
      </c>
      <c r="Z14" s="7"/>
      <c r="AA14" s="86"/>
      <c r="AB14" s="86" t="s">
        <v>1854</v>
      </c>
      <c r="AC14" s="94">
        <v>2.1999999999999999E-2</v>
      </c>
      <c r="AD14" s="1">
        <v>9</v>
      </c>
      <c r="AE14" s="1">
        <v>340</v>
      </c>
      <c r="AF14" s="1">
        <v>180</v>
      </c>
      <c r="AG14" s="7"/>
      <c r="AH14" s="7"/>
      <c r="AI14" s="7"/>
      <c r="AJ14" s="7"/>
      <c r="AK14" s="7"/>
      <c r="AL14" s="7"/>
      <c r="AM14" s="1"/>
      <c r="AN14" s="1"/>
      <c r="AO14" s="1"/>
      <c r="AP14" s="1"/>
      <c r="AQ14" s="1"/>
      <c r="AR14" s="1"/>
      <c r="AS14" s="1"/>
      <c r="AT14" s="1"/>
      <c r="AU14" s="1"/>
      <c r="AV14" s="290" t="s">
        <v>2442</v>
      </c>
      <c r="AX14" t="s">
        <v>4279</v>
      </c>
    </row>
    <row r="15" spans="1:50" ht="15.75">
      <c r="A15" t="s">
        <v>278</v>
      </c>
      <c r="B15" t="s">
        <v>1738</v>
      </c>
      <c r="D15" t="s">
        <v>1678</v>
      </c>
      <c r="E15" t="s">
        <v>2519</v>
      </c>
      <c r="F15" t="s">
        <v>1848</v>
      </c>
      <c r="G15" s="1"/>
      <c r="H15" s="1">
        <v>64069050</v>
      </c>
      <c r="I15" s="1" t="s">
        <v>1850</v>
      </c>
      <c r="J15" s="1" t="s">
        <v>1850</v>
      </c>
      <c r="K15" s="1" t="s">
        <v>1850</v>
      </c>
      <c r="L15" s="1" t="s">
        <v>1851</v>
      </c>
      <c r="M15">
        <v>26</v>
      </c>
      <c r="N15" s="1" t="s">
        <v>1791</v>
      </c>
      <c r="O15" s="306">
        <v>18.899999999999999</v>
      </c>
      <c r="P15" s="160">
        <f t="shared" si="0"/>
        <v>34.800000000000004</v>
      </c>
      <c r="Q15">
        <v>43.5</v>
      </c>
      <c r="R15" s="8">
        <v>7314241110262</v>
      </c>
      <c r="S15" s="102">
        <v>7.0000000000000001E-3</v>
      </c>
      <c r="T15" s="94">
        <v>2E-3</v>
      </c>
      <c r="U15" s="1">
        <f t="shared" si="1"/>
        <v>9.0000000000000011E-3</v>
      </c>
      <c r="V15" s="87">
        <v>7</v>
      </c>
      <c r="W15" s="1">
        <v>320</v>
      </c>
      <c r="X15" s="87">
        <v>125</v>
      </c>
      <c r="Y15" s="1">
        <v>5</v>
      </c>
      <c r="Z15" s="7"/>
      <c r="AA15" s="86"/>
      <c r="AB15" s="86" t="s">
        <v>1854</v>
      </c>
      <c r="AC15" s="94">
        <v>2.4E-2</v>
      </c>
      <c r="AD15" s="1">
        <v>9</v>
      </c>
      <c r="AE15" s="1">
        <v>340</v>
      </c>
      <c r="AF15" s="1">
        <v>180</v>
      </c>
      <c r="AG15" s="7"/>
      <c r="AH15" s="7"/>
      <c r="AI15" s="7"/>
      <c r="AJ15" s="7"/>
      <c r="AK15" s="7"/>
      <c r="AL15" s="7"/>
      <c r="AM15" s="1"/>
      <c r="AN15" s="1"/>
      <c r="AO15" s="1"/>
      <c r="AP15" s="1"/>
      <c r="AQ15" s="1"/>
      <c r="AR15" s="1"/>
      <c r="AS15" s="1"/>
      <c r="AT15" s="1"/>
      <c r="AU15" s="1"/>
      <c r="AV15" s="290" t="s">
        <v>2442</v>
      </c>
      <c r="AX15" t="s">
        <v>4279</v>
      </c>
    </row>
    <row r="16" spans="1:50" ht="15.75">
      <c r="A16" t="s">
        <v>278</v>
      </c>
      <c r="B16" t="s">
        <v>1738</v>
      </c>
      <c r="D16" t="s">
        <v>1679</v>
      </c>
      <c r="E16" t="s">
        <v>2520</v>
      </c>
      <c r="F16" t="s">
        <v>1848</v>
      </c>
      <c r="G16" s="1"/>
      <c r="H16" s="1">
        <v>64069050</v>
      </c>
      <c r="I16" s="1" t="s">
        <v>1850</v>
      </c>
      <c r="J16" s="1" t="s">
        <v>1850</v>
      </c>
      <c r="K16" s="1" t="s">
        <v>1850</v>
      </c>
      <c r="L16" s="1" t="s">
        <v>1851</v>
      </c>
      <c r="M16">
        <v>27</v>
      </c>
      <c r="N16" s="1" t="s">
        <v>1791</v>
      </c>
      <c r="O16" s="306">
        <v>18.899999999999999</v>
      </c>
      <c r="P16" s="160">
        <f t="shared" si="0"/>
        <v>34.800000000000004</v>
      </c>
      <c r="Q16">
        <v>43.5</v>
      </c>
      <c r="R16" s="8">
        <v>7314241110279</v>
      </c>
      <c r="S16" s="102">
        <v>7.0000000000000001E-3</v>
      </c>
      <c r="T16" s="94">
        <v>2E-3</v>
      </c>
      <c r="U16" s="1">
        <f t="shared" si="1"/>
        <v>9.0000000000000011E-3</v>
      </c>
      <c r="V16" s="87">
        <v>7</v>
      </c>
      <c r="W16" s="1">
        <v>320</v>
      </c>
      <c r="X16" s="87">
        <v>125</v>
      </c>
      <c r="Y16" s="1">
        <v>5</v>
      </c>
      <c r="Z16" s="7"/>
      <c r="AA16" s="86"/>
      <c r="AB16" s="86" t="s">
        <v>1854</v>
      </c>
      <c r="AC16" s="94">
        <v>2.4E-2</v>
      </c>
      <c r="AD16" s="1">
        <v>9</v>
      </c>
      <c r="AE16" s="1">
        <v>340</v>
      </c>
      <c r="AF16" s="1">
        <v>180</v>
      </c>
      <c r="AG16" s="7"/>
      <c r="AH16" s="7"/>
      <c r="AI16" s="7"/>
      <c r="AJ16" s="7"/>
      <c r="AK16" s="7"/>
      <c r="AL16" s="7"/>
      <c r="AM16" s="1"/>
      <c r="AN16" s="1"/>
      <c r="AO16" s="1"/>
      <c r="AP16" s="1"/>
      <c r="AQ16" s="1"/>
      <c r="AR16" s="1"/>
      <c r="AS16" s="1"/>
      <c r="AT16" s="1"/>
      <c r="AU16" s="1"/>
      <c r="AV16" s="290" t="s">
        <v>2442</v>
      </c>
      <c r="AX16" t="s">
        <v>4279</v>
      </c>
    </row>
    <row r="17" spans="1:50" ht="15.75">
      <c r="A17" t="s">
        <v>278</v>
      </c>
      <c r="B17" t="s">
        <v>1738</v>
      </c>
      <c r="D17" t="s">
        <v>1680</v>
      </c>
      <c r="E17" t="s">
        <v>2521</v>
      </c>
      <c r="F17" t="s">
        <v>1848</v>
      </c>
      <c r="G17" s="1"/>
      <c r="H17" s="1">
        <v>64069050</v>
      </c>
      <c r="I17" s="1" t="s">
        <v>1850</v>
      </c>
      <c r="J17" s="1" t="s">
        <v>1850</v>
      </c>
      <c r="K17" s="1" t="s">
        <v>1850</v>
      </c>
      <c r="L17" s="1" t="s">
        <v>1851</v>
      </c>
      <c r="M17">
        <v>28</v>
      </c>
      <c r="N17" s="1" t="s">
        <v>1791</v>
      </c>
      <c r="O17" s="306">
        <v>18.899999999999999</v>
      </c>
      <c r="P17" s="160">
        <f t="shared" si="0"/>
        <v>34.800000000000004</v>
      </c>
      <c r="Q17">
        <v>43.5</v>
      </c>
      <c r="R17" s="8">
        <v>7314241110286</v>
      </c>
      <c r="S17" s="102">
        <v>7.0000000000000001E-3</v>
      </c>
      <c r="T17" s="94">
        <v>2E-3</v>
      </c>
      <c r="U17" s="1">
        <f t="shared" si="1"/>
        <v>9.0000000000000011E-3</v>
      </c>
      <c r="V17" s="87">
        <v>7</v>
      </c>
      <c r="W17" s="1">
        <v>320</v>
      </c>
      <c r="X17" s="87">
        <v>125</v>
      </c>
      <c r="Y17" s="1">
        <v>5</v>
      </c>
      <c r="Z17" s="7"/>
      <c r="AA17" s="86"/>
      <c r="AB17" s="86" t="s">
        <v>1854</v>
      </c>
      <c r="AC17" s="94">
        <v>2.4E-2</v>
      </c>
      <c r="AD17" s="1">
        <v>9</v>
      </c>
      <c r="AE17" s="1">
        <v>340</v>
      </c>
      <c r="AF17" s="1">
        <v>180</v>
      </c>
      <c r="AG17" s="7"/>
      <c r="AH17" s="7"/>
      <c r="AI17" s="7"/>
      <c r="AJ17" s="7"/>
      <c r="AK17" s="7"/>
      <c r="AL17" s="7"/>
      <c r="AM17" s="1"/>
      <c r="AN17" s="1"/>
      <c r="AO17" s="1"/>
      <c r="AP17" s="1"/>
      <c r="AQ17" s="1"/>
      <c r="AR17" s="1"/>
      <c r="AS17" s="1"/>
      <c r="AT17" s="1"/>
      <c r="AU17" s="1"/>
      <c r="AV17" s="290" t="s">
        <v>2442</v>
      </c>
      <c r="AX17" t="s">
        <v>4279</v>
      </c>
    </row>
    <row r="18" spans="1:50" ht="15.75">
      <c r="A18" t="s">
        <v>278</v>
      </c>
      <c r="B18" t="s">
        <v>1738</v>
      </c>
      <c r="D18" t="s">
        <v>1681</v>
      </c>
      <c r="E18" t="s">
        <v>2522</v>
      </c>
      <c r="F18" t="s">
        <v>1848</v>
      </c>
      <c r="G18" s="1"/>
      <c r="H18" s="1">
        <v>64069050</v>
      </c>
      <c r="I18" s="1" t="s">
        <v>1850</v>
      </c>
      <c r="J18" s="1" t="s">
        <v>1850</v>
      </c>
      <c r="K18" s="1" t="s">
        <v>1850</v>
      </c>
      <c r="L18" s="1" t="s">
        <v>1851</v>
      </c>
      <c r="M18">
        <v>29</v>
      </c>
      <c r="N18" s="1" t="s">
        <v>1791</v>
      </c>
      <c r="O18" s="306">
        <v>18.899999999999999</v>
      </c>
      <c r="P18" s="160">
        <f t="shared" si="0"/>
        <v>34.800000000000004</v>
      </c>
      <c r="Q18">
        <v>43.5</v>
      </c>
      <c r="R18" s="8">
        <v>7314241110293</v>
      </c>
      <c r="S18" s="102">
        <v>7.0000000000000001E-3</v>
      </c>
      <c r="T18" s="94">
        <v>2E-3</v>
      </c>
      <c r="U18" s="1">
        <f t="shared" si="1"/>
        <v>9.0000000000000011E-3</v>
      </c>
      <c r="V18" s="87">
        <v>7</v>
      </c>
      <c r="W18" s="1">
        <v>320</v>
      </c>
      <c r="X18" s="87">
        <v>125</v>
      </c>
      <c r="Y18" s="1">
        <v>5</v>
      </c>
      <c r="Z18" s="7"/>
      <c r="AA18" s="86"/>
      <c r="AB18" s="86" t="s">
        <v>1854</v>
      </c>
      <c r="AC18" s="94">
        <v>2.4E-2</v>
      </c>
      <c r="AD18" s="1">
        <v>9</v>
      </c>
      <c r="AE18" s="1">
        <v>340</v>
      </c>
      <c r="AF18" s="1">
        <v>180</v>
      </c>
      <c r="AG18" s="7"/>
      <c r="AH18" s="7"/>
      <c r="AI18" s="7"/>
      <c r="AJ18" s="7"/>
      <c r="AK18" s="7"/>
      <c r="AL18" s="7"/>
      <c r="AM18" s="1"/>
      <c r="AN18" s="1"/>
      <c r="AO18" s="1"/>
      <c r="AP18" s="1"/>
      <c r="AQ18" s="1"/>
      <c r="AR18" s="1"/>
      <c r="AS18" s="1"/>
      <c r="AT18" s="1"/>
      <c r="AU18" s="1"/>
      <c r="AV18" s="290" t="s">
        <v>2442</v>
      </c>
      <c r="AX18" t="s">
        <v>4279</v>
      </c>
    </row>
    <row r="19" spans="1:50" ht="15.75">
      <c r="A19" t="s">
        <v>278</v>
      </c>
      <c r="B19" t="s">
        <v>1738</v>
      </c>
      <c r="D19" t="s">
        <v>1682</v>
      </c>
      <c r="E19" t="s">
        <v>2523</v>
      </c>
      <c r="F19" t="s">
        <v>1848</v>
      </c>
      <c r="G19" s="1"/>
      <c r="H19" s="1">
        <v>64069050</v>
      </c>
      <c r="I19" s="1" t="s">
        <v>1850</v>
      </c>
      <c r="J19" s="1" t="s">
        <v>1850</v>
      </c>
      <c r="K19" s="1" t="s">
        <v>1850</v>
      </c>
      <c r="L19" s="1" t="s">
        <v>1851</v>
      </c>
      <c r="M19">
        <v>30</v>
      </c>
      <c r="N19" s="1" t="s">
        <v>1791</v>
      </c>
      <c r="O19" s="306">
        <v>18.899999999999999</v>
      </c>
      <c r="P19" s="160">
        <f t="shared" si="0"/>
        <v>34.800000000000004</v>
      </c>
      <c r="Q19">
        <v>43.5</v>
      </c>
      <c r="R19" s="8">
        <v>7314241110309</v>
      </c>
      <c r="S19" s="102">
        <v>7.0000000000000001E-3</v>
      </c>
      <c r="T19" s="94">
        <v>2E-3</v>
      </c>
      <c r="U19" s="1">
        <f t="shared" si="1"/>
        <v>9.0000000000000011E-3</v>
      </c>
      <c r="V19" s="87">
        <v>7</v>
      </c>
      <c r="W19" s="1">
        <v>320</v>
      </c>
      <c r="X19" s="87">
        <v>125</v>
      </c>
      <c r="Y19" s="1">
        <v>5</v>
      </c>
      <c r="Z19" s="7"/>
      <c r="AA19" s="86"/>
      <c r="AB19" s="86" t="s">
        <v>1854</v>
      </c>
      <c r="AC19" s="94">
        <v>0.03</v>
      </c>
      <c r="AD19" s="1">
        <v>9</v>
      </c>
      <c r="AE19" s="1">
        <v>340</v>
      </c>
      <c r="AF19" s="1">
        <v>180</v>
      </c>
      <c r="AG19" s="7"/>
      <c r="AH19" s="7"/>
      <c r="AI19" s="7"/>
      <c r="AJ19" s="7"/>
      <c r="AK19" s="7"/>
      <c r="AL19" s="7"/>
      <c r="AM19" s="1"/>
      <c r="AN19" s="1"/>
      <c r="AO19" s="1"/>
      <c r="AP19" s="1"/>
      <c r="AQ19" s="1"/>
      <c r="AR19" s="1"/>
      <c r="AS19" s="1"/>
      <c r="AT19" s="1"/>
      <c r="AU19" s="1"/>
      <c r="AV19" s="290" t="s">
        <v>2442</v>
      </c>
      <c r="AX19" t="s">
        <v>4279</v>
      </c>
    </row>
    <row r="20" spans="1:50" ht="15.75">
      <c r="A20" t="s">
        <v>278</v>
      </c>
      <c r="B20" t="s">
        <v>1738</v>
      </c>
      <c r="D20" t="s">
        <v>1683</v>
      </c>
      <c r="E20" t="s">
        <v>2524</v>
      </c>
      <c r="F20" t="s">
        <v>1848</v>
      </c>
      <c r="G20" s="1"/>
      <c r="H20" s="1">
        <v>64069050</v>
      </c>
      <c r="I20" s="1" t="s">
        <v>1850</v>
      </c>
      <c r="J20" s="1" t="s">
        <v>1850</v>
      </c>
      <c r="K20" s="1" t="s">
        <v>1850</v>
      </c>
      <c r="L20" s="1" t="s">
        <v>1851</v>
      </c>
      <c r="M20">
        <v>31</v>
      </c>
      <c r="N20" s="1" t="s">
        <v>1791</v>
      </c>
      <c r="O20" s="306">
        <v>18.899999999999999</v>
      </c>
      <c r="P20" s="160">
        <f t="shared" si="0"/>
        <v>34.800000000000004</v>
      </c>
      <c r="Q20">
        <v>43.5</v>
      </c>
      <c r="R20" s="8">
        <v>7314241110316</v>
      </c>
      <c r="S20" s="102">
        <v>7.0000000000000001E-3</v>
      </c>
      <c r="T20" s="94">
        <v>2E-3</v>
      </c>
      <c r="U20" s="1">
        <f t="shared" si="1"/>
        <v>9.0000000000000011E-3</v>
      </c>
      <c r="V20" s="87">
        <v>7</v>
      </c>
      <c r="W20" s="1">
        <v>320</v>
      </c>
      <c r="X20" s="87">
        <v>125</v>
      </c>
      <c r="Y20" s="1">
        <v>5</v>
      </c>
      <c r="Z20" s="7"/>
      <c r="AA20" s="86"/>
      <c r="AB20" s="86" t="s">
        <v>1854</v>
      </c>
      <c r="AC20" s="94">
        <v>0.03</v>
      </c>
      <c r="AD20" s="1">
        <v>9</v>
      </c>
      <c r="AE20" s="1">
        <v>340</v>
      </c>
      <c r="AF20" s="1">
        <v>180</v>
      </c>
      <c r="AG20" s="7"/>
      <c r="AH20" s="7"/>
      <c r="AI20" s="7"/>
      <c r="AJ20" s="7"/>
      <c r="AK20" s="7"/>
      <c r="AL20" s="7"/>
      <c r="AM20" s="1"/>
      <c r="AN20" s="1"/>
      <c r="AO20" s="1"/>
      <c r="AP20" s="1"/>
      <c r="AQ20" s="1"/>
      <c r="AR20" s="1"/>
      <c r="AS20" s="1"/>
      <c r="AT20" s="1"/>
      <c r="AU20" s="1"/>
      <c r="AV20" s="290" t="s">
        <v>2442</v>
      </c>
      <c r="AX20" t="s">
        <v>4279</v>
      </c>
    </row>
    <row r="21" spans="1:50" ht="15.75">
      <c r="A21" t="s">
        <v>278</v>
      </c>
      <c r="B21" t="s">
        <v>1738</v>
      </c>
      <c r="D21" t="s">
        <v>1684</v>
      </c>
      <c r="E21" t="s">
        <v>2525</v>
      </c>
      <c r="F21" t="s">
        <v>1848</v>
      </c>
      <c r="G21" s="1"/>
      <c r="H21" s="1">
        <v>64069050</v>
      </c>
      <c r="I21" s="1" t="s">
        <v>1850</v>
      </c>
      <c r="J21" s="1" t="s">
        <v>1850</v>
      </c>
      <c r="K21" s="1" t="s">
        <v>1850</v>
      </c>
      <c r="L21" s="1" t="s">
        <v>1851</v>
      </c>
      <c r="M21">
        <v>32</v>
      </c>
      <c r="N21" s="1" t="s">
        <v>1791</v>
      </c>
      <c r="O21" s="306">
        <v>18.899999999999999</v>
      </c>
      <c r="P21" s="160">
        <f t="shared" si="0"/>
        <v>34.800000000000004</v>
      </c>
      <c r="Q21">
        <v>43.5</v>
      </c>
      <c r="R21" s="8">
        <v>7314241110323</v>
      </c>
      <c r="S21" s="102">
        <v>7.0000000000000001E-3</v>
      </c>
      <c r="T21" s="94">
        <v>2E-3</v>
      </c>
      <c r="U21" s="1">
        <f t="shared" si="1"/>
        <v>9.0000000000000011E-3</v>
      </c>
      <c r="V21" s="87">
        <v>7</v>
      </c>
      <c r="W21" s="1">
        <v>320</v>
      </c>
      <c r="X21" s="87">
        <v>125</v>
      </c>
      <c r="Y21" s="1">
        <v>5</v>
      </c>
      <c r="Z21" s="7"/>
      <c r="AA21" s="86"/>
      <c r="AB21" s="86" t="s">
        <v>1854</v>
      </c>
      <c r="AC21" s="94">
        <v>0.03</v>
      </c>
      <c r="AD21" s="1">
        <v>9</v>
      </c>
      <c r="AE21" s="1">
        <v>340</v>
      </c>
      <c r="AF21" s="1">
        <v>180</v>
      </c>
      <c r="AG21" s="7"/>
      <c r="AH21" s="7"/>
      <c r="AI21" s="7"/>
      <c r="AJ21" s="7"/>
      <c r="AK21" s="7"/>
      <c r="AL21" s="7"/>
      <c r="AM21" s="1"/>
      <c r="AN21" s="1"/>
      <c r="AO21" s="1"/>
      <c r="AP21" s="1"/>
      <c r="AQ21" s="1"/>
      <c r="AR21" s="1"/>
      <c r="AS21" s="1"/>
      <c r="AT21" s="1"/>
      <c r="AU21" s="1"/>
      <c r="AV21" s="290" t="s">
        <v>2442</v>
      </c>
      <c r="AX21" t="s">
        <v>4279</v>
      </c>
    </row>
    <row r="22" spans="1:50" ht="15.75">
      <c r="A22" t="s">
        <v>278</v>
      </c>
      <c r="B22" t="s">
        <v>1738</v>
      </c>
      <c r="D22" t="s">
        <v>1685</v>
      </c>
      <c r="E22" t="s">
        <v>2526</v>
      </c>
      <c r="F22" t="s">
        <v>1848</v>
      </c>
      <c r="G22" s="1"/>
      <c r="H22" s="1">
        <v>64069050</v>
      </c>
      <c r="I22" s="1" t="s">
        <v>1850</v>
      </c>
      <c r="J22" s="1" t="s">
        <v>1850</v>
      </c>
      <c r="K22" s="1" t="s">
        <v>1850</v>
      </c>
      <c r="L22" s="1" t="s">
        <v>1851</v>
      </c>
      <c r="M22">
        <v>33</v>
      </c>
      <c r="N22" s="1" t="s">
        <v>1791</v>
      </c>
      <c r="O22" s="306">
        <v>18.899999999999999</v>
      </c>
      <c r="P22" s="160">
        <f t="shared" si="0"/>
        <v>34.800000000000004</v>
      </c>
      <c r="Q22">
        <v>43.5</v>
      </c>
      <c r="R22" s="8">
        <v>7314241110330</v>
      </c>
      <c r="S22" s="102">
        <v>7.0000000000000001E-3</v>
      </c>
      <c r="T22" s="94">
        <v>2E-3</v>
      </c>
      <c r="U22" s="1">
        <f t="shared" si="1"/>
        <v>9.0000000000000011E-3</v>
      </c>
      <c r="V22" s="87">
        <v>7</v>
      </c>
      <c r="W22" s="1">
        <v>320</v>
      </c>
      <c r="X22" s="87">
        <v>125</v>
      </c>
      <c r="Y22" s="1">
        <v>5</v>
      </c>
      <c r="Z22" s="7"/>
      <c r="AA22" s="86"/>
      <c r="AB22" s="86" t="s">
        <v>1854</v>
      </c>
      <c r="AC22" s="94">
        <v>0.03</v>
      </c>
      <c r="AD22" s="1">
        <v>9</v>
      </c>
      <c r="AE22" s="1">
        <v>340</v>
      </c>
      <c r="AF22" s="1">
        <v>180</v>
      </c>
      <c r="AG22" s="7"/>
      <c r="AH22" s="7"/>
      <c r="AI22" s="7"/>
      <c r="AJ22" s="7"/>
      <c r="AK22" s="7"/>
      <c r="AL22" s="7"/>
      <c r="AM22" s="1"/>
      <c r="AN22" s="1"/>
      <c r="AO22" s="1"/>
      <c r="AP22" s="1"/>
      <c r="AQ22" s="1"/>
      <c r="AR22" s="1"/>
      <c r="AS22" s="1"/>
      <c r="AT22" s="1"/>
      <c r="AU22" s="1"/>
      <c r="AV22" s="290" t="s">
        <v>2442</v>
      </c>
      <c r="AX22" t="s">
        <v>4279</v>
      </c>
    </row>
    <row r="23" spans="1:50" ht="15.75">
      <c r="A23" t="s">
        <v>278</v>
      </c>
      <c r="B23" t="s">
        <v>1738</v>
      </c>
      <c r="D23" t="s">
        <v>1686</v>
      </c>
      <c r="E23" t="s">
        <v>2527</v>
      </c>
      <c r="F23" t="s">
        <v>1848</v>
      </c>
      <c r="G23" s="1"/>
      <c r="H23" s="1">
        <v>64069050</v>
      </c>
      <c r="I23" s="1" t="s">
        <v>1850</v>
      </c>
      <c r="J23" s="1" t="s">
        <v>1850</v>
      </c>
      <c r="K23" s="1" t="s">
        <v>1850</v>
      </c>
      <c r="L23" s="1" t="s">
        <v>1851</v>
      </c>
      <c r="M23">
        <v>34</v>
      </c>
      <c r="N23" s="1" t="s">
        <v>1791</v>
      </c>
      <c r="O23" s="306">
        <v>18.899999999999999</v>
      </c>
      <c r="P23" s="160">
        <f t="shared" si="0"/>
        <v>34.800000000000004</v>
      </c>
      <c r="Q23">
        <v>43.5</v>
      </c>
      <c r="R23" s="8">
        <v>7314241110347</v>
      </c>
      <c r="S23" s="102">
        <v>7.0000000000000001E-3</v>
      </c>
      <c r="T23" s="94">
        <v>2E-3</v>
      </c>
      <c r="U23" s="1">
        <f t="shared" si="1"/>
        <v>9.0000000000000011E-3</v>
      </c>
      <c r="V23" s="87">
        <v>7</v>
      </c>
      <c r="W23" s="1">
        <v>320</v>
      </c>
      <c r="X23" s="87">
        <v>125</v>
      </c>
      <c r="Y23" s="1">
        <v>5</v>
      </c>
      <c r="Z23" s="7"/>
      <c r="AA23" s="86"/>
      <c r="AB23" s="86" t="s">
        <v>1854</v>
      </c>
      <c r="AC23" s="94">
        <v>0.03</v>
      </c>
      <c r="AD23" s="1">
        <v>9</v>
      </c>
      <c r="AE23" s="1">
        <v>340</v>
      </c>
      <c r="AF23" s="1">
        <v>180</v>
      </c>
      <c r="AG23" s="7"/>
      <c r="AH23" s="7"/>
      <c r="AI23" s="7"/>
      <c r="AJ23" s="7"/>
      <c r="AK23" s="7"/>
      <c r="AL23" s="7"/>
      <c r="AM23" s="1"/>
      <c r="AN23" s="1"/>
      <c r="AO23" s="1"/>
      <c r="AP23" s="1"/>
      <c r="AQ23" s="1"/>
      <c r="AR23" s="1"/>
      <c r="AS23" s="1"/>
      <c r="AT23" s="1"/>
      <c r="AU23" s="1"/>
      <c r="AV23" s="290" t="s">
        <v>2442</v>
      </c>
      <c r="AX23" t="s">
        <v>4279</v>
      </c>
    </row>
    <row r="24" spans="1:50" ht="15.75">
      <c r="A24" t="s">
        <v>278</v>
      </c>
      <c r="B24" t="s">
        <v>1738</v>
      </c>
      <c r="D24" t="s">
        <v>1687</v>
      </c>
      <c r="E24" t="s">
        <v>2528</v>
      </c>
      <c r="F24" t="s">
        <v>1848</v>
      </c>
      <c r="G24" s="1"/>
      <c r="H24" s="1">
        <v>64069050</v>
      </c>
      <c r="I24" s="1" t="s">
        <v>1850</v>
      </c>
      <c r="J24" s="1" t="s">
        <v>1850</v>
      </c>
      <c r="K24" s="1" t="s">
        <v>1850</v>
      </c>
      <c r="L24" s="1" t="s">
        <v>1851</v>
      </c>
      <c r="M24">
        <v>35</v>
      </c>
      <c r="N24" s="1" t="s">
        <v>1791</v>
      </c>
      <c r="O24" s="306">
        <v>18.899999999999999</v>
      </c>
      <c r="P24" s="160">
        <f t="shared" si="0"/>
        <v>34.800000000000004</v>
      </c>
      <c r="Q24">
        <v>43.5</v>
      </c>
      <c r="R24" s="8">
        <v>7314241110354</v>
      </c>
      <c r="S24" s="102">
        <v>7.0000000000000001E-3</v>
      </c>
      <c r="T24" s="94">
        <v>2E-3</v>
      </c>
      <c r="U24" s="1">
        <f t="shared" si="1"/>
        <v>9.0000000000000011E-3</v>
      </c>
      <c r="V24" s="87">
        <v>7</v>
      </c>
      <c r="W24" s="1">
        <v>320</v>
      </c>
      <c r="X24" s="87">
        <v>125</v>
      </c>
      <c r="Y24" s="1">
        <v>5</v>
      </c>
      <c r="Z24" s="7"/>
      <c r="AA24" s="86"/>
      <c r="AB24" s="86" t="s">
        <v>1854</v>
      </c>
      <c r="AC24" s="94">
        <v>3.5000000000000003E-2</v>
      </c>
      <c r="AD24" s="1">
        <v>9</v>
      </c>
      <c r="AE24" s="1">
        <v>340</v>
      </c>
      <c r="AF24" s="1">
        <v>180</v>
      </c>
      <c r="AG24" s="7"/>
      <c r="AH24" s="7"/>
      <c r="AI24" s="7"/>
      <c r="AJ24" s="7"/>
      <c r="AK24" s="7"/>
      <c r="AL24" s="7"/>
      <c r="AM24" s="1"/>
      <c r="AN24" s="1"/>
      <c r="AO24" s="1"/>
      <c r="AP24" s="1"/>
      <c r="AQ24" s="1"/>
      <c r="AR24" s="1"/>
      <c r="AS24" s="1"/>
      <c r="AT24" s="1"/>
      <c r="AU24" s="1"/>
      <c r="AV24" s="290" t="s">
        <v>2442</v>
      </c>
      <c r="AX24" t="s">
        <v>4279</v>
      </c>
    </row>
    <row r="25" spans="1:50" ht="15.75">
      <c r="A25" t="s">
        <v>278</v>
      </c>
      <c r="B25" t="s">
        <v>1738</v>
      </c>
      <c r="D25" t="s">
        <v>1688</v>
      </c>
      <c r="E25" t="s">
        <v>2529</v>
      </c>
      <c r="F25" t="s">
        <v>1848</v>
      </c>
      <c r="G25" s="1"/>
      <c r="H25" s="1">
        <v>64069050</v>
      </c>
      <c r="I25" s="1" t="s">
        <v>1850</v>
      </c>
      <c r="J25" s="1" t="s">
        <v>1850</v>
      </c>
      <c r="K25" s="1" t="s">
        <v>1850</v>
      </c>
      <c r="L25" s="1" t="s">
        <v>1851</v>
      </c>
      <c r="M25">
        <v>36</v>
      </c>
      <c r="N25" s="1" t="s">
        <v>1791</v>
      </c>
      <c r="O25" s="306">
        <v>18.899999999999999</v>
      </c>
      <c r="P25" s="160">
        <f t="shared" si="0"/>
        <v>34.800000000000004</v>
      </c>
      <c r="Q25">
        <v>43.5</v>
      </c>
      <c r="R25" s="8">
        <v>7314241110361</v>
      </c>
      <c r="S25" s="102">
        <v>7.0000000000000001E-3</v>
      </c>
      <c r="T25" s="94">
        <v>2E-3</v>
      </c>
      <c r="U25" s="1">
        <f t="shared" si="1"/>
        <v>9.0000000000000011E-3</v>
      </c>
      <c r="V25" s="87">
        <v>7</v>
      </c>
      <c r="W25" s="1">
        <v>320</v>
      </c>
      <c r="X25" s="87">
        <v>125</v>
      </c>
      <c r="Y25" s="1">
        <v>5</v>
      </c>
      <c r="Z25" s="7"/>
      <c r="AA25" s="86"/>
      <c r="AB25" s="86" t="s">
        <v>1854</v>
      </c>
      <c r="AC25" s="94">
        <v>3.5000000000000003E-2</v>
      </c>
      <c r="AD25" s="1">
        <v>9</v>
      </c>
      <c r="AE25" s="1">
        <v>340</v>
      </c>
      <c r="AF25" s="1">
        <v>180</v>
      </c>
      <c r="AG25" s="7"/>
      <c r="AH25" s="7"/>
      <c r="AI25" s="7"/>
      <c r="AJ25" s="7"/>
      <c r="AK25" s="7"/>
      <c r="AL25" s="7"/>
      <c r="AM25" s="1"/>
      <c r="AN25" s="1"/>
      <c r="AO25" s="1"/>
      <c r="AP25" s="1"/>
      <c r="AQ25" s="1"/>
      <c r="AR25" s="1"/>
      <c r="AS25" s="1"/>
      <c r="AT25" s="1"/>
      <c r="AU25" s="1"/>
      <c r="AV25" s="290" t="s">
        <v>2442</v>
      </c>
      <c r="AX25" t="s">
        <v>4279</v>
      </c>
    </row>
    <row r="26" spans="1:50" ht="15.75">
      <c r="A26" t="s">
        <v>278</v>
      </c>
      <c r="B26" t="s">
        <v>1738</v>
      </c>
      <c r="D26" t="s">
        <v>1689</v>
      </c>
      <c r="E26" t="s">
        <v>2530</v>
      </c>
      <c r="F26" t="s">
        <v>1848</v>
      </c>
      <c r="G26" s="1"/>
      <c r="H26" s="1">
        <v>64069050</v>
      </c>
      <c r="I26" s="1" t="s">
        <v>1850</v>
      </c>
      <c r="J26" s="1" t="s">
        <v>1850</v>
      </c>
      <c r="K26" s="1" t="s">
        <v>1850</v>
      </c>
      <c r="L26" s="1" t="s">
        <v>1851</v>
      </c>
      <c r="M26">
        <v>37</v>
      </c>
      <c r="N26" s="1" t="s">
        <v>1791</v>
      </c>
      <c r="O26" s="306">
        <v>18.899999999999999</v>
      </c>
      <c r="P26" s="160">
        <f t="shared" si="0"/>
        <v>34.800000000000004</v>
      </c>
      <c r="Q26">
        <v>43.5</v>
      </c>
      <c r="R26" s="8">
        <v>7314241110378</v>
      </c>
      <c r="S26" s="102">
        <v>7.0000000000000001E-3</v>
      </c>
      <c r="T26" s="94">
        <v>2E-3</v>
      </c>
      <c r="U26" s="1">
        <f t="shared" si="1"/>
        <v>9.0000000000000011E-3</v>
      </c>
      <c r="V26" s="87">
        <v>7</v>
      </c>
      <c r="W26" s="1">
        <v>320</v>
      </c>
      <c r="X26" s="87">
        <v>125</v>
      </c>
      <c r="Y26" s="1">
        <v>5</v>
      </c>
      <c r="Z26" s="7"/>
      <c r="AA26" s="86"/>
      <c r="AB26" s="86" t="s">
        <v>1854</v>
      </c>
      <c r="AC26" s="94">
        <v>3.5000000000000003E-2</v>
      </c>
      <c r="AD26" s="1">
        <v>9</v>
      </c>
      <c r="AE26" s="1">
        <v>340</v>
      </c>
      <c r="AF26" s="1">
        <v>180</v>
      </c>
      <c r="AG26" s="7"/>
      <c r="AH26" s="7"/>
      <c r="AI26" s="7"/>
      <c r="AJ26" s="7"/>
      <c r="AK26" s="7"/>
      <c r="AL26" s="7"/>
      <c r="AM26" s="1"/>
      <c r="AN26" s="1"/>
      <c r="AO26" s="1"/>
      <c r="AP26" s="1"/>
      <c r="AQ26" s="1"/>
      <c r="AR26" s="1"/>
      <c r="AS26" s="1"/>
      <c r="AT26" s="1"/>
      <c r="AU26" s="1"/>
      <c r="AV26" s="290" t="s">
        <v>2442</v>
      </c>
      <c r="AX26" t="s">
        <v>4279</v>
      </c>
    </row>
    <row r="27" spans="1:50" ht="15.75">
      <c r="A27" t="s">
        <v>278</v>
      </c>
      <c r="B27" t="s">
        <v>1738</v>
      </c>
      <c r="D27" t="s">
        <v>1690</v>
      </c>
      <c r="E27" t="s">
        <v>2531</v>
      </c>
      <c r="F27" t="s">
        <v>1848</v>
      </c>
      <c r="G27" s="1"/>
      <c r="H27" s="1">
        <v>64069050</v>
      </c>
      <c r="I27" s="1" t="s">
        <v>1850</v>
      </c>
      <c r="J27" s="1" t="s">
        <v>1850</v>
      </c>
      <c r="K27" s="1" t="s">
        <v>1850</v>
      </c>
      <c r="L27" s="1" t="s">
        <v>1851</v>
      </c>
      <c r="M27">
        <v>38</v>
      </c>
      <c r="N27" s="1" t="s">
        <v>1791</v>
      </c>
      <c r="O27" s="306">
        <v>18.899999999999999</v>
      </c>
      <c r="P27" s="160">
        <f t="shared" si="0"/>
        <v>34.800000000000004</v>
      </c>
      <c r="Q27">
        <v>43.5</v>
      </c>
      <c r="R27" s="8">
        <v>7314241110385</v>
      </c>
      <c r="S27" s="102">
        <v>7.0000000000000001E-3</v>
      </c>
      <c r="T27" s="94">
        <v>2E-3</v>
      </c>
      <c r="U27" s="1">
        <f t="shared" si="1"/>
        <v>9.0000000000000011E-3</v>
      </c>
      <c r="V27" s="87">
        <v>7</v>
      </c>
      <c r="W27" s="1">
        <v>320</v>
      </c>
      <c r="X27" s="87">
        <v>125</v>
      </c>
      <c r="Y27" s="1">
        <v>5</v>
      </c>
      <c r="Z27" s="7"/>
      <c r="AA27" s="86"/>
      <c r="AB27" s="86" t="s">
        <v>1854</v>
      </c>
      <c r="AC27" s="94">
        <v>3.5000000000000003E-2</v>
      </c>
      <c r="AD27" s="1">
        <v>9</v>
      </c>
      <c r="AE27" s="1">
        <v>340</v>
      </c>
      <c r="AF27" s="1">
        <v>180</v>
      </c>
      <c r="AG27" s="7"/>
      <c r="AH27" s="7"/>
      <c r="AI27" s="7"/>
      <c r="AJ27" s="7"/>
      <c r="AK27" s="7"/>
      <c r="AL27" s="7"/>
      <c r="AM27" s="1"/>
      <c r="AN27" s="1"/>
      <c r="AO27" s="1"/>
      <c r="AP27" s="1"/>
      <c r="AQ27" s="1"/>
      <c r="AR27" s="1"/>
      <c r="AS27" s="1"/>
      <c r="AT27" s="1"/>
      <c r="AU27" s="1"/>
      <c r="AV27" s="290" t="s">
        <v>2442</v>
      </c>
      <c r="AX27" t="s">
        <v>4279</v>
      </c>
    </row>
    <row r="28" spans="1:50" ht="15.75">
      <c r="A28" t="s">
        <v>278</v>
      </c>
      <c r="B28" t="s">
        <v>1738</v>
      </c>
      <c r="D28" t="s">
        <v>1691</v>
      </c>
      <c r="E28" t="s">
        <v>2532</v>
      </c>
      <c r="F28" t="s">
        <v>1848</v>
      </c>
      <c r="G28" s="1"/>
      <c r="H28" s="1">
        <v>64069050</v>
      </c>
      <c r="I28" s="1" t="s">
        <v>1850</v>
      </c>
      <c r="J28" s="1" t="s">
        <v>1850</v>
      </c>
      <c r="K28" s="1" t="s">
        <v>1850</v>
      </c>
      <c r="L28" s="1" t="s">
        <v>1851</v>
      </c>
      <c r="M28">
        <v>39</v>
      </c>
      <c r="N28" s="1" t="s">
        <v>1791</v>
      </c>
      <c r="O28" s="306">
        <v>18.899999999999999</v>
      </c>
      <c r="P28" s="160">
        <f t="shared" si="0"/>
        <v>34.800000000000004</v>
      </c>
      <c r="Q28">
        <v>43.5</v>
      </c>
      <c r="R28" s="8">
        <v>7314241110392</v>
      </c>
      <c r="S28" s="102">
        <v>7.0000000000000001E-3</v>
      </c>
      <c r="T28" s="94">
        <v>2E-3</v>
      </c>
      <c r="U28" s="1">
        <f t="shared" si="1"/>
        <v>9.0000000000000011E-3</v>
      </c>
      <c r="V28" s="87">
        <v>7</v>
      </c>
      <c r="W28" s="1">
        <v>320</v>
      </c>
      <c r="X28" s="87">
        <v>125</v>
      </c>
      <c r="Y28" s="1">
        <v>5</v>
      </c>
      <c r="Z28" s="7"/>
      <c r="AA28" s="86"/>
      <c r="AB28" s="86" t="s">
        <v>1854</v>
      </c>
      <c r="AC28" s="94">
        <v>0.04</v>
      </c>
      <c r="AD28" s="1">
        <v>9</v>
      </c>
      <c r="AE28" s="1">
        <v>340</v>
      </c>
      <c r="AF28" s="1">
        <v>180</v>
      </c>
      <c r="AG28" s="7"/>
      <c r="AH28" s="7"/>
      <c r="AI28" s="7"/>
      <c r="AJ28" s="7"/>
      <c r="AK28" s="7"/>
      <c r="AL28" s="7"/>
      <c r="AM28" s="1"/>
      <c r="AN28" s="1"/>
      <c r="AO28" s="1"/>
      <c r="AP28" s="1"/>
      <c r="AQ28" s="1"/>
      <c r="AR28" s="1"/>
      <c r="AS28" s="1"/>
      <c r="AT28" s="1"/>
      <c r="AU28" s="1"/>
      <c r="AV28" s="290" t="s">
        <v>2442</v>
      </c>
      <c r="AX28" t="s">
        <v>4279</v>
      </c>
    </row>
    <row r="29" spans="1:50" ht="15.75">
      <c r="A29" t="s">
        <v>278</v>
      </c>
      <c r="B29" t="s">
        <v>1738</v>
      </c>
      <c r="D29" t="s">
        <v>1692</v>
      </c>
      <c r="E29" t="s">
        <v>2533</v>
      </c>
      <c r="F29" t="s">
        <v>1848</v>
      </c>
      <c r="G29" s="1"/>
      <c r="H29" s="1">
        <v>64069050</v>
      </c>
      <c r="I29" s="1" t="s">
        <v>1850</v>
      </c>
      <c r="J29" s="1" t="s">
        <v>1850</v>
      </c>
      <c r="K29" s="1" t="s">
        <v>1850</v>
      </c>
      <c r="L29" s="1" t="s">
        <v>1851</v>
      </c>
      <c r="M29">
        <v>40</v>
      </c>
      <c r="N29" s="1" t="s">
        <v>1791</v>
      </c>
      <c r="O29" s="306">
        <v>18.899999999999999</v>
      </c>
      <c r="P29" s="160">
        <f t="shared" si="0"/>
        <v>34.800000000000004</v>
      </c>
      <c r="Q29">
        <v>43.5</v>
      </c>
      <c r="R29" s="8">
        <v>7314241110408</v>
      </c>
      <c r="S29" s="102">
        <v>7.0000000000000001E-3</v>
      </c>
      <c r="T29" s="94">
        <v>2E-3</v>
      </c>
      <c r="U29" s="1">
        <f t="shared" si="1"/>
        <v>9.0000000000000011E-3</v>
      </c>
      <c r="V29" s="87">
        <v>7</v>
      </c>
      <c r="W29" s="1">
        <v>320</v>
      </c>
      <c r="X29" s="87">
        <v>125</v>
      </c>
      <c r="Y29" s="1">
        <v>5</v>
      </c>
      <c r="Z29" s="7"/>
      <c r="AA29" s="86"/>
      <c r="AB29" s="86" t="s">
        <v>1854</v>
      </c>
      <c r="AC29" s="94">
        <v>0.04</v>
      </c>
      <c r="AD29" s="1">
        <v>9</v>
      </c>
      <c r="AE29" s="1">
        <v>340</v>
      </c>
      <c r="AF29" s="1">
        <v>180</v>
      </c>
      <c r="AG29" s="7"/>
      <c r="AH29" s="7"/>
      <c r="AI29" s="7"/>
      <c r="AJ29" s="7"/>
      <c r="AK29" s="7"/>
      <c r="AL29" s="7"/>
      <c r="AM29" s="1"/>
      <c r="AN29" s="1"/>
      <c r="AO29" s="1"/>
      <c r="AP29" s="1"/>
      <c r="AQ29" s="1"/>
      <c r="AR29" s="1"/>
      <c r="AS29" s="1"/>
      <c r="AT29" s="1"/>
      <c r="AU29" s="1"/>
      <c r="AV29" s="290" t="s">
        <v>2442</v>
      </c>
      <c r="AX29" t="s">
        <v>4279</v>
      </c>
    </row>
    <row r="30" spans="1:50" ht="15.75">
      <c r="A30" t="s">
        <v>278</v>
      </c>
      <c r="B30" t="s">
        <v>1738</v>
      </c>
      <c r="D30" t="s">
        <v>1693</v>
      </c>
      <c r="E30" t="s">
        <v>2534</v>
      </c>
      <c r="F30" t="s">
        <v>1848</v>
      </c>
      <c r="G30" s="1"/>
      <c r="H30" s="1">
        <v>64069050</v>
      </c>
      <c r="I30" s="1" t="s">
        <v>1850</v>
      </c>
      <c r="J30" s="1" t="s">
        <v>1850</v>
      </c>
      <c r="K30" s="1" t="s">
        <v>1850</v>
      </c>
      <c r="L30" s="1" t="s">
        <v>1851</v>
      </c>
      <c r="M30">
        <v>41</v>
      </c>
      <c r="N30" s="1" t="s">
        <v>1791</v>
      </c>
      <c r="O30" s="306">
        <v>18.899999999999999</v>
      </c>
      <c r="P30" s="160">
        <f t="shared" si="0"/>
        <v>34.800000000000004</v>
      </c>
      <c r="Q30">
        <v>43.5</v>
      </c>
      <c r="R30" s="8">
        <v>7314241110415</v>
      </c>
      <c r="S30" s="102">
        <v>7.0000000000000001E-3</v>
      </c>
      <c r="T30" s="94">
        <v>2E-3</v>
      </c>
      <c r="U30" s="1">
        <f t="shared" si="1"/>
        <v>9.0000000000000011E-3</v>
      </c>
      <c r="V30" s="87">
        <v>7</v>
      </c>
      <c r="W30" s="1">
        <v>320</v>
      </c>
      <c r="X30" s="87">
        <v>125</v>
      </c>
      <c r="Y30" s="1">
        <v>5</v>
      </c>
      <c r="Z30" s="7"/>
      <c r="AA30" s="86"/>
      <c r="AB30" s="86" t="s">
        <v>1854</v>
      </c>
      <c r="AC30" s="94">
        <v>0.04</v>
      </c>
      <c r="AD30" s="1">
        <v>9</v>
      </c>
      <c r="AE30" s="1">
        <v>340</v>
      </c>
      <c r="AF30" s="1">
        <v>180</v>
      </c>
      <c r="AG30" s="7"/>
      <c r="AH30" s="7"/>
      <c r="AI30" s="7"/>
      <c r="AJ30" s="7"/>
      <c r="AK30" s="7"/>
      <c r="AL30" s="7"/>
      <c r="AM30" s="1"/>
      <c r="AN30" s="1"/>
      <c r="AO30" s="1"/>
      <c r="AP30" s="1"/>
      <c r="AQ30" s="1"/>
      <c r="AR30" s="1"/>
      <c r="AS30" s="1"/>
      <c r="AT30" s="1"/>
      <c r="AU30" s="1"/>
      <c r="AV30" s="290" t="s">
        <v>2442</v>
      </c>
      <c r="AX30" t="s">
        <v>4279</v>
      </c>
    </row>
    <row r="31" spans="1:50" ht="15.75">
      <c r="A31" t="s">
        <v>278</v>
      </c>
      <c r="B31" t="s">
        <v>1738</v>
      </c>
      <c r="D31" t="s">
        <v>1694</v>
      </c>
      <c r="E31" t="s">
        <v>2535</v>
      </c>
      <c r="F31" t="s">
        <v>1848</v>
      </c>
      <c r="G31" s="1"/>
      <c r="H31" s="1">
        <v>64069050</v>
      </c>
      <c r="I31" s="1" t="s">
        <v>1850</v>
      </c>
      <c r="J31" s="1" t="s">
        <v>1850</v>
      </c>
      <c r="K31" s="1" t="s">
        <v>1850</v>
      </c>
      <c r="L31" s="1" t="s">
        <v>1851</v>
      </c>
      <c r="M31">
        <v>42</v>
      </c>
      <c r="N31" s="1" t="s">
        <v>1791</v>
      </c>
      <c r="O31" s="306">
        <v>18.899999999999999</v>
      </c>
      <c r="P31" s="160">
        <f t="shared" si="0"/>
        <v>34.800000000000004</v>
      </c>
      <c r="Q31">
        <v>43.5</v>
      </c>
      <c r="R31" s="8">
        <v>7314241110422</v>
      </c>
      <c r="S31" s="102">
        <v>7.0000000000000001E-3</v>
      </c>
      <c r="T31" s="94">
        <v>2E-3</v>
      </c>
      <c r="U31" s="1">
        <f t="shared" si="1"/>
        <v>9.0000000000000011E-3</v>
      </c>
      <c r="V31" s="87">
        <v>7</v>
      </c>
      <c r="W31" s="1">
        <v>320</v>
      </c>
      <c r="X31" s="87">
        <v>125</v>
      </c>
      <c r="Y31" s="1">
        <v>5</v>
      </c>
      <c r="Z31" s="7"/>
      <c r="AA31" s="86"/>
      <c r="AB31" s="86" t="s">
        <v>1854</v>
      </c>
      <c r="AC31" s="94">
        <v>0.05</v>
      </c>
      <c r="AD31" s="1">
        <v>9</v>
      </c>
      <c r="AE31" s="1">
        <v>340</v>
      </c>
      <c r="AF31" s="1">
        <v>180</v>
      </c>
      <c r="AG31" s="7"/>
      <c r="AH31" s="7"/>
      <c r="AI31" s="7"/>
      <c r="AJ31" s="7"/>
      <c r="AK31" s="7"/>
      <c r="AL31" s="7"/>
      <c r="AM31" s="1"/>
      <c r="AN31" s="1"/>
      <c r="AO31" s="1"/>
      <c r="AP31" s="1"/>
      <c r="AQ31" s="1"/>
      <c r="AR31" s="1"/>
      <c r="AS31" s="1"/>
      <c r="AT31" s="1"/>
      <c r="AU31" s="1"/>
      <c r="AV31" s="290" t="s">
        <v>2442</v>
      </c>
      <c r="AX31" t="s">
        <v>4279</v>
      </c>
    </row>
    <row r="32" spans="1:50" ht="15.75">
      <c r="A32" t="s">
        <v>278</v>
      </c>
      <c r="B32" t="s">
        <v>1738</v>
      </c>
      <c r="D32" t="s">
        <v>1695</v>
      </c>
      <c r="E32" t="s">
        <v>2536</v>
      </c>
      <c r="F32" t="s">
        <v>1848</v>
      </c>
      <c r="G32" s="1"/>
      <c r="H32" s="1">
        <v>64069050</v>
      </c>
      <c r="I32" s="1" t="s">
        <v>1850</v>
      </c>
      <c r="J32" s="1" t="s">
        <v>1850</v>
      </c>
      <c r="K32" s="1" t="s">
        <v>1850</v>
      </c>
      <c r="L32" s="1" t="s">
        <v>1851</v>
      </c>
      <c r="M32">
        <v>43</v>
      </c>
      <c r="N32" s="1" t="s">
        <v>1791</v>
      </c>
      <c r="O32" s="306">
        <v>18.899999999999999</v>
      </c>
      <c r="P32" s="160">
        <f t="shared" si="0"/>
        <v>34.800000000000004</v>
      </c>
      <c r="Q32">
        <v>43.5</v>
      </c>
      <c r="R32" s="8">
        <v>7314241110439</v>
      </c>
      <c r="S32" s="102">
        <v>7.0000000000000001E-3</v>
      </c>
      <c r="T32" s="94">
        <v>2E-3</v>
      </c>
      <c r="U32" s="1">
        <f t="shared" si="1"/>
        <v>9.0000000000000011E-3</v>
      </c>
      <c r="V32" s="87">
        <v>7</v>
      </c>
      <c r="W32" s="1">
        <v>320</v>
      </c>
      <c r="X32" s="87">
        <v>125</v>
      </c>
      <c r="Y32" s="1">
        <v>5</v>
      </c>
      <c r="Z32" s="7"/>
      <c r="AA32" s="86"/>
      <c r="AB32" s="86" t="s">
        <v>1854</v>
      </c>
      <c r="AC32" s="94">
        <v>0.05</v>
      </c>
      <c r="AD32" s="1">
        <v>9</v>
      </c>
      <c r="AE32" s="1">
        <v>340</v>
      </c>
      <c r="AF32" s="1">
        <v>180</v>
      </c>
      <c r="AG32" s="7"/>
      <c r="AH32" s="7"/>
      <c r="AI32" s="7"/>
      <c r="AJ32" s="7"/>
      <c r="AK32" s="7"/>
      <c r="AL32" s="7"/>
      <c r="AM32" s="1"/>
      <c r="AN32" s="1"/>
      <c r="AO32" s="1"/>
      <c r="AP32" s="1"/>
      <c r="AQ32" s="1"/>
      <c r="AR32" s="1"/>
      <c r="AS32" s="1"/>
      <c r="AT32" s="1"/>
      <c r="AU32" s="1"/>
      <c r="AV32" s="290" t="s">
        <v>2442</v>
      </c>
      <c r="AX32" t="s">
        <v>4279</v>
      </c>
    </row>
    <row r="33" spans="1:50" ht="15.75">
      <c r="A33" t="s">
        <v>278</v>
      </c>
      <c r="B33" t="s">
        <v>1738</v>
      </c>
      <c r="D33" t="s">
        <v>1696</v>
      </c>
      <c r="E33" t="s">
        <v>2537</v>
      </c>
      <c r="F33" t="s">
        <v>1848</v>
      </c>
      <c r="G33" s="1"/>
      <c r="H33" s="1">
        <v>64069050</v>
      </c>
      <c r="I33" s="1" t="s">
        <v>1850</v>
      </c>
      <c r="J33" s="1" t="s">
        <v>1850</v>
      </c>
      <c r="K33" s="1" t="s">
        <v>1850</v>
      </c>
      <c r="L33" s="1" t="s">
        <v>1851</v>
      </c>
      <c r="M33">
        <v>44</v>
      </c>
      <c r="N33" s="1" t="s">
        <v>1791</v>
      </c>
      <c r="O33" s="306">
        <v>18.899999999999999</v>
      </c>
      <c r="P33" s="160">
        <f t="shared" si="0"/>
        <v>34.800000000000004</v>
      </c>
      <c r="Q33">
        <v>43.5</v>
      </c>
      <c r="R33" s="8">
        <v>7314241110446</v>
      </c>
      <c r="S33" s="102">
        <v>7.0000000000000001E-3</v>
      </c>
      <c r="T33" s="94">
        <v>2E-3</v>
      </c>
      <c r="U33" s="1">
        <f t="shared" si="1"/>
        <v>9.0000000000000011E-3</v>
      </c>
      <c r="V33" s="87">
        <v>7</v>
      </c>
      <c r="W33" s="1">
        <v>320</v>
      </c>
      <c r="X33" s="87">
        <v>125</v>
      </c>
      <c r="Y33" s="1">
        <v>5</v>
      </c>
      <c r="Z33" s="7"/>
      <c r="AA33" s="86"/>
      <c r="AB33" s="86" t="s">
        <v>1854</v>
      </c>
      <c r="AC33" s="94">
        <v>0.05</v>
      </c>
      <c r="AD33" s="1">
        <v>9</v>
      </c>
      <c r="AE33" s="1">
        <v>340</v>
      </c>
      <c r="AF33" s="1">
        <v>180</v>
      </c>
      <c r="AG33" s="7"/>
      <c r="AH33" s="7"/>
      <c r="AI33" s="7"/>
      <c r="AJ33" s="7"/>
      <c r="AK33" s="7"/>
      <c r="AL33" s="7"/>
      <c r="AM33" s="1"/>
      <c r="AN33" s="1"/>
      <c r="AO33" s="1"/>
      <c r="AP33" s="1"/>
      <c r="AQ33" s="1"/>
      <c r="AR33" s="1"/>
      <c r="AS33" s="1"/>
      <c r="AT33" s="1"/>
      <c r="AU33" s="1"/>
      <c r="AV33" s="290" t="s">
        <v>2442</v>
      </c>
      <c r="AX33" t="s">
        <v>4279</v>
      </c>
    </row>
    <row r="34" spans="1:50" ht="15.75">
      <c r="A34" t="s">
        <v>278</v>
      </c>
      <c r="B34" t="s">
        <v>1738</v>
      </c>
      <c r="D34" t="s">
        <v>1697</v>
      </c>
      <c r="E34" t="s">
        <v>2538</v>
      </c>
      <c r="F34" t="s">
        <v>1848</v>
      </c>
      <c r="G34" s="1"/>
      <c r="H34" s="1">
        <v>64069050</v>
      </c>
      <c r="I34" s="1" t="s">
        <v>1850</v>
      </c>
      <c r="J34" s="1" t="s">
        <v>1850</v>
      </c>
      <c r="K34" s="1" t="s">
        <v>1850</v>
      </c>
      <c r="L34" s="1" t="s">
        <v>1851</v>
      </c>
      <c r="M34">
        <v>45</v>
      </c>
      <c r="N34" s="1" t="s">
        <v>1791</v>
      </c>
      <c r="O34" s="306">
        <v>18.899999999999999</v>
      </c>
      <c r="P34" s="160">
        <f t="shared" si="0"/>
        <v>34.800000000000004</v>
      </c>
      <c r="Q34">
        <v>43.5</v>
      </c>
      <c r="R34" s="8">
        <v>7314241110453</v>
      </c>
      <c r="S34" s="102">
        <v>7.0000000000000001E-3</v>
      </c>
      <c r="T34" s="94">
        <v>2E-3</v>
      </c>
      <c r="U34" s="1">
        <f t="shared" si="1"/>
        <v>9.0000000000000011E-3</v>
      </c>
      <c r="V34" s="87">
        <v>7</v>
      </c>
      <c r="W34" s="1">
        <v>320</v>
      </c>
      <c r="X34" s="87">
        <v>125</v>
      </c>
      <c r="Y34" s="1">
        <v>5</v>
      </c>
      <c r="Z34" s="7"/>
      <c r="AA34" s="86"/>
      <c r="AB34" s="86" t="s">
        <v>1854</v>
      </c>
      <c r="AC34" s="94">
        <v>0.06</v>
      </c>
      <c r="AD34" s="1">
        <v>9</v>
      </c>
      <c r="AE34" s="1">
        <v>340</v>
      </c>
      <c r="AF34" s="1">
        <v>180</v>
      </c>
      <c r="AG34" s="7"/>
      <c r="AH34" s="7"/>
      <c r="AI34" s="7"/>
      <c r="AJ34" s="7"/>
      <c r="AK34" s="7"/>
      <c r="AL34" s="7"/>
      <c r="AM34" s="1"/>
      <c r="AN34" s="1"/>
      <c r="AO34" s="1"/>
      <c r="AP34" s="1"/>
      <c r="AQ34" s="1"/>
      <c r="AR34" s="1"/>
      <c r="AS34" s="1"/>
      <c r="AT34" s="1"/>
      <c r="AU34" s="1"/>
      <c r="AV34" s="290" t="s">
        <v>2442</v>
      </c>
      <c r="AX34" t="s">
        <v>4279</v>
      </c>
    </row>
    <row r="35" spans="1:50" ht="15.75">
      <c r="A35" t="s">
        <v>278</v>
      </c>
      <c r="B35" t="s">
        <v>1738</v>
      </c>
      <c r="D35" t="s">
        <v>1698</v>
      </c>
      <c r="E35" t="s">
        <v>2539</v>
      </c>
      <c r="F35" t="s">
        <v>1848</v>
      </c>
      <c r="G35" s="1"/>
      <c r="H35" s="1">
        <v>64069050</v>
      </c>
      <c r="I35" s="1" t="s">
        <v>1850</v>
      </c>
      <c r="J35" s="1" t="s">
        <v>1850</v>
      </c>
      <c r="K35" s="1" t="s">
        <v>1850</v>
      </c>
      <c r="L35" s="1" t="s">
        <v>1851</v>
      </c>
      <c r="M35">
        <v>46</v>
      </c>
      <c r="N35" s="1" t="s">
        <v>1791</v>
      </c>
      <c r="O35" s="306">
        <v>18.899999999999999</v>
      </c>
      <c r="P35" s="160">
        <f t="shared" si="0"/>
        <v>34.800000000000004</v>
      </c>
      <c r="Q35">
        <v>43.5</v>
      </c>
      <c r="R35" s="8">
        <v>7314241110460</v>
      </c>
      <c r="S35" s="102">
        <v>7.0000000000000001E-3</v>
      </c>
      <c r="T35" s="94">
        <v>2E-3</v>
      </c>
      <c r="U35" s="1">
        <f t="shared" si="1"/>
        <v>9.0000000000000011E-3</v>
      </c>
      <c r="V35" s="87">
        <v>7</v>
      </c>
      <c r="W35" s="1">
        <v>320</v>
      </c>
      <c r="X35" s="87">
        <v>125</v>
      </c>
      <c r="Y35" s="1">
        <v>5</v>
      </c>
      <c r="Z35" s="7"/>
      <c r="AA35" s="86"/>
      <c r="AB35" s="86" t="s">
        <v>1854</v>
      </c>
      <c r="AC35" s="94">
        <v>0.06</v>
      </c>
      <c r="AD35" s="1">
        <v>9</v>
      </c>
      <c r="AE35" s="1">
        <v>340</v>
      </c>
      <c r="AF35" s="1">
        <v>180</v>
      </c>
      <c r="AG35" s="7"/>
      <c r="AH35" s="7"/>
      <c r="AI35" s="7"/>
      <c r="AJ35" s="7"/>
      <c r="AK35" s="7"/>
      <c r="AL35" s="7"/>
      <c r="AM35" s="1"/>
      <c r="AN35" s="1"/>
      <c r="AO35" s="1"/>
      <c r="AP35" s="1"/>
      <c r="AQ35" s="1"/>
      <c r="AR35" s="1"/>
      <c r="AS35" s="1"/>
      <c r="AT35" s="1"/>
      <c r="AU35" s="1"/>
      <c r="AV35" s="290" t="s">
        <v>2442</v>
      </c>
      <c r="AX35" t="s">
        <v>4279</v>
      </c>
    </row>
    <row r="36" spans="1:50" ht="15.75">
      <c r="A36" t="s">
        <v>278</v>
      </c>
      <c r="B36" t="s">
        <v>1738</v>
      </c>
      <c r="D36" t="s">
        <v>1699</v>
      </c>
      <c r="E36" t="s">
        <v>2540</v>
      </c>
      <c r="F36" t="s">
        <v>1848</v>
      </c>
      <c r="G36" s="1"/>
      <c r="H36" s="1">
        <v>64069050</v>
      </c>
      <c r="I36" s="1" t="s">
        <v>1850</v>
      </c>
      <c r="J36" s="1" t="s">
        <v>1850</v>
      </c>
      <c r="K36" s="1" t="s">
        <v>1850</v>
      </c>
      <c r="L36" s="1" t="s">
        <v>1851</v>
      </c>
      <c r="M36">
        <v>47</v>
      </c>
      <c r="N36" s="1" t="s">
        <v>1791</v>
      </c>
      <c r="O36" s="306">
        <v>18.899999999999999</v>
      </c>
      <c r="P36" s="160">
        <f t="shared" si="0"/>
        <v>34.800000000000004</v>
      </c>
      <c r="Q36">
        <v>43.5</v>
      </c>
      <c r="R36" s="8">
        <v>7314241110477</v>
      </c>
      <c r="S36" s="102">
        <v>7.0000000000000001E-3</v>
      </c>
      <c r="T36" s="94">
        <v>2E-3</v>
      </c>
      <c r="U36" s="1">
        <f t="shared" si="1"/>
        <v>9.0000000000000011E-3</v>
      </c>
      <c r="V36" s="87">
        <v>7</v>
      </c>
      <c r="W36" s="1">
        <v>320</v>
      </c>
      <c r="X36" s="87">
        <v>125</v>
      </c>
      <c r="Y36" s="1">
        <v>5</v>
      </c>
      <c r="Z36" s="7"/>
      <c r="AA36" s="86"/>
      <c r="AB36" s="86" t="s">
        <v>1854</v>
      </c>
      <c r="AC36" s="94">
        <v>0.06</v>
      </c>
      <c r="AD36" s="1">
        <v>9</v>
      </c>
      <c r="AE36" s="1">
        <v>340</v>
      </c>
      <c r="AF36" s="1">
        <v>180</v>
      </c>
      <c r="AG36" s="7"/>
      <c r="AH36" s="7"/>
      <c r="AI36" s="7"/>
      <c r="AJ36" s="7"/>
      <c r="AK36" s="7"/>
      <c r="AL36" s="7"/>
      <c r="AM36" s="1"/>
      <c r="AN36" s="1"/>
      <c r="AO36" s="1"/>
      <c r="AP36" s="1"/>
      <c r="AQ36" s="1"/>
      <c r="AR36" s="1"/>
      <c r="AS36" s="1"/>
      <c r="AT36" s="1"/>
      <c r="AU36" s="1"/>
      <c r="AV36" s="290" t="s">
        <v>2442</v>
      </c>
      <c r="AX36" t="s">
        <v>4279</v>
      </c>
    </row>
    <row r="37" spans="1:50" ht="15.75">
      <c r="G37" s="1"/>
      <c r="H37" s="1"/>
      <c r="I37" s="1"/>
      <c r="J37" s="1"/>
      <c r="K37" s="1"/>
      <c r="L37" s="1"/>
      <c r="N37" s="1"/>
      <c r="O37" s="306"/>
      <c r="P37" s="160"/>
      <c r="S37" s="102"/>
      <c r="T37" s="93"/>
      <c r="U37" s="1"/>
      <c r="V37" s="109"/>
      <c r="W37" s="7"/>
      <c r="X37" s="87"/>
      <c r="Y37" s="7"/>
      <c r="Z37" s="7"/>
      <c r="AA37" s="86"/>
      <c r="AB37" s="86"/>
      <c r="AC37" s="94"/>
      <c r="AD37" s="7"/>
      <c r="AE37" s="7"/>
      <c r="AF37" s="1"/>
      <c r="AG37" s="7"/>
      <c r="AH37" s="7"/>
      <c r="AI37" s="7"/>
      <c r="AJ37" s="7"/>
      <c r="AK37" s="7"/>
      <c r="AL37" s="7"/>
      <c r="AM37" s="1"/>
      <c r="AN37" s="1"/>
      <c r="AO37" s="1"/>
      <c r="AP37" s="1"/>
      <c r="AQ37" s="1"/>
      <c r="AR37" s="1"/>
      <c r="AS37" s="1"/>
      <c r="AT37" s="1"/>
      <c r="AU37" s="1"/>
      <c r="AV37" s="290"/>
    </row>
    <row r="38" spans="1:50" ht="15.75">
      <c r="A38" s="349" t="s">
        <v>278</v>
      </c>
      <c r="B38" s="349" t="s">
        <v>1738</v>
      </c>
      <c r="C38" s="349" t="s">
        <v>5710</v>
      </c>
      <c r="D38" s="349" t="s">
        <v>1700</v>
      </c>
      <c r="E38" s="349" t="s">
        <v>2541</v>
      </c>
      <c r="F38" s="349" t="s">
        <v>1849</v>
      </c>
      <c r="G38" s="1"/>
      <c r="H38" s="1">
        <v>64069050</v>
      </c>
      <c r="I38" s="1" t="s">
        <v>1850</v>
      </c>
      <c r="J38" s="1" t="s">
        <v>1850</v>
      </c>
      <c r="K38" s="1" t="s">
        <v>1850</v>
      </c>
      <c r="L38" s="1" t="s">
        <v>1852</v>
      </c>
      <c r="M38">
        <v>20</v>
      </c>
      <c r="N38" s="1" t="s">
        <v>1791</v>
      </c>
      <c r="O38" s="306">
        <v>33.15</v>
      </c>
      <c r="P38" s="160">
        <f t="shared" si="0"/>
        <v>60.800000000000004</v>
      </c>
      <c r="Q38">
        <v>76</v>
      </c>
      <c r="R38" s="8">
        <v>7314241113201</v>
      </c>
      <c r="S38" s="102">
        <v>1.0999999999999999E-2</v>
      </c>
      <c r="T38" s="94">
        <v>2E-3</v>
      </c>
      <c r="U38" s="1">
        <f t="shared" si="1"/>
        <v>1.2999999999999999E-2</v>
      </c>
      <c r="V38" s="109">
        <v>10</v>
      </c>
      <c r="W38" s="1">
        <v>380</v>
      </c>
      <c r="X38" s="109">
        <v>180</v>
      </c>
      <c r="Y38" s="109">
        <v>3</v>
      </c>
      <c r="Z38" s="7"/>
      <c r="AA38" s="145"/>
      <c r="AB38" s="86" t="s">
        <v>1854</v>
      </c>
      <c r="AC38" s="94">
        <f>U38*3</f>
        <v>3.9E-2</v>
      </c>
      <c r="AD38" s="1">
        <v>50</v>
      </c>
      <c r="AE38" s="109">
        <v>380</v>
      </c>
      <c r="AF38" s="109">
        <v>180</v>
      </c>
      <c r="AG38" s="7"/>
      <c r="AH38" s="7"/>
      <c r="AI38" s="7"/>
      <c r="AJ38" s="7"/>
      <c r="AK38" s="1"/>
      <c r="AL38" s="1"/>
      <c r="AM38" s="1"/>
      <c r="AN38" s="1"/>
      <c r="AO38" s="1"/>
      <c r="AP38" s="1"/>
      <c r="AQ38" s="1"/>
      <c r="AR38" s="1"/>
      <c r="AS38" s="1"/>
      <c r="AU38" s="8"/>
      <c r="AV38" s="290" t="s">
        <v>2443</v>
      </c>
      <c r="AX38" t="s">
        <v>4279</v>
      </c>
    </row>
    <row r="39" spans="1:50" ht="15.75">
      <c r="A39" s="349" t="s">
        <v>278</v>
      </c>
      <c r="B39" s="349" t="s">
        <v>1738</v>
      </c>
      <c r="C39" s="349" t="s">
        <v>5710</v>
      </c>
      <c r="D39" s="349" t="s">
        <v>1701</v>
      </c>
      <c r="E39" s="349" t="s">
        <v>2542</v>
      </c>
      <c r="F39" s="349" t="s">
        <v>1849</v>
      </c>
      <c r="G39" s="1"/>
      <c r="H39" s="1">
        <v>64069050</v>
      </c>
      <c r="I39" s="1" t="s">
        <v>1850</v>
      </c>
      <c r="J39" s="1" t="s">
        <v>1850</v>
      </c>
      <c r="K39" s="1" t="s">
        <v>1850</v>
      </c>
      <c r="L39" s="1" t="s">
        <v>1852</v>
      </c>
      <c r="M39">
        <v>21</v>
      </c>
      <c r="N39" s="1" t="s">
        <v>1791</v>
      </c>
      <c r="O39" s="306">
        <v>33.15</v>
      </c>
      <c r="P39" s="160">
        <f t="shared" si="0"/>
        <v>60.800000000000004</v>
      </c>
      <c r="Q39">
        <v>76</v>
      </c>
      <c r="R39" s="8">
        <v>7314241113218</v>
      </c>
      <c r="S39" s="102">
        <v>1.2E-2</v>
      </c>
      <c r="T39" s="94">
        <v>2E-3</v>
      </c>
      <c r="U39" s="1">
        <f t="shared" si="1"/>
        <v>1.4E-2</v>
      </c>
      <c r="V39" s="109">
        <v>10</v>
      </c>
      <c r="W39" s="1">
        <v>380</v>
      </c>
      <c r="X39" s="109">
        <v>180</v>
      </c>
      <c r="Y39" s="109">
        <v>3</v>
      </c>
      <c r="Z39" s="7"/>
      <c r="AA39" s="145"/>
      <c r="AB39" s="86" t="s">
        <v>1854</v>
      </c>
      <c r="AC39" s="94">
        <f t="shared" ref="AC39:AC65" si="2">U39*3</f>
        <v>4.2000000000000003E-2</v>
      </c>
      <c r="AD39" s="1">
        <v>50</v>
      </c>
      <c r="AE39" s="109">
        <v>380</v>
      </c>
      <c r="AF39" s="109">
        <v>180</v>
      </c>
      <c r="AG39" s="7"/>
      <c r="AH39" s="7"/>
      <c r="AI39" s="7"/>
      <c r="AJ39" s="7"/>
      <c r="AK39" s="1"/>
      <c r="AL39" s="1"/>
      <c r="AM39" s="1"/>
      <c r="AN39" s="1"/>
      <c r="AO39" s="1"/>
      <c r="AP39" s="1"/>
      <c r="AQ39" s="1"/>
      <c r="AR39" s="1"/>
      <c r="AS39" s="1"/>
      <c r="AU39" s="8"/>
      <c r="AV39" s="290" t="s">
        <v>2443</v>
      </c>
      <c r="AX39" t="s">
        <v>4279</v>
      </c>
    </row>
    <row r="40" spans="1:50" ht="15.75">
      <c r="A40" s="349" t="s">
        <v>278</v>
      </c>
      <c r="B40" s="349" t="s">
        <v>1738</v>
      </c>
      <c r="C40" s="349" t="s">
        <v>5710</v>
      </c>
      <c r="D40" s="349" t="s">
        <v>1702</v>
      </c>
      <c r="E40" s="349" t="s">
        <v>2543</v>
      </c>
      <c r="F40" s="349" t="s">
        <v>1849</v>
      </c>
      <c r="G40" s="1"/>
      <c r="H40" s="1">
        <v>64069050</v>
      </c>
      <c r="I40" s="1" t="s">
        <v>1850</v>
      </c>
      <c r="J40" s="1" t="s">
        <v>1850</v>
      </c>
      <c r="K40" s="1" t="s">
        <v>1850</v>
      </c>
      <c r="L40" s="1" t="s">
        <v>1852</v>
      </c>
      <c r="M40">
        <v>22</v>
      </c>
      <c r="N40" s="1" t="s">
        <v>1791</v>
      </c>
      <c r="O40" s="306">
        <v>33.15</v>
      </c>
      <c r="P40" s="160">
        <f t="shared" si="0"/>
        <v>60.800000000000004</v>
      </c>
      <c r="Q40">
        <v>76</v>
      </c>
      <c r="R40" s="8">
        <v>7314241113225</v>
      </c>
      <c r="S40" s="102">
        <v>1.2E-2</v>
      </c>
      <c r="T40" s="94">
        <v>2E-3</v>
      </c>
      <c r="U40" s="1">
        <f t="shared" si="1"/>
        <v>1.4E-2</v>
      </c>
      <c r="V40" s="109">
        <v>10</v>
      </c>
      <c r="W40" s="1">
        <v>380</v>
      </c>
      <c r="X40" s="109">
        <v>180</v>
      </c>
      <c r="Y40" s="109">
        <v>3</v>
      </c>
      <c r="Z40" s="7"/>
      <c r="AA40" s="145"/>
      <c r="AB40" s="86" t="s">
        <v>1854</v>
      </c>
      <c r="AC40" s="94">
        <f t="shared" si="2"/>
        <v>4.2000000000000003E-2</v>
      </c>
      <c r="AD40" s="1">
        <v>50</v>
      </c>
      <c r="AE40" s="109">
        <v>380</v>
      </c>
      <c r="AF40" s="109">
        <v>180</v>
      </c>
      <c r="AG40" s="7"/>
      <c r="AH40" s="7"/>
      <c r="AI40" s="7"/>
      <c r="AJ40" s="7"/>
      <c r="AK40" s="1"/>
      <c r="AL40" s="1"/>
      <c r="AM40" s="1"/>
      <c r="AN40" s="1"/>
      <c r="AO40" s="1"/>
      <c r="AP40" s="1"/>
      <c r="AQ40" s="1"/>
      <c r="AR40" s="1"/>
      <c r="AS40" s="1"/>
      <c r="AU40" s="8"/>
      <c r="AV40" s="290" t="s">
        <v>2443</v>
      </c>
      <c r="AX40" t="s">
        <v>4279</v>
      </c>
    </row>
    <row r="41" spans="1:50" ht="15.75">
      <c r="A41" s="349" t="s">
        <v>278</v>
      </c>
      <c r="B41" s="349" t="s">
        <v>1738</v>
      </c>
      <c r="C41" s="349" t="s">
        <v>5710</v>
      </c>
      <c r="D41" s="349" t="s">
        <v>1703</v>
      </c>
      <c r="E41" s="349" t="s">
        <v>2544</v>
      </c>
      <c r="F41" s="349" t="s">
        <v>1849</v>
      </c>
      <c r="G41" s="1"/>
      <c r="H41" s="1">
        <v>64069050</v>
      </c>
      <c r="I41" s="1" t="s">
        <v>1850</v>
      </c>
      <c r="J41" s="1" t="s">
        <v>1850</v>
      </c>
      <c r="K41" s="1" t="s">
        <v>1850</v>
      </c>
      <c r="L41" s="1" t="s">
        <v>1852</v>
      </c>
      <c r="M41">
        <v>23</v>
      </c>
      <c r="N41" s="1" t="s">
        <v>1791</v>
      </c>
      <c r="O41" s="306">
        <v>33.15</v>
      </c>
      <c r="P41" s="160">
        <f t="shared" si="0"/>
        <v>60.800000000000004</v>
      </c>
      <c r="Q41">
        <v>76</v>
      </c>
      <c r="R41" s="8">
        <v>7314241113232</v>
      </c>
      <c r="S41" s="102">
        <v>1.2E-2</v>
      </c>
      <c r="T41" s="94">
        <v>2E-3</v>
      </c>
      <c r="U41" s="1">
        <f t="shared" si="1"/>
        <v>1.4E-2</v>
      </c>
      <c r="V41" s="109">
        <v>10</v>
      </c>
      <c r="W41" s="1">
        <v>380</v>
      </c>
      <c r="X41" s="109">
        <v>180</v>
      </c>
      <c r="Y41" s="109">
        <v>3</v>
      </c>
      <c r="Z41" s="7"/>
      <c r="AA41" s="145"/>
      <c r="AB41" s="86" t="s">
        <v>1854</v>
      </c>
      <c r="AC41" s="94">
        <f t="shared" si="2"/>
        <v>4.2000000000000003E-2</v>
      </c>
      <c r="AD41" s="1">
        <v>50</v>
      </c>
      <c r="AE41" s="109">
        <v>380</v>
      </c>
      <c r="AF41" s="109">
        <v>180</v>
      </c>
      <c r="AG41" s="7"/>
      <c r="AH41" s="7"/>
      <c r="AI41" s="7"/>
      <c r="AJ41" s="7"/>
      <c r="AK41" s="1"/>
      <c r="AL41" s="1"/>
      <c r="AM41" s="1"/>
      <c r="AN41" s="1"/>
      <c r="AO41" s="1"/>
      <c r="AP41" s="1"/>
      <c r="AQ41" s="1"/>
      <c r="AR41" s="1"/>
      <c r="AS41" s="1"/>
      <c r="AU41" s="8"/>
      <c r="AV41" s="290" t="s">
        <v>2443</v>
      </c>
      <c r="AX41" t="s">
        <v>4279</v>
      </c>
    </row>
    <row r="42" spans="1:50" ht="15.75">
      <c r="A42" s="349" t="s">
        <v>278</v>
      </c>
      <c r="B42" s="349" t="s">
        <v>1738</v>
      </c>
      <c r="C42" s="349" t="s">
        <v>5710</v>
      </c>
      <c r="D42" s="349" t="s">
        <v>1704</v>
      </c>
      <c r="E42" s="349" t="s">
        <v>2545</v>
      </c>
      <c r="F42" s="349" t="s">
        <v>1849</v>
      </c>
      <c r="G42" s="1"/>
      <c r="H42" s="1">
        <v>64069050</v>
      </c>
      <c r="I42" s="1" t="s">
        <v>1850</v>
      </c>
      <c r="J42" s="1" t="s">
        <v>1850</v>
      </c>
      <c r="K42" s="1" t="s">
        <v>1850</v>
      </c>
      <c r="L42" s="1" t="s">
        <v>1852</v>
      </c>
      <c r="M42">
        <v>24</v>
      </c>
      <c r="N42" s="1" t="s">
        <v>1791</v>
      </c>
      <c r="O42" s="306">
        <v>33.15</v>
      </c>
      <c r="P42" s="160">
        <f t="shared" si="0"/>
        <v>60.800000000000004</v>
      </c>
      <c r="Q42">
        <v>76</v>
      </c>
      <c r="R42" s="8">
        <v>7314241113249</v>
      </c>
      <c r="S42" s="102">
        <v>1.2999999999999999E-2</v>
      </c>
      <c r="T42" s="94">
        <v>2E-3</v>
      </c>
      <c r="U42" s="1">
        <f t="shared" si="1"/>
        <v>1.4999999999999999E-2</v>
      </c>
      <c r="V42" s="109">
        <v>10</v>
      </c>
      <c r="W42" s="1">
        <v>380</v>
      </c>
      <c r="X42" s="109">
        <v>180</v>
      </c>
      <c r="Y42" s="109">
        <v>3</v>
      </c>
      <c r="Z42" s="7"/>
      <c r="AA42" s="145"/>
      <c r="AB42" s="86" t="s">
        <v>1854</v>
      </c>
      <c r="AC42" s="94">
        <f t="shared" si="2"/>
        <v>4.4999999999999998E-2</v>
      </c>
      <c r="AD42" s="1">
        <v>50</v>
      </c>
      <c r="AE42" s="109">
        <v>380</v>
      </c>
      <c r="AF42" s="109">
        <v>180</v>
      </c>
      <c r="AG42" s="7"/>
      <c r="AH42" s="7"/>
      <c r="AI42" s="7"/>
      <c r="AJ42" s="7"/>
      <c r="AK42" s="1"/>
      <c r="AL42" s="1"/>
      <c r="AM42" s="1"/>
      <c r="AN42" s="1"/>
      <c r="AO42" s="1"/>
      <c r="AP42" s="1"/>
      <c r="AQ42" s="1"/>
      <c r="AR42" s="1"/>
      <c r="AS42" s="1"/>
      <c r="AU42" s="8"/>
      <c r="AV42" s="290" t="s">
        <v>2443</v>
      </c>
      <c r="AX42" t="s">
        <v>4279</v>
      </c>
    </row>
    <row r="43" spans="1:50" ht="15.75">
      <c r="A43" s="349" t="s">
        <v>278</v>
      </c>
      <c r="B43" s="349" t="s">
        <v>1738</v>
      </c>
      <c r="C43" s="349" t="s">
        <v>5710</v>
      </c>
      <c r="D43" s="349" t="s">
        <v>1705</v>
      </c>
      <c r="E43" s="349" t="s">
        <v>2546</v>
      </c>
      <c r="F43" s="349" t="s">
        <v>1849</v>
      </c>
      <c r="G43" s="1"/>
      <c r="H43" s="1">
        <v>64069050</v>
      </c>
      <c r="I43" s="1" t="s">
        <v>1850</v>
      </c>
      <c r="J43" s="1" t="s">
        <v>1850</v>
      </c>
      <c r="K43" s="1" t="s">
        <v>1850</v>
      </c>
      <c r="L43" s="1" t="s">
        <v>1852</v>
      </c>
      <c r="M43">
        <v>25</v>
      </c>
      <c r="N43" s="1" t="s">
        <v>1791</v>
      </c>
      <c r="O43" s="306">
        <v>33.15</v>
      </c>
      <c r="P43" s="160">
        <f t="shared" si="0"/>
        <v>60.800000000000004</v>
      </c>
      <c r="Q43">
        <v>76</v>
      </c>
      <c r="R43" s="8">
        <v>7314241113256</v>
      </c>
      <c r="S43" s="102">
        <v>1.2999999999999999E-2</v>
      </c>
      <c r="T43" s="94">
        <v>2E-3</v>
      </c>
      <c r="U43" s="1">
        <f t="shared" si="1"/>
        <v>1.4999999999999999E-2</v>
      </c>
      <c r="V43" s="109">
        <v>10</v>
      </c>
      <c r="W43" s="1">
        <v>380</v>
      </c>
      <c r="X43" s="109">
        <v>180</v>
      </c>
      <c r="Y43" s="109">
        <v>3</v>
      </c>
      <c r="Z43" s="7"/>
      <c r="AA43" s="145"/>
      <c r="AB43" s="86" t="s">
        <v>1854</v>
      </c>
      <c r="AC43" s="94">
        <f t="shared" si="2"/>
        <v>4.4999999999999998E-2</v>
      </c>
      <c r="AD43" s="1">
        <v>50</v>
      </c>
      <c r="AE43" s="109">
        <v>380</v>
      </c>
      <c r="AF43" s="109">
        <v>180</v>
      </c>
      <c r="AG43" s="7"/>
      <c r="AH43" s="7"/>
      <c r="AI43" s="7"/>
      <c r="AJ43" s="7"/>
      <c r="AK43" s="1"/>
      <c r="AL43" s="1"/>
      <c r="AM43" s="1"/>
      <c r="AN43" s="1"/>
      <c r="AO43" s="1"/>
      <c r="AP43" s="1"/>
      <c r="AQ43" s="1"/>
      <c r="AR43" s="1"/>
      <c r="AS43" s="1"/>
      <c r="AU43" s="8"/>
      <c r="AV43" s="290" t="s">
        <v>2443</v>
      </c>
      <c r="AX43" t="s">
        <v>4279</v>
      </c>
    </row>
    <row r="44" spans="1:50" ht="15.75">
      <c r="A44" s="349" t="s">
        <v>278</v>
      </c>
      <c r="B44" s="349" t="s">
        <v>1738</v>
      </c>
      <c r="C44" s="349" t="s">
        <v>5710</v>
      </c>
      <c r="D44" s="349" t="s">
        <v>1706</v>
      </c>
      <c r="E44" s="349" t="s">
        <v>2547</v>
      </c>
      <c r="F44" s="349" t="s">
        <v>1849</v>
      </c>
      <c r="G44" s="1"/>
      <c r="H44" s="1">
        <v>64069050</v>
      </c>
      <c r="I44" s="1" t="s">
        <v>1850</v>
      </c>
      <c r="J44" s="1" t="s">
        <v>1850</v>
      </c>
      <c r="K44" s="1" t="s">
        <v>1850</v>
      </c>
      <c r="L44" s="1" t="s">
        <v>1852</v>
      </c>
      <c r="M44">
        <v>26</v>
      </c>
      <c r="N44" s="1" t="s">
        <v>1791</v>
      </c>
      <c r="O44" s="306">
        <v>33.15</v>
      </c>
      <c r="P44" s="160">
        <f t="shared" si="0"/>
        <v>60.800000000000004</v>
      </c>
      <c r="Q44">
        <v>76</v>
      </c>
      <c r="R44" s="8">
        <v>7314241113263</v>
      </c>
      <c r="S44" s="102">
        <v>1.2999999999999999E-2</v>
      </c>
      <c r="T44" s="94">
        <v>2E-3</v>
      </c>
      <c r="U44" s="1">
        <f t="shared" si="1"/>
        <v>1.4999999999999999E-2</v>
      </c>
      <c r="V44" s="109">
        <v>10</v>
      </c>
      <c r="W44" s="1">
        <v>380</v>
      </c>
      <c r="X44" s="109">
        <v>180</v>
      </c>
      <c r="Y44" s="109">
        <v>3</v>
      </c>
      <c r="Z44" s="7"/>
      <c r="AA44" s="145"/>
      <c r="AB44" s="86" t="s">
        <v>1854</v>
      </c>
      <c r="AC44" s="94">
        <f t="shared" si="2"/>
        <v>4.4999999999999998E-2</v>
      </c>
      <c r="AD44" s="1">
        <v>50</v>
      </c>
      <c r="AE44" s="109">
        <v>380</v>
      </c>
      <c r="AF44" s="109">
        <v>180</v>
      </c>
      <c r="AG44" s="7"/>
      <c r="AH44" s="7"/>
      <c r="AI44" s="7"/>
      <c r="AJ44" s="7"/>
      <c r="AK44" s="1"/>
      <c r="AL44" s="1"/>
      <c r="AM44" s="1"/>
      <c r="AN44" s="1"/>
      <c r="AO44" s="1"/>
      <c r="AP44" s="1"/>
      <c r="AQ44" s="1"/>
      <c r="AR44" s="1"/>
      <c r="AS44" s="1"/>
      <c r="AU44" s="8"/>
      <c r="AV44" s="290" t="s">
        <v>2443</v>
      </c>
      <c r="AX44" t="s">
        <v>4279</v>
      </c>
    </row>
    <row r="45" spans="1:50" ht="15.75">
      <c r="A45" s="349" t="s">
        <v>278</v>
      </c>
      <c r="B45" s="349" t="s">
        <v>1738</v>
      </c>
      <c r="C45" s="349" t="s">
        <v>5710</v>
      </c>
      <c r="D45" s="349" t="s">
        <v>1707</v>
      </c>
      <c r="E45" s="349" t="s">
        <v>2548</v>
      </c>
      <c r="F45" s="349" t="s">
        <v>1849</v>
      </c>
      <c r="G45" s="1"/>
      <c r="H45" s="1">
        <v>64069050</v>
      </c>
      <c r="I45" s="1" t="s">
        <v>1850</v>
      </c>
      <c r="J45" s="1" t="s">
        <v>1850</v>
      </c>
      <c r="K45" s="1" t="s">
        <v>1850</v>
      </c>
      <c r="L45" s="1" t="s">
        <v>1852</v>
      </c>
      <c r="M45">
        <v>27</v>
      </c>
      <c r="N45" s="1" t="s">
        <v>1791</v>
      </c>
      <c r="O45" s="306">
        <v>33.15</v>
      </c>
      <c r="P45" s="160">
        <f t="shared" si="0"/>
        <v>60.800000000000004</v>
      </c>
      <c r="Q45">
        <v>76</v>
      </c>
      <c r="R45" s="8">
        <v>7314241113270</v>
      </c>
      <c r="S45" s="102">
        <v>0.02</v>
      </c>
      <c r="T45" s="94">
        <v>2E-3</v>
      </c>
      <c r="U45" s="1">
        <f t="shared" si="1"/>
        <v>2.1999999999999999E-2</v>
      </c>
      <c r="V45" s="109">
        <v>10</v>
      </c>
      <c r="W45" s="1">
        <v>380</v>
      </c>
      <c r="X45" s="109">
        <v>180</v>
      </c>
      <c r="Y45" s="109">
        <v>3</v>
      </c>
      <c r="Z45" s="7"/>
      <c r="AA45" s="145"/>
      <c r="AB45" s="86" t="s">
        <v>1854</v>
      </c>
      <c r="AC45" s="94">
        <f t="shared" si="2"/>
        <v>6.6000000000000003E-2</v>
      </c>
      <c r="AD45" s="1">
        <v>50</v>
      </c>
      <c r="AE45" s="109">
        <v>380</v>
      </c>
      <c r="AF45" s="109">
        <v>180</v>
      </c>
      <c r="AG45" s="7"/>
      <c r="AH45" s="7"/>
      <c r="AI45" s="7"/>
      <c r="AJ45" s="7"/>
      <c r="AK45" s="1"/>
      <c r="AL45" s="1"/>
      <c r="AM45" s="1"/>
      <c r="AN45" s="1"/>
      <c r="AO45" s="1"/>
      <c r="AP45" s="1"/>
      <c r="AQ45" s="1"/>
      <c r="AR45" s="1"/>
      <c r="AS45" s="1"/>
      <c r="AU45" s="8"/>
      <c r="AV45" s="290" t="s">
        <v>2443</v>
      </c>
      <c r="AX45" t="s">
        <v>4279</v>
      </c>
    </row>
    <row r="46" spans="1:50" ht="15.75">
      <c r="A46" s="349" t="s">
        <v>278</v>
      </c>
      <c r="B46" s="349" t="s">
        <v>1738</v>
      </c>
      <c r="C46" s="349" t="s">
        <v>5710</v>
      </c>
      <c r="D46" s="349" t="s">
        <v>1708</v>
      </c>
      <c r="E46" s="349" t="s">
        <v>2549</v>
      </c>
      <c r="F46" s="349" t="s">
        <v>1849</v>
      </c>
      <c r="G46" s="1"/>
      <c r="H46" s="1">
        <v>64069050</v>
      </c>
      <c r="I46" s="1" t="s">
        <v>1850</v>
      </c>
      <c r="J46" s="1" t="s">
        <v>1850</v>
      </c>
      <c r="K46" s="1" t="s">
        <v>1850</v>
      </c>
      <c r="L46" s="1" t="s">
        <v>1852</v>
      </c>
      <c r="M46">
        <v>28</v>
      </c>
      <c r="N46" s="1" t="s">
        <v>1791</v>
      </c>
      <c r="O46" s="306">
        <v>33.15</v>
      </c>
      <c r="P46" s="160">
        <f t="shared" si="0"/>
        <v>60.800000000000004</v>
      </c>
      <c r="Q46">
        <v>76</v>
      </c>
      <c r="R46" s="8">
        <v>7314241113287</v>
      </c>
      <c r="S46" s="102">
        <v>0.02</v>
      </c>
      <c r="T46" s="94">
        <v>2E-3</v>
      </c>
      <c r="U46" s="1">
        <f t="shared" si="1"/>
        <v>2.1999999999999999E-2</v>
      </c>
      <c r="V46" s="109">
        <v>10</v>
      </c>
      <c r="W46" s="1">
        <v>380</v>
      </c>
      <c r="X46" s="109">
        <v>180</v>
      </c>
      <c r="Y46" s="109">
        <v>3</v>
      </c>
      <c r="Z46" s="7"/>
      <c r="AA46" s="145"/>
      <c r="AB46" s="86" t="s">
        <v>1854</v>
      </c>
      <c r="AC46" s="94">
        <f t="shared" si="2"/>
        <v>6.6000000000000003E-2</v>
      </c>
      <c r="AD46" s="1">
        <v>50</v>
      </c>
      <c r="AE46" s="109">
        <v>380</v>
      </c>
      <c r="AF46" s="109">
        <v>180</v>
      </c>
      <c r="AG46" s="7"/>
      <c r="AH46" s="7"/>
      <c r="AI46" s="7"/>
      <c r="AJ46" s="7"/>
      <c r="AK46" s="1"/>
      <c r="AL46" s="1"/>
      <c r="AM46" s="1"/>
      <c r="AN46" s="1"/>
      <c r="AO46" s="1"/>
      <c r="AP46" s="1"/>
      <c r="AQ46" s="1"/>
      <c r="AR46" s="1"/>
      <c r="AS46" s="1"/>
      <c r="AU46" s="8"/>
      <c r="AV46" s="290" t="s">
        <v>2443</v>
      </c>
      <c r="AX46" t="s">
        <v>4279</v>
      </c>
    </row>
    <row r="47" spans="1:50" ht="15.75">
      <c r="A47" s="349" t="s">
        <v>278</v>
      </c>
      <c r="B47" s="349" t="s">
        <v>1738</v>
      </c>
      <c r="C47" s="349" t="s">
        <v>5710</v>
      </c>
      <c r="D47" s="349" t="s">
        <v>1709</v>
      </c>
      <c r="E47" s="349" t="s">
        <v>2550</v>
      </c>
      <c r="F47" s="349" t="s">
        <v>1849</v>
      </c>
      <c r="G47" s="1"/>
      <c r="H47" s="1">
        <v>64069050</v>
      </c>
      <c r="I47" s="1" t="s">
        <v>1850</v>
      </c>
      <c r="J47" s="1" t="s">
        <v>1850</v>
      </c>
      <c r="K47" s="1" t="s">
        <v>1850</v>
      </c>
      <c r="L47" s="1" t="s">
        <v>1852</v>
      </c>
      <c r="M47">
        <v>29</v>
      </c>
      <c r="N47" s="1" t="s">
        <v>1791</v>
      </c>
      <c r="O47" s="306">
        <v>33.15</v>
      </c>
      <c r="P47" s="160">
        <f t="shared" si="0"/>
        <v>60.800000000000004</v>
      </c>
      <c r="Q47">
        <v>76</v>
      </c>
      <c r="R47" s="8">
        <v>7314241113294</v>
      </c>
      <c r="S47" s="102">
        <v>0.02</v>
      </c>
      <c r="T47" s="94">
        <v>2E-3</v>
      </c>
      <c r="U47" s="1">
        <f t="shared" si="1"/>
        <v>2.1999999999999999E-2</v>
      </c>
      <c r="V47" s="109">
        <v>10</v>
      </c>
      <c r="W47" s="1">
        <v>380</v>
      </c>
      <c r="X47" s="109">
        <v>180</v>
      </c>
      <c r="Y47" s="109">
        <v>3</v>
      </c>
      <c r="Z47" s="7"/>
      <c r="AA47" s="145"/>
      <c r="AB47" s="86" t="s">
        <v>1854</v>
      </c>
      <c r="AC47" s="94">
        <f t="shared" si="2"/>
        <v>6.6000000000000003E-2</v>
      </c>
      <c r="AD47" s="1">
        <v>50</v>
      </c>
      <c r="AE47" s="109">
        <v>380</v>
      </c>
      <c r="AF47" s="109">
        <v>180</v>
      </c>
      <c r="AG47" s="7"/>
      <c r="AH47" s="7"/>
      <c r="AI47" s="7"/>
      <c r="AJ47" s="7"/>
      <c r="AK47" s="1"/>
      <c r="AL47" s="1"/>
      <c r="AM47" s="1"/>
      <c r="AN47" s="1"/>
      <c r="AO47" s="1"/>
      <c r="AP47" s="1"/>
      <c r="AQ47" s="1"/>
      <c r="AR47" s="1"/>
      <c r="AS47" s="1"/>
      <c r="AU47" s="8"/>
      <c r="AV47" s="290" t="s">
        <v>2443</v>
      </c>
      <c r="AX47" t="s">
        <v>4279</v>
      </c>
    </row>
    <row r="48" spans="1:50" ht="15.75">
      <c r="A48" s="349" t="s">
        <v>278</v>
      </c>
      <c r="B48" s="349" t="s">
        <v>1738</v>
      </c>
      <c r="C48" s="349" t="s">
        <v>5710</v>
      </c>
      <c r="D48" s="349" t="s">
        <v>1710</v>
      </c>
      <c r="E48" s="349" t="s">
        <v>2551</v>
      </c>
      <c r="F48" s="349" t="s">
        <v>1849</v>
      </c>
      <c r="G48" s="1"/>
      <c r="H48" s="1">
        <v>64069050</v>
      </c>
      <c r="I48" s="1" t="s">
        <v>1850</v>
      </c>
      <c r="J48" s="1" t="s">
        <v>1850</v>
      </c>
      <c r="K48" s="1" t="s">
        <v>1850</v>
      </c>
      <c r="L48" s="1" t="s">
        <v>1852</v>
      </c>
      <c r="M48">
        <v>30</v>
      </c>
      <c r="N48" s="1" t="s">
        <v>1791</v>
      </c>
      <c r="O48" s="306">
        <v>33.15</v>
      </c>
      <c r="P48" s="160">
        <f t="shared" si="0"/>
        <v>60.800000000000004</v>
      </c>
      <c r="Q48">
        <v>76</v>
      </c>
      <c r="R48" s="8">
        <v>7314241113300</v>
      </c>
      <c r="S48" s="102">
        <v>0.03</v>
      </c>
      <c r="T48" s="94">
        <v>2E-3</v>
      </c>
      <c r="U48" s="1">
        <f t="shared" si="1"/>
        <v>3.2000000000000001E-2</v>
      </c>
      <c r="V48" s="109">
        <v>10</v>
      </c>
      <c r="W48" s="1">
        <v>380</v>
      </c>
      <c r="X48" s="109">
        <v>180</v>
      </c>
      <c r="Y48" s="109">
        <v>3</v>
      </c>
      <c r="Z48" s="7"/>
      <c r="AA48" s="145"/>
      <c r="AB48" s="86" t="s">
        <v>1854</v>
      </c>
      <c r="AC48" s="94">
        <f t="shared" si="2"/>
        <v>9.6000000000000002E-2</v>
      </c>
      <c r="AD48" s="1">
        <v>50</v>
      </c>
      <c r="AE48" s="109">
        <v>380</v>
      </c>
      <c r="AF48" s="109">
        <v>180</v>
      </c>
      <c r="AG48" s="7"/>
      <c r="AH48" s="7"/>
      <c r="AI48" s="7"/>
      <c r="AJ48" s="7"/>
      <c r="AK48" s="1"/>
      <c r="AL48" s="1"/>
      <c r="AM48" s="1"/>
      <c r="AN48" s="1"/>
      <c r="AO48" s="1"/>
      <c r="AP48" s="1"/>
      <c r="AQ48" s="1"/>
      <c r="AR48" s="1"/>
      <c r="AS48" s="1"/>
      <c r="AU48" s="8"/>
      <c r="AV48" s="290" t="s">
        <v>2443</v>
      </c>
      <c r="AX48" t="s">
        <v>4279</v>
      </c>
    </row>
    <row r="49" spans="1:50" ht="15.75">
      <c r="A49" s="349" t="s">
        <v>278</v>
      </c>
      <c r="B49" s="349" t="s">
        <v>1738</v>
      </c>
      <c r="C49" s="349" t="s">
        <v>5710</v>
      </c>
      <c r="D49" s="349" t="s">
        <v>1711</v>
      </c>
      <c r="E49" s="349" t="s">
        <v>2552</v>
      </c>
      <c r="F49" s="349" t="s">
        <v>1849</v>
      </c>
      <c r="G49" s="1"/>
      <c r="H49" s="1">
        <v>64069050</v>
      </c>
      <c r="I49" s="1" t="s">
        <v>1850</v>
      </c>
      <c r="J49" s="1" t="s">
        <v>1850</v>
      </c>
      <c r="K49" s="1" t="s">
        <v>1850</v>
      </c>
      <c r="L49" s="1" t="s">
        <v>1852</v>
      </c>
      <c r="M49">
        <v>31</v>
      </c>
      <c r="N49" s="1" t="s">
        <v>1791</v>
      </c>
      <c r="O49" s="306">
        <v>33.15</v>
      </c>
      <c r="P49" s="160">
        <f t="shared" si="0"/>
        <v>60.800000000000004</v>
      </c>
      <c r="Q49">
        <v>76</v>
      </c>
      <c r="R49" s="8">
        <v>7314241113317</v>
      </c>
      <c r="S49" s="102">
        <v>0.03</v>
      </c>
      <c r="T49" s="94">
        <v>2E-3</v>
      </c>
      <c r="U49" s="1">
        <f t="shared" si="1"/>
        <v>3.2000000000000001E-2</v>
      </c>
      <c r="V49" s="109">
        <v>10</v>
      </c>
      <c r="W49" s="1">
        <v>380</v>
      </c>
      <c r="X49" s="109">
        <v>180</v>
      </c>
      <c r="Y49" s="109">
        <v>3</v>
      </c>
      <c r="Z49" s="7"/>
      <c r="AA49" s="145"/>
      <c r="AB49" s="86" t="s">
        <v>1854</v>
      </c>
      <c r="AC49" s="94">
        <f t="shared" si="2"/>
        <v>9.6000000000000002E-2</v>
      </c>
      <c r="AD49" s="1">
        <v>50</v>
      </c>
      <c r="AE49" s="109">
        <v>380</v>
      </c>
      <c r="AF49" s="109">
        <v>180</v>
      </c>
      <c r="AG49" s="7"/>
      <c r="AH49" s="7"/>
      <c r="AI49" s="7"/>
      <c r="AJ49" s="7"/>
      <c r="AK49" s="1"/>
      <c r="AL49" s="1"/>
      <c r="AM49" s="1"/>
      <c r="AN49" s="1"/>
      <c r="AO49" s="1"/>
      <c r="AP49" s="1"/>
      <c r="AQ49" s="1"/>
      <c r="AR49" s="1"/>
      <c r="AS49" s="1"/>
      <c r="AU49" s="8"/>
      <c r="AV49" s="290" t="s">
        <v>2443</v>
      </c>
      <c r="AX49" t="s">
        <v>4279</v>
      </c>
    </row>
    <row r="50" spans="1:50" ht="15.75">
      <c r="A50" s="349" t="s">
        <v>278</v>
      </c>
      <c r="B50" s="349" t="s">
        <v>1738</v>
      </c>
      <c r="C50" s="349" t="s">
        <v>5710</v>
      </c>
      <c r="D50" s="349" t="s">
        <v>1712</v>
      </c>
      <c r="E50" s="349" t="s">
        <v>2553</v>
      </c>
      <c r="F50" s="349" t="s">
        <v>1849</v>
      </c>
      <c r="G50" s="1"/>
      <c r="H50" s="1">
        <v>64069050</v>
      </c>
      <c r="I50" s="1" t="s">
        <v>1850</v>
      </c>
      <c r="J50" s="1" t="s">
        <v>1850</v>
      </c>
      <c r="K50" s="1" t="s">
        <v>1850</v>
      </c>
      <c r="L50" s="1" t="s">
        <v>1852</v>
      </c>
      <c r="M50">
        <v>32</v>
      </c>
      <c r="N50" s="1" t="s">
        <v>1791</v>
      </c>
      <c r="O50" s="306">
        <v>33.15</v>
      </c>
      <c r="P50" s="160">
        <f t="shared" si="0"/>
        <v>60.800000000000004</v>
      </c>
      <c r="Q50">
        <v>76</v>
      </c>
      <c r="R50" s="8">
        <v>7314241113324</v>
      </c>
      <c r="S50" s="102">
        <v>0.03</v>
      </c>
      <c r="T50" s="94">
        <v>2E-3</v>
      </c>
      <c r="U50" s="1">
        <f t="shared" si="1"/>
        <v>3.2000000000000001E-2</v>
      </c>
      <c r="V50" s="109">
        <v>10</v>
      </c>
      <c r="W50" s="1">
        <v>380</v>
      </c>
      <c r="X50" s="109">
        <v>180</v>
      </c>
      <c r="Y50" s="109">
        <v>3</v>
      </c>
      <c r="Z50" s="7"/>
      <c r="AA50" s="145"/>
      <c r="AB50" s="86" t="s">
        <v>1854</v>
      </c>
      <c r="AC50" s="94">
        <f t="shared" si="2"/>
        <v>9.6000000000000002E-2</v>
      </c>
      <c r="AD50" s="1">
        <v>50</v>
      </c>
      <c r="AE50" s="109">
        <v>380</v>
      </c>
      <c r="AF50" s="109">
        <v>180</v>
      </c>
      <c r="AG50" s="7"/>
      <c r="AH50" s="7"/>
      <c r="AI50" s="7"/>
      <c r="AJ50" s="7"/>
      <c r="AK50" s="1"/>
      <c r="AL50" s="1"/>
      <c r="AM50" s="1"/>
      <c r="AN50" s="1"/>
      <c r="AO50" s="1"/>
      <c r="AP50" s="1"/>
      <c r="AQ50" s="1"/>
      <c r="AR50" s="1"/>
      <c r="AS50" s="1"/>
      <c r="AU50" s="8"/>
      <c r="AV50" s="290" t="s">
        <v>2443</v>
      </c>
      <c r="AX50" t="s">
        <v>4279</v>
      </c>
    </row>
    <row r="51" spans="1:50" ht="15.75">
      <c r="A51" s="349" t="s">
        <v>278</v>
      </c>
      <c r="B51" s="349" t="s">
        <v>1738</v>
      </c>
      <c r="C51" s="349" t="s">
        <v>5710</v>
      </c>
      <c r="D51" s="349" t="s">
        <v>1713</v>
      </c>
      <c r="E51" s="349" t="s">
        <v>2554</v>
      </c>
      <c r="F51" s="349" t="s">
        <v>1849</v>
      </c>
      <c r="G51" s="1"/>
      <c r="H51" s="1">
        <v>64069050</v>
      </c>
      <c r="I51" s="1" t="s">
        <v>1850</v>
      </c>
      <c r="J51" s="1" t="s">
        <v>1850</v>
      </c>
      <c r="K51" s="1" t="s">
        <v>1850</v>
      </c>
      <c r="L51" s="1" t="s">
        <v>1852</v>
      </c>
      <c r="M51">
        <v>33</v>
      </c>
      <c r="N51" s="1" t="s">
        <v>1791</v>
      </c>
      <c r="O51" s="306">
        <v>33.15</v>
      </c>
      <c r="P51" s="160">
        <f t="shared" si="0"/>
        <v>60.800000000000004</v>
      </c>
      <c r="Q51">
        <v>76</v>
      </c>
      <c r="R51" s="8">
        <v>7314241113331</v>
      </c>
      <c r="S51" s="102">
        <v>3.5000000000000003E-2</v>
      </c>
      <c r="T51" s="94">
        <v>2E-3</v>
      </c>
      <c r="U51" s="1">
        <f t="shared" si="1"/>
        <v>3.7000000000000005E-2</v>
      </c>
      <c r="V51" s="109">
        <v>10</v>
      </c>
      <c r="W51" s="1">
        <v>380</v>
      </c>
      <c r="X51" s="109">
        <v>180</v>
      </c>
      <c r="Y51" s="109">
        <v>3</v>
      </c>
      <c r="Z51" s="7"/>
      <c r="AA51" s="145"/>
      <c r="AB51" s="86" t="s">
        <v>1854</v>
      </c>
      <c r="AC51" s="94">
        <f t="shared" si="2"/>
        <v>0.11100000000000002</v>
      </c>
      <c r="AD51" s="1">
        <v>50</v>
      </c>
      <c r="AE51" s="109">
        <v>380</v>
      </c>
      <c r="AF51" s="109">
        <v>180</v>
      </c>
      <c r="AG51" s="7"/>
      <c r="AH51" s="7"/>
      <c r="AI51" s="7"/>
      <c r="AJ51" s="7"/>
      <c r="AK51" s="1"/>
      <c r="AL51" s="1"/>
      <c r="AM51" s="1"/>
      <c r="AN51" s="1"/>
      <c r="AO51" s="1"/>
      <c r="AP51" s="1"/>
      <c r="AQ51" s="1"/>
      <c r="AR51" s="1"/>
      <c r="AS51" s="1"/>
      <c r="AU51" s="8"/>
      <c r="AV51" s="290" t="s">
        <v>2443</v>
      </c>
      <c r="AX51" t="s">
        <v>4279</v>
      </c>
    </row>
    <row r="52" spans="1:50" ht="15.75">
      <c r="A52" s="349" t="s">
        <v>278</v>
      </c>
      <c r="B52" s="349" t="s">
        <v>1738</v>
      </c>
      <c r="C52" s="349" t="s">
        <v>5710</v>
      </c>
      <c r="D52" s="349" t="s">
        <v>1714</v>
      </c>
      <c r="E52" s="349" t="s">
        <v>2555</v>
      </c>
      <c r="F52" s="349" t="s">
        <v>1849</v>
      </c>
      <c r="G52" s="1"/>
      <c r="H52" s="1">
        <v>64069050</v>
      </c>
      <c r="I52" s="1" t="s">
        <v>1850</v>
      </c>
      <c r="J52" s="1" t="s">
        <v>1850</v>
      </c>
      <c r="K52" s="1" t="s">
        <v>1850</v>
      </c>
      <c r="L52" s="1" t="s">
        <v>1852</v>
      </c>
      <c r="M52">
        <v>34</v>
      </c>
      <c r="N52" s="1" t="s">
        <v>1791</v>
      </c>
      <c r="O52" s="306">
        <v>33.15</v>
      </c>
      <c r="P52" s="160">
        <f t="shared" si="0"/>
        <v>60.800000000000004</v>
      </c>
      <c r="Q52">
        <v>76</v>
      </c>
      <c r="R52" s="8">
        <v>7314241113348</v>
      </c>
      <c r="S52" s="102">
        <v>3.5000000000000003E-2</v>
      </c>
      <c r="T52" s="94">
        <v>2E-3</v>
      </c>
      <c r="U52" s="1">
        <f t="shared" si="1"/>
        <v>3.7000000000000005E-2</v>
      </c>
      <c r="V52" s="109">
        <v>10</v>
      </c>
      <c r="W52" s="1">
        <v>380</v>
      </c>
      <c r="X52" s="109">
        <v>180</v>
      </c>
      <c r="Y52" s="109">
        <v>3</v>
      </c>
      <c r="Z52" s="7"/>
      <c r="AA52" s="145"/>
      <c r="AB52" s="86" t="s">
        <v>1854</v>
      </c>
      <c r="AC52" s="94">
        <f t="shared" si="2"/>
        <v>0.11100000000000002</v>
      </c>
      <c r="AD52" s="1">
        <v>50</v>
      </c>
      <c r="AE52" s="109">
        <v>380</v>
      </c>
      <c r="AF52" s="109">
        <v>180</v>
      </c>
      <c r="AG52" s="7"/>
      <c r="AH52" s="7"/>
      <c r="AI52" s="7"/>
      <c r="AJ52" s="7"/>
      <c r="AK52" s="1"/>
      <c r="AL52" s="1"/>
      <c r="AM52" s="1"/>
      <c r="AN52" s="1"/>
      <c r="AO52" s="1"/>
      <c r="AP52" s="1"/>
      <c r="AQ52" s="1"/>
      <c r="AR52" s="1"/>
      <c r="AS52" s="1"/>
      <c r="AU52" s="8"/>
      <c r="AV52" s="290" t="s">
        <v>2443</v>
      </c>
      <c r="AX52" t="s">
        <v>4279</v>
      </c>
    </row>
    <row r="53" spans="1:50" ht="15.75">
      <c r="A53" s="349" t="s">
        <v>278</v>
      </c>
      <c r="B53" s="349" t="s">
        <v>1738</v>
      </c>
      <c r="C53" s="349" t="s">
        <v>5710</v>
      </c>
      <c r="D53" s="349" t="s">
        <v>1715</v>
      </c>
      <c r="E53" s="349" t="s">
        <v>2556</v>
      </c>
      <c r="F53" s="349" t="s">
        <v>1849</v>
      </c>
      <c r="G53" s="1"/>
      <c r="H53" s="1">
        <v>64069050</v>
      </c>
      <c r="I53" s="1" t="s">
        <v>1850</v>
      </c>
      <c r="J53" s="1" t="s">
        <v>1850</v>
      </c>
      <c r="K53" s="1" t="s">
        <v>1850</v>
      </c>
      <c r="L53" s="1" t="s">
        <v>1852</v>
      </c>
      <c r="M53">
        <v>35</v>
      </c>
      <c r="N53" s="1" t="s">
        <v>1791</v>
      </c>
      <c r="O53" s="306">
        <v>33.15</v>
      </c>
      <c r="P53" s="160">
        <f t="shared" si="0"/>
        <v>60.800000000000004</v>
      </c>
      <c r="Q53">
        <v>76</v>
      </c>
      <c r="R53" s="8">
        <v>7314241113355</v>
      </c>
      <c r="S53" s="102">
        <v>3.5000000000000003E-2</v>
      </c>
      <c r="T53" s="94">
        <v>2E-3</v>
      </c>
      <c r="U53" s="1">
        <f t="shared" si="1"/>
        <v>3.7000000000000005E-2</v>
      </c>
      <c r="V53" s="109">
        <v>10</v>
      </c>
      <c r="W53" s="1">
        <v>380</v>
      </c>
      <c r="X53" s="109">
        <v>180</v>
      </c>
      <c r="Y53" s="109">
        <v>3</v>
      </c>
      <c r="Z53" s="7"/>
      <c r="AA53" s="145"/>
      <c r="AB53" s="86" t="s">
        <v>1854</v>
      </c>
      <c r="AC53" s="94">
        <f t="shared" si="2"/>
        <v>0.11100000000000002</v>
      </c>
      <c r="AD53" s="1">
        <v>50</v>
      </c>
      <c r="AE53" s="109">
        <v>380</v>
      </c>
      <c r="AF53" s="109">
        <v>180</v>
      </c>
      <c r="AG53" s="7"/>
      <c r="AH53" s="7"/>
      <c r="AI53" s="7"/>
      <c r="AJ53" s="7"/>
      <c r="AK53" s="1"/>
      <c r="AL53" s="1"/>
      <c r="AM53" s="1"/>
      <c r="AN53" s="1"/>
      <c r="AO53" s="1"/>
      <c r="AP53" s="1"/>
      <c r="AQ53" s="1"/>
      <c r="AR53" s="1"/>
      <c r="AS53" s="1"/>
      <c r="AU53" s="8"/>
      <c r="AV53" s="290" t="s">
        <v>2443</v>
      </c>
      <c r="AX53" t="s">
        <v>4279</v>
      </c>
    </row>
    <row r="54" spans="1:50" ht="15.75">
      <c r="A54" t="s">
        <v>278</v>
      </c>
      <c r="B54" t="s">
        <v>1738</v>
      </c>
      <c r="D54" t="s">
        <v>1716</v>
      </c>
      <c r="E54" t="s">
        <v>2557</v>
      </c>
      <c r="F54" t="s">
        <v>1849</v>
      </c>
      <c r="G54" s="1"/>
      <c r="H54" s="1">
        <v>64069050</v>
      </c>
      <c r="I54" s="1" t="s">
        <v>1850</v>
      </c>
      <c r="J54" s="1" t="s">
        <v>1850</v>
      </c>
      <c r="K54" s="1" t="s">
        <v>1850</v>
      </c>
      <c r="L54" s="1" t="s">
        <v>1852</v>
      </c>
      <c r="M54">
        <v>36</v>
      </c>
      <c r="N54" s="1" t="s">
        <v>1791</v>
      </c>
      <c r="O54" s="306">
        <v>33.15</v>
      </c>
      <c r="P54" s="160">
        <f t="shared" si="0"/>
        <v>60.800000000000004</v>
      </c>
      <c r="Q54">
        <v>76</v>
      </c>
      <c r="R54" s="8">
        <v>7314241113362</v>
      </c>
      <c r="S54" s="102">
        <v>0.04</v>
      </c>
      <c r="T54" s="94">
        <v>2E-3</v>
      </c>
      <c r="U54" s="1">
        <f t="shared" si="1"/>
        <v>4.2000000000000003E-2</v>
      </c>
      <c r="V54" s="109">
        <v>10</v>
      </c>
      <c r="W54" s="1">
        <v>380</v>
      </c>
      <c r="X54" s="109">
        <v>180</v>
      </c>
      <c r="Y54" s="109">
        <v>3</v>
      </c>
      <c r="Z54" s="7"/>
      <c r="AA54" s="145"/>
      <c r="AB54" s="86" t="s">
        <v>1854</v>
      </c>
      <c r="AC54" s="94">
        <f t="shared" si="2"/>
        <v>0.126</v>
      </c>
      <c r="AD54" s="1">
        <v>50</v>
      </c>
      <c r="AE54" s="109">
        <v>380</v>
      </c>
      <c r="AF54" s="109">
        <v>180</v>
      </c>
      <c r="AG54" s="7"/>
      <c r="AH54" s="7"/>
      <c r="AI54" s="7"/>
      <c r="AJ54" s="7"/>
      <c r="AK54" s="1"/>
      <c r="AL54" s="1"/>
      <c r="AM54" s="1"/>
      <c r="AN54" s="1"/>
      <c r="AO54" s="1"/>
      <c r="AP54" s="1"/>
      <c r="AQ54" s="1"/>
      <c r="AR54" s="1"/>
      <c r="AS54" s="1"/>
      <c r="AU54" s="8"/>
      <c r="AV54" s="290" t="s">
        <v>2443</v>
      </c>
      <c r="AX54" t="s">
        <v>4279</v>
      </c>
    </row>
    <row r="55" spans="1:50" ht="15.75">
      <c r="A55" t="s">
        <v>278</v>
      </c>
      <c r="B55" t="s">
        <v>1738</v>
      </c>
      <c r="D55" t="s">
        <v>1717</v>
      </c>
      <c r="E55" t="s">
        <v>2558</v>
      </c>
      <c r="F55" t="s">
        <v>1849</v>
      </c>
      <c r="G55" s="1"/>
      <c r="H55" s="1">
        <v>64069050</v>
      </c>
      <c r="I55" s="1" t="s">
        <v>1850</v>
      </c>
      <c r="J55" s="1" t="s">
        <v>1850</v>
      </c>
      <c r="K55" s="1" t="s">
        <v>1850</v>
      </c>
      <c r="L55" s="1" t="s">
        <v>1852</v>
      </c>
      <c r="M55">
        <v>37</v>
      </c>
      <c r="N55" s="1" t="s">
        <v>1791</v>
      </c>
      <c r="O55" s="306">
        <v>33.15</v>
      </c>
      <c r="P55" s="160">
        <f t="shared" si="0"/>
        <v>60.800000000000004</v>
      </c>
      <c r="Q55">
        <v>76</v>
      </c>
      <c r="R55" s="8">
        <v>7314241113379</v>
      </c>
      <c r="S55" s="102">
        <v>0.04</v>
      </c>
      <c r="T55" s="94">
        <v>2E-3</v>
      </c>
      <c r="U55" s="1">
        <f t="shared" si="1"/>
        <v>4.2000000000000003E-2</v>
      </c>
      <c r="V55" s="109">
        <v>10</v>
      </c>
      <c r="W55" s="1">
        <v>380</v>
      </c>
      <c r="X55" s="109">
        <v>180</v>
      </c>
      <c r="Y55" s="109">
        <v>3</v>
      </c>
      <c r="Z55" s="7"/>
      <c r="AA55" s="145"/>
      <c r="AB55" s="86" t="s">
        <v>1854</v>
      </c>
      <c r="AC55" s="94">
        <f t="shared" si="2"/>
        <v>0.126</v>
      </c>
      <c r="AD55" s="1">
        <v>50</v>
      </c>
      <c r="AE55" s="109">
        <v>380</v>
      </c>
      <c r="AF55" s="109">
        <v>180</v>
      </c>
      <c r="AG55" s="7"/>
      <c r="AH55" s="7"/>
      <c r="AI55" s="7"/>
      <c r="AJ55" s="7"/>
      <c r="AK55" s="1"/>
      <c r="AL55" s="1"/>
      <c r="AM55" s="1"/>
      <c r="AN55" s="1"/>
      <c r="AO55" s="1"/>
      <c r="AP55" s="1"/>
      <c r="AQ55" s="1"/>
      <c r="AR55" s="1"/>
      <c r="AS55" s="1"/>
      <c r="AU55" s="8"/>
      <c r="AV55" s="290" t="s">
        <v>2443</v>
      </c>
      <c r="AX55" t="s">
        <v>4279</v>
      </c>
    </row>
    <row r="56" spans="1:50" ht="15.75">
      <c r="A56" t="s">
        <v>278</v>
      </c>
      <c r="B56" t="s">
        <v>1738</v>
      </c>
      <c r="D56" t="s">
        <v>1718</v>
      </c>
      <c r="E56" t="s">
        <v>2559</v>
      </c>
      <c r="F56" t="s">
        <v>1849</v>
      </c>
      <c r="G56" s="1"/>
      <c r="H56" s="1">
        <v>64069050</v>
      </c>
      <c r="I56" s="1" t="s">
        <v>1850</v>
      </c>
      <c r="J56" s="1" t="s">
        <v>1850</v>
      </c>
      <c r="K56" s="1" t="s">
        <v>1850</v>
      </c>
      <c r="L56" s="1" t="s">
        <v>1852</v>
      </c>
      <c r="M56">
        <v>38</v>
      </c>
      <c r="N56" s="1" t="s">
        <v>1791</v>
      </c>
      <c r="O56" s="306">
        <v>33.15</v>
      </c>
      <c r="P56" s="160">
        <f t="shared" si="0"/>
        <v>60.800000000000004</v>
      </c>
      <c r="Q56">
        <v>76</v>
      </c>
      <c r="R56" s="8">
        <v>7314241113386</v>
      </c>
      <c r="S56" s="102">
        <v>0.04</v>
      </c>
      <c r="T56" s="94">
        <v>2E-3</v>
      </c>
      <c r="U56" s="1">
        <f t="shared" si="1"/>
        <v>4.2000000000000003E-2</v>
      </c>
      <c r="V56" s="109">
        <v>10</v>
      </c>
      <c r="W56" s="1">
        <v>380</v>
      </c>
      <c r="X56" s="109">
        <v>180</v>
      </c>
      <c r="Y56" s="109">
        <v>3</v>
      </c>
      <c r="Z56" s="7"/>
      <c r="AA56" s="145"/>
      <c r="AB56" s="86" t="s">
        <v>1854</v>
      </c>
      <c r="AC56" s="94">
        <f t="shared" si="2"/>
        <v>0.126</v>
      </c>
      <c r="AD56" s="1">
        <v>50</v>
      </c>
      <c r="AE56" s="109">
        <v>380</v>
      </c>
      <c r="AF56" s="109">
        <v>180</v>
      </c>
      <c r="AG56" s="7"/>
      <c r="AH56" s="7"/>
      <c r="AI56" s="7"/>
      <c r="AJ56" s="7"/>
      <c r="AK56" s="1"/>
      <c r="AL56" s="1"/>
      <c r="AM56" s="1"/>
      <c r="AN56" s="1"/>
      <c r="AO56" s="1"/>
      <c r="AP56" s="1"/>
      <c r="AQ56" s="1"/>
      <c r="AR56" s="1"/>
      <c r="AS56" s="1"/>
      <c r="AU56" s="8"/>
      <c r="AV56" s="290" t="s">
        <v>2443</v>
      </c>
      <c r="AX56" t="s">
        <v>4279</v>
      </c>
    </row>
    <row r="57" spans="1:50" ht="15.75">
      <c r="A57" t="s">
        <v>278</v>
      </c>
      <c r="B57" t="s">
        <v>1738</v>
      </c>
      <c r="D57" t="s">
        <v>1719</v>
      </c>
      <c r="E57" t="s">
        <v>2560</v>
      </c>
      <c r="F57" t="s">
        <v>1849</v>
      </c>
      <c r="G57" s="1"/>
      <c r="H57" s="1">
        <v>64069050</v>
      </c>
      <c r="I57" s="1" t="s">
        <v>1850</v>
      </c>
      <c r="J57" s="1" t="s">
        <v>1850</v>
      </c>
      <c r="K57" s="1" t="s">
        <v>1850</v>
      </c>
      <c r="L57" s="1" t="s">
        <v>1852</v>
      </c>
      <c r="M57">
        <v>39</v>
      </c>
      <c r="N57" s="1" t="s">
        <v>1791</v>
      </c>
      <c r="O57" s="306">
        <v>33.15</v>
      </c>
      <c r="P57" s="160">
        <f t="shared" si="0"/>
        <v>60.800000000000004</v>
      </c>
      <c r="Q57">
        <v>76</v>
      </c>
      <c r="R57" s="8">
        <v>7314241113393</v>
      </c>
      <c r="S57" s="102">
        <v>0.04</v>
      </c>
      <c r="T57" s="94">
        <v>2E-3</v>
      </c>
      <c r="U57" s="1">
        <f t="shared" si="1"/>
        <v>4.2000000000000003E-2</v>
      </c>
      <c r="V57" s="109">
        <v>10</v>
      </c>
      <c r="W57" s="1">
        <v>380</v>
      </c>
      <c r="X57" s="109">
        <v>180</v>
      </c>
      <c r="Y57" s="109">
        <v>3</v>
      </c>
      <c r="Z57" s="7"/>
      <c r="AA57" s="145"/>
      <c r="AB57" s="86" t="s">
        <v>1854</v>
      </c>
      <c r="AC57" s="94">
        <f t="shared" si="2"/>
        <v>0.126</v>
      </c>
      <c r="AD57" s="1">
        <v>50</v>
      </c>
      <c r="AE57" s="109">
        <v>380</v>
      </c>
      <c r="AF57" s="109">
        <v>180</v>
      </c>
      <c r="AG57" s="7"/>
      <c r="AH57" s="7"/>
      <c r="AI57" s="7"/>
      <c r="AJ57" s="7"/>
      <c r="AK57" s="1"/>
      <c r="AL57" s="1"/>
      <c r="AM57" s="1"/>
      <c r="AN57" s="1"/>
      <c r="AO57" s="1"/>
      <c r="AP57" s="1"/>
      <c r="AQ57" s="1"/>
      <c r="AR57" s="1"/>
      <c r="AS57" s="1"/>
      <c r="AU57" s="8"/>
      <c r="AV57" s="290" t="s">
        <v>2443</v>
      </c>
      <c r="AX57" t="s">
        <v>4279</v>
      </c>
    </row>
    <row r="58" spans="1:50" ht="15.75">
      <c r="A58" t="s">
        <v>278</v>
      </c>
      <c r="B58" t="s">
        <v>1738</v>
      </c>
      <c r="D58" t="s">
        <v>1720</v>
      </c>
      <c r="E58" t="s">
        <v>2561</v>
      </c>
      <c r="F58" t="s">
        <v>1849</v>
      </c>
      <c r="G58" s="1"/>
      <c r="H58" s="1">
        <v>64069050</v>
      </c>
      <c r="I58" s="1" t="s">
        <v>1850</v>
      </c>
      <c r="J58" s="1" t="s">
        <v>1850</v>
      </c>
      <c r="K58" s="1" t="s">
        <v>1850</v>
      </c>
      <c r="L58" s="1" t="s">
        <v>1852</v>
      </c>
      <c r="M58">
        <v>40</v>
      </c>
      <c r="N58" s="1" t="s">
        <v>1791</v>
      </c>
      <c r="O58" s="306">
        <v>33.15</v>
      </c>
      <c r="P58" s="160">
        <f t="shared" si="0"/>
        <v>60.800000000000004</v>
      </c>
      <c r="Q58">
        <v>76</v>
      </c>
      <c r="R58" s="8">
        <v>7314241113409</v>
      </c>
      <c r="S58" s="102">
        <v>0.04</v>
      </c>
      <c r="T58" s="94">
        <v>2E-3</v>
      </c>
      <c r="U58" s="1">
        <f t="shared" si="1"/>
        <v>4.2000000000000003E-2</v>
      </c>
      <c r="V58" s="109">
        <v>10</v>
      </c>
      <c r="W58" s="1">
        <v>380</v>
      </c>
      <c r="X58" s="109">
        <v>180</v>
      </c>
      <c r="Y58" s="109">
        <v>3</v>
      </c>
      <c r="Z58" s="7"/>
      <c r="AA58" s="145"/>
      <c r="AB58" s="86" t="s">
        <v>1854</v>
      </c>
      <c r="AC58" s="94">
        <f t="shared" si="2"/>
        <v>0.126</v>
      </c>
      <c r="AD58" s="1">
        <v>50</v>
      </c>
      <c r="AE58" s="109">
        <v>380</v>
      </c>
      <c r="AF58" s="109">
        <v>180</v>
      </c>
      <c r="AG58" s="7"/>
      <c r="AH58" s="7"/>
      <c r="AI58" s="7"/>
      <c r="AJ58" s="7"/>
      <c r="AK58" s="1"/>
      <c r="AL58" s="1"/>
      <c r="AM58" s="1"/>
      <c r="AN58" s="1"/>
      <c r="AO58" s="1"/>
      <c r="AP58" s="1"/>
      <c r="AQ58" s="1"/>
      <c r="AR58" s="1"/>
      <c r="AS58" s="1"/>
      <c r="AU58" s="8"/>
      <c r="AV58" s="290" t="s">
        <v>2443</v>
      </c>
      <c r="AX58" t="s">
        <v>4279</v>
      </c>
    </row>
    <row r="59" spans="1:50" ht="15.75">
      <c r="A59" t="s">
        <v>278</v>
      </c>
      <c r="B59" t="s">
        <v>1738</v>
      </c>
      <c r="D59" t="s">
        <v>1721</v>
      </c>
      <c r="E59" t="s">
        <v>2562</v>
      </c>
      <c r="F59" t="s">
        <v>1849</v>
      </c>
      <c r="G59" s="1"/>
      <c r="H59" s="1">
        <v>64069050</v>
      </c>
      <c r="I59" s="1" t="s">
        <v>1850</v>
      </c>
      <c r="J59" s="1" t="s">
        <v>1850</v>
      </c>
      <c r="K59" s="1" t="s">
        <v>1850</v>
      </c>
      <c r="L59" s="1" t="s">
        <v>1852</v>
      </c>
      <c r="M59">
        <v>41</v>
      </c>
      <c r="N59" s="1" t="s">
        <v>1791</v>
      </c>
      <c r="O59" s="306">
        <v>33.15</v>
      </c>
      <c r="P59" s="160">
        <f t="shared" si="0"/>
        <v>60.800000000000004</v>
      </c>
      <c r="Q59">
        <v>76</v>
      </c>
      <c r="R59" s="8">
        <v>7314241113416</v>
      </c>
      <c r="S59" s="102">
        <v>0.04</v>
      </c>
      <c r="T59" s="94">
        <v>2E-3</v>
      </c>
      <c r="U59" s="1">
        <f t="shared" si="1"/>
        <v>4.2000000000000003E-2</v>
      </c>
      <c r="V59" s="109">
        <v>10</v>
      </c>
      <c r="W59" s="1">
        <v>380</v>
      </c>
      <c r="X59" s="109">
        <v>180</v>
      </c>
      <c r="Y59" s="109">
        <v>3</v>
      </c>
      <c r="Z59" s="7"/>
      <c r="AA59" s="145"/>
      <c r="AB59" s="86" t="s">
        <v>1854</v>
      </c>
      <c r="AC59" s="94">
        <f t="shared" si="2"/>
        <v>0.126</v>
      </c>
      <c r="AD59" s="1">
        <v>50</v>
      </c>
      <c r="AE59" s="109">
        <v>380</v>
      </c>
      <c r="AF59" s="109">
        <v>180</v>
      </c>
      <c r="AG59" s="7"/>
      <c r="AH59" s="7"/>
      <c r="AI59" s="7"/>
      <c r="AJ59" s="7"/>
      <c r="AK59" s="1"/>
      <c r="AL59" s="1"/>
      <c r="AM59" s="1"/>
      <c r="AN59" s="1"/>
      <c r="AO59" s="1"/>
      <c r="AP59" s="1"/>
      <c r="AQ59" s="1"/>
      <c r="AR59" s="1"/>
      <c r="AS59" s="1"/>
      <c r="AU59" s="8"/>
      <c r="AV59" s="290" t="s">
        <v>2443</v>
      </c>
      <c r="AX59" t="s">
        <v>4279</v>
      </c>
    </row>
    <row r="60" spans="1:50" ht="15.75">
      <c r="A60" t="s">
        <v>278</v>
      </c>
      <c r="B60" t="s">
        <v>1738</v>
      </c>
      <c r="D60" t="s">
        <v>1722</v>
      </c>
      <c r="E60" t="s">
        <v>2563</v>
      </c>
      <c r="F60" t="s">
        <v>1849</v>
      </c>
      <c r="G60" s="1"/>
      <c r="H60" s="1">
        <v>64069050</v>
      </c>
      <c r="I60" s="1" t="s">
        <v>1850</v>
      </c>
      <c r="J60" s="1" t="s">
        <v>1850</v>
      </c>
      <c r="K60" s="1" t="s">
        <v>1850</v>
      </c>
      <c r="L60" s="1" t="s">
        <v>1852</v>
      </c>
      <c r="M60">
        <v>42</v>
      </c>
      <c r="N60" s="1" t="s">
        <v>1791</v>
      </c>
      <c r="O60" s="306">
        <v>33.15</v>
      </c>
      <c r="P60" s="160">
        <f t="shared" si="0"/>
        <v>60.800000000000004</v>
      </c>
      <c r="Q60">
        <v>76</v>
      </c>
      <c r="R60" s="8">
        <v>7314241113423</v>
      </c>
      <c r="S60" s="102">
        <v>4.4999999999999998E-2</v>
      </c>
      <c r="T60" s="94">
        <v>2E-3</v>
      </c>
      <c r="U60" s="1">
        <f t="shared" si="1"/>
        <v>4.7E-2</v>
      </c>
      <c r="V60" s="109">
        <v>10</v>
      </c>
      <c r="W60" s="1">
        <v>380</v>
      </c>
      <c r="X60" s="109">
        <v>180</v>
      </c>
      <c r="Y60" s="109">
        <v>3</v>
      </c>
      <c r="Z60" s="7"/>
      <c r="AA60" s="145"/>
      <c r="AB60" s="86" t="s">
        <v>1854</v>
      </c>
      <c r="AC60" s="94">
        <f t="shared" si="2"/>
        <v>0.14100000000000001</v>
      </c>
      <c r="AD60" s="1">
        <v>50</v>
      </c>
      <c r="AE60" s="109">
        <v>380</v>
      </c>
      <c r="AF60" s="109">
        <v>180</v>
      </c>
      <c r="AG60" s="7"/>
      <c r="AH60" s="7"/>
      <c r="AI60" s="7"/>
      <c r="AJ60" s="7"/>
      <c r="AK60" s="1"/>
      <c r="AL60" s="1"/>
      <c r="AM60" s="1"/>
      <c r="AN60" s="1"/>
      <c r="AO60" s="1"/>
      <c r="AP60" s="1"/>
      <c r="AQ60" s="1"/>
      <c r="AR60" s="1"/>
      <c r="AS60" s="1"/>
      <c r="AU60" s="8"/>
      <c r="AV60" s="290" t="s">
        <v>2443</v>
      </c>
      <c r="AX60" t="s">
        <v>4279</v>
      </c>
    </row>
    <row r="61" spans="1:50" ht="15.75">
      <c r="A61" t="s">
        <v>278</v>
      </c>
      <c r="B61" t="s">
        <v>1738</v>
      </c>
      <c r="D61" t="s">
        <v>1723</v>
      </c>
      <c r="E61" t="s">
        <v>2564</v>
      </c>
      <c r="F61" t="s">
        <v>1849</v>
      </c>
      <c r="G61" s="1"/>
      <c r="H61" s="1">
        <v>64069050</v>
      </c>
      <c r="I61" s="1" t="s">
        <v>1850</v>
      </c>
      <c r="J61" s="1" t="s">
        <v>1850</v>
      </c>
      <c r="K61" s="1" t="s">
        <v>1850</v>
      </c>
      <c r="L61" s="1" t="s">
        <v>1852</v>
      </c>
      <c r="M61">
        <v>43</v>
      </c>
      <c r="N61" s="1" t="s">
        <v>1791</v>
      </c>
      <c r="O61" s="306">
        <v>33.15</v>
      </c>
      <c r="P61" s="160">
        <f t="shared" si="0"/>
        <v>60.800000000000004</v>
      </c>
      <c r="Q61">
        <v>76</v>
      </c>
      <c r="R61" s="8">
        <v>7314241113430</v>
      </c>
      <c r="S61" s="102">
        <v>4.4999999999999998E-2</v>
      </c>
      <c r="T61" s="94">
        <v>2E-3</v>
      </c>
      <c r="U61" s="1">
        <f t="shared" si="1"/>
        <v>4.7E-2</v>
      </c>
      <c r="V61" s="109">
        <v>10</v>
      </c>
      <c r="W61" s="1">
        <v>380</v>
      </c>
      <c r="X61" s="109">
        <v>180</v>
      </c>
      <c r="Y61" s="109">
        <v>3</v>
      </c>
      <c r="Z61" s="7"/>
      <c r="AA61" s="145"/>
      <c r="AB61" s="86" t="s">
        <v>1854</v>
      </c>
      <c r="AC61" s="94">
        <f t="shared" si="2"/>
        <v>0.14100000000000001</v>
      </c>
      <c r="AD61" s="1">
        <v>50</v>
      </c>
      <c r="AE61" s="109">
        <v>380</v>
      </c>
      <c r="AF61" s="109">
        <v>180</v>
      </c>
      <c r="AG61" s="7"/>
      <c r="AH61" s="7"/>
      <c r="AI61" s="7"/>
      <c r="AJ61" s="7"/>
      <c r="AK61" s="1"/>
      <c r="AL61" s="1"/>
      <c r="AM61" s="1"/>
      <c r="AN61" s="1"/>
      <c r="AO61" s="1"/>
      <c r="AP61" s="1"/>
      <c r="AQ61" s="1"/>
      <c r="AR61" s="1"/>
      <c r="AS61" s="1"/>
      <c r="AU61" s="8"/>
      <c r="AV61" s="290" t="s">
        <v>2443</v>
      </c>
      <c r="AX61" t="s">
        <v>4279</v>
      </c>
    </row>
    <row r="62" spans="1:50" ht="15.75">
      <c r="A62" t="s">
        <v>278</v>
      </c>
      <c r="B62" t="s">
        <v>1738</v>
      </c>
      <c r="D62" t="s">
        <v>1724</v>
      </c>
      <c r="E62" t="s">
        <v>2565</v>
      </c>
      <c r="F62" t="s">
        <v>1849</v>
      </c>
      <c r="G62" s="1"/>
      <c r="H62" s="1">
        <v>64069050</v>
      </c>
      <c r="I62" s="1" t="s">
        <v>1850</v>
      </c>
      <c r="J62" s="1" t="s">
        <v>1850</v>
      </c>
      <c r="K62" s="1" t="s">
        <v>1850</v>
      </c>
      <c r="L62" s="1" t="s">
        <v>1852</v>
      </c>
      <c r="M62">
        <v>44</v>
      </c>
      <c r="N62" s="1" t="s">
        <v>1791</v>
      </c>
      <c r="O62" s="306">
        <v>33.15</v>
      </c>
      <c r="P62" s="160">
        <f t="shared" si="0"/>
        <v>60.800000000000004</v>
      </c>
      <c r="Q62">
        <v>76</v>
      </c>
      <c r="R62" s="8">
        <v>7314241113447</v>
      </c>
      <c r="S62" s="102">
        <v>4.4999999999999998E-2</v>
      </c>
      <c r="T62" s="94">
        <v>2E-3</v>
      </c>
      <c r="U62" s="1">
        <f t="shared" si="1"/>
        <v>4.7E-2</v>
      </c>
      <c r="V62" s="109">
        <v>10</v>
      </c>
      <c r="W62" s="1">
        <v>380</v>
      </c>
      <c r="X62" s="109">
        <v>180</v>
      </c>
      <c r="Y62" s="109">
        <v>3</v>
      </c>
      <c r="Z62" s="7"/>
      <c r="AA62" s="145"/>
      <c r="AB62" s="86" t="s">
        <v>1854</v>
      </c>
      <c r="AC62" s="94">
        <f t="shared" si="2"/>
        <v>0.14100000000000001</v>
      </c>
      <c r="AD62" s="1">
        <v>50</v>
      </c>
      <c r="AE62" s="109">
        <v>380</v>
      </c>
      <c r="AF62" s="109">
        <v>180</v>
      </c>
      <c r="AG62" s="7"/>
      <c r="AH62" s="7"/>
      <c r="AI62" s="7"/>
      <c r="AJ62" s="7"/>
      <c r="AK62" s="1"/>
      <c r="AL62" s="1"/>
      <c r="AM62" s="1"/>
      <c r="AN62" s="1"/>
      <c r="AO62" s="1"/>
      <c r="AP62" s="1"/>
      <c r="AQ62" s="1"/>
      <c r="AR62" s="1"/>
      <c r="AS62" s="1"/>
      <c r="AU62" s="8"/>
      <c r="AV62" s="290" t="s">
        <v>2443</v>
      </c>
      <c r="AX62" t="s">
        <v>4279</v>
      </c>
    </row>
    <row r="63" spans="1:50" ht="15.75">
      <c r="A63" t="s">
        <v>278</v>
      </c>
      <c r="B63" t="s">
        <v>1738</v>
      </c>
      <c r="D63" t="s">
        <v>1725</v>
      </c>
      <c r="E63" t="s">
        <v>2566</v>
      </c>
      <c r="F63" t="s">
        <v>1849</v>
      </c>
      <c r="G63" s="1"/>
      <c r="H63" s="1">
        <v>64069050</v>
      </c>
      <c r="I63" s="1" t="s">
        <v>1850</v>
      </c>
      <c r="J63" s="1" t="s">
        <v>1850</v>
      </c>
      <c r="K63" s="1" t="s">
        <v>1850</v>
      </c>
      <c r="L63" s="1" t="s">
        <v>1852</v>
      </c>
      <c r="M63">
        <v>45</v>
      </c>
      <c r="N63" s="1" t="s">
        <v>1791</v>
      </c>
      <c r="O63" s="306">
        <v>33.15</v>
      </c>
      <c r="P63" s="160">
        <f t="shared" si="0"/>
        <v>60.800000000000004</v>
      </c>
      <c r="Q63">
        <v>76</v>
      </c>
      <c r="R63" s="8">
        <v>7314241113454</v>
      </c>
      <c r="S63" s="102">
        <v>4.4999999999999998E-2</v>
      </c>
      <c r="T63" s="94">
        <v>2E-3</v>
      </c>
      <c r="U63" s="1">
        <f t="shared" si="1"/>
        <v>4.7E-2</v>
      </c>
      <c r="V63" s="109">
        <v>10</v>
      </c>
      <c r="W63" s="1">
        <v>380</v>
      </c>
      <c r="X63" s="109">
        <v>180</v>
      </c>
      <c r="Y63" s="109">
        <v>3</v>
      </c>
      <c r="Z63" s="7"/>
      <c r="AA63" s="145"/>
      <c r="AB63" s="86" t="s">
        <v>1854</v>
      </c>
      <c r="AC63" s="94">
        <f t="shared" si="2"/>
        <v>0.14100000000000001</v>
      </c>
      <c r="AD63" s="1">
        <v>50</v>
      </c>
      <c r="AE63" s="109">
        <v>380</v>
      </c>
      <c r="AF63" s="109">
        <v>180</v>
      </c>
      <c r="AG63" s="7"/>
      <c r="AH63" s="7"/>
      <c r="AI63" s="7"/>
      <c r="AJ63" s="7"/>
      <c r="AK63" s="1"/>
      <c r="AL63" s="1"/>
      <c r="AM63" s="1"/>
      <c r="AN63" s="1"/>
      <c r="AO63" s="1"/>
      <c r="AP63" s="1"/>
      <c r="AQ63" s="1"/>
      <c r="AR63" s="1"/>
      <c r="AS63" s="1"/>
      <c r="AU63" s="8"/>
      <c r="AV63" s="290" t="s">
        <v>2443</v>
      </c>
      <c r="AX63" t="s">
        <v>4279</v>
      </c>
    </row>
    <row r="64" spans="1:50" ht="15.75">
      <c r="A64" t="s">
        <v>278</v>
      </c>
      <c r="B64" t="s">
        <v>1738</v>
      </c>
      <c r="D64" t="s">
        <v>1726</v>
      </c>
      <c r="E64" t="s">
        <v>2567</v>
      </c>
      <c r="F64" t="s">
        <v>1849</v>
      </c>
      <c r="G64" s="1"/>
      <c r="H64" s="1">
        <v>64069050</v>
      </c>
      <c r="I64" s="1" t="s">
        <v>1850</v>
      </c>
      <c r="J64" s="1" t="s">
        <v>1850</v>
      </c>
      <c r="K64" s="1" t="s">
        <v>1850</v>
      </c>
      <c r="L64" s="1" t="s">
        <v>1852</v>
      </c>
      <c r="M64">
        <v>46</v>
      </c>
      <c r="N64" s="1" t="s">
        <v>1791</v>
      </c>
      <c r="O64" s="306">
        <v>33.15</v>
      </c>
      <c r="P64" s="160">
        <f t="shared" si="0"/>
        <v>60.800000000000004</v>
      </c>
      <c r="Q64">
        <v>76</v>
      </c>
      <c r="R64" s="8">
        <v>7314241113461</v>
      </c>
      <c r="S64" s="102">
        <v>4.4999999999999998E-2</v>
      </c>
      <c r="T64" s="94">
        <v>2E-3</v>
      </c>
      <c r="U64" s="1">
        <f t="shared" si="1"/>
        <v>4.7E-2</v>
      </c>
      <c r="V64" s="109">
        <v>10</v>
      </c>
      <c r="W64" s="1">
        <v>380</v>
      </c>
      <c r="X64" s="109">
        <v>180</v>
      </c>
      <c r="Y64" s="109">
        <v>3</v>
      </c>
      <c r="Z64" s="7"/>
      <c r="AA64" s="145"/>
      <c r="AB64" s="86" t="s">
        <v>1854</v>
      </c>
      <c r="AC64" s="94">
        <f t="shared" si="2"/>
        <v>0.14100000000000001</v>
      </c>
      <c r="AD64" s="1">
        <v>50</v>
      </c>
      <c r="AE64" s="109">
        <v>380</v>
      </c>
      <c r="AF64" s="109">
        <v>180</v>
      </c>
      <c r="AG64" s="7"/>
      <c r="AH64" s="7"/>
      <c r="AI64" s="7"/>
      <c r="AJ64" s="7"/>
      <c r="AK64" s="1"/>
      <c r="AL64" s="1"/>
      <c r="AM64" s="1"/>
      <c r="AN64" s="1"/>
      <c r="AO64" s="1"/>
      <c r="AP64" s="1"/>
      <c r="AQ64" s="1"/>
      <c r="AR64" s="1"/>
      <c r="AS64" s="1"/>
      <c r="AU64" s="8"/>
      <c r="AV64" s="290" t="s">
        <v>2443</v>
      </c>
      <c r="AX64" t="s">
        <v>4279</v>
      </c>
    </row>
    <row r="65" spans="1:51" ht="15.75">
      <c r="A65" t="s">
        <v>278</v>
      </c>
      <c r="B65" t="s">
        <v>1738</v>
      </c>
      <c r="D65" t="s">
        <v>1727</v>
      </c>
      <c r="E65" t="s">
        <v>2568</v>
      </c>
      <c r="F65" t="s">
        <v>1849</v>
      </c>
      <c r="G65" s="1"/>
      <c r="H65" s="1">
        <v>64069050</v>
      </c>
      <c r="I65" s="1" t="s">
        <v>1850</v>
      </c>
      <c r="J65" s="1" t="s">
        <v>1850</v>
      </c>
      <c r="K65" s="1" t="s">
        <v>1850</v>
      </c>
      <c r="L65" s="1" t="s">
        <v>1852</v>
      </c>
      <c r="M65">
        <v>47</v>
      </c>
      <c r="N65" s="1" t="s">
        <v>1791</v>
      </c>
      <c r="O65" s="306">
        <v>33.15</v>
      </c>
      <c r="P65" s="160">
        <f t="shared" si="0"/>
        <v>60.800000000000004</v>
      </c>
      <c r="Q65">
        <v>76</v>
      </c>
      <c r="R65" s="8">
        <v>7314241113478</v>
      </c>
      <c r="S65" s="102">
        <v>4.4999999999999998E-2</v>
      </c>
      <c r="T65" s="94">
        <v>2E-3</v>
      </c>
      <c r="U65" s="1">
        <f t="shared" si="1"/>
        <v>4.7E-2</v>
      </c>
      <c r="V65" s="109">
        <v>10</v>
      </c>
      <c r="W65" s="1">
        <v>380</v>
      </c>
      <c r="X65" s="109">
        <v>180</v>
      </c>
      <c r="Y65" s="109">
        <v>3</v>
      </c>
      <c r="Z65" s="7"/>
      <c r="AA65" s="145"/>
      <c r="AB65" s="86" t="s">
        <v>1854</v>
      </c>
      <c r="AC65" s="94">
        <f t="shared" si="2"/>
        <v>0.14100000000000001</v>
      </c>
      <c r="AD65" s="1">
        <v>50</v>
      </c>
      <c r="AE65" s="109">
        <v>380</v>
      </c>
      <c r="AF65" s="109">
        <v>180</v>
      </c>
      <c r="AG65" s="7"/>
      <c r="AH65" s="7"/>
      <c r="AI65" s="7"/>
      <c r="AJ65" s="7"/>
      <c r="AK65" s="1"/>
      <c r="AL65" s="1"/>
      <c r="AM65" s="1"/>
      <c r="AN65" s="1"/>
      <c r="AO65" s="1"/>
      <c r="AP65" s="1"/>
      <c r="AQ65" s="1"/>
      <c r="AR65" s="1"/>
      <c r="AS65" s="1"/>
      <c r="AU65" s="8"/>
      <c r="AV65" s="290" t="s">
        <v>2443</v>
      </c>
      <c r="AX65" t="s">
        <v>4279</v>
      </c>
    </row>
    <row r="66" spans="1:51" ht="15.75">
      <c r="G66" s="1"/>
      <c r="H66" s="1"/>
      <c r="I66" s="1"/>
      <c r="J66" s="1"/>
      <c r="K66" s="1"/>
      <c r="L66" s="1"/>
      <c r="N66" s="1"/>
      <c r="O66" s="306"/>
      <c r="P66" s="160"/>
      <c r="R66" s="8"/>
      <c r="S66" s="102"/>
      <c r="T66" s="94"/>
      <c r="U66" s="1"/>
      <c r="V66" s="109"/>
      <c r="W66" s="1"/>
      <c r="X66" s="109"/>
      <c r="Y66" s="109"/>
      <c r="Z66" s="7"/>
      <c r="AA66" s="145"/>
      <c r="AB66" s="86"/>
      <c r="AC66" s="94"/>
      <c r="AD66" s="1"/>
      <c r="AE66" s="109"/>
      <c r="AF66" s="109"/>
      <c r="AG66" s="7"/>
      <c r="AH66" s="7"/>
      <c r="AI66" s="7"/>
      <c r="AJ66" s="7"/>
      <c r="AK66" s="1"/>
      <c r="AL66" s="1"/>
      <c r="AM66" s="1"/>
      <c r="AN66" s="1"/>
      <c r="AO66" s="1"/>
      <c r="AP66" s="1"/>
      <c r="AQ66" s="1"/>
      <c r="AR66" s="1"/>
      <c r="AS66" s="1"/>
      <c r="AU66" s="8"/>
      <c r="AV66" s="290"/>
    </row>
    <row r="67" spans="1:51" ht="15.75">
      <c r="A67" t="s">
        <v>278</v>
      </c>
      <c r="B67" t="s">
        <v>1738</v>
      </c>
      <c r="D67" t="s">
        <v>2319</v>
      </c>
      <c r="E67" t="s">
        <v>2305</v>
      </c>
      <c r="F67" t="s">
        <v>2315</v>
      </c>
      <c r="G67" s="1"/>
      <c r="H67" s="1">
        <v>64069050</v>
      </c>
      <c r="I67" s="1" t="s">
        <v>1850</v>
      </c>
      <c r="J67" s="1" t="s">
        <v>1850</v>
      </c>
      <c r="K67" s="1" t="s">
        <v>1850</v>
      </c>
      <c r="L67" t="s">
        <v>2316</v>
      </c>
      <c r="M67">
        <v>36</v>
      </c>
      <c r="N67" s="1" t="s">
        <v>1791</v>
      </c>
      <c r="O67" s="306">
        <v>58</v>
      </c>
      <c r="P67" s="160">
        <f t="shared" si="0"/>
        <v>107.2</v>
      </c>
      <c r="Q67">
        <v>134</v>
      </c>
      <c r="R67" s="143" t="s">
        <v>2428</v>
      </c>
      <c r="S67" s="102">
        <v>0.04</v>
      </c>
      <c r="T67" s="94">
        <v>2E-3</v>
      </c>
      <c r="U67" s="1">
        <f t="shared" ref="U67:U87" si="3">S67+T67</f>
        <v>4.2000000000000003E-2</v>
      </c>
      <c r="V67" s="109">
        <v>10</v>
      </c>
      <c r="W67" s="1">
        <v>380</v>
      </c>
      <c r="X67" s="109">
        <v>180</v>
      </c>
      <c r="Y67" s="109"/>
      <c r="Z67" s="7"/>
      <c r="AA67" s="145"/>
      <c r="AB67" s="86"/>
      <c r="AC67" s="94"/>
      <c r="AD67" s="1"/>
      <c r="AE67" s="109"/>
      <c r="AF67" s="109"/>
      <c r="AG67" s="7"/>
      <c r="AH67" s="7"/>
      <c r="AI67" s="7"/>
      <c r="AJ67" s="7"/>
      <c r="AK67" s="1"/>
      <c r="AL67" s="1"/>
      <c r="AM67" s="1"/>
      <c r="AN67" s="1"/>
      <c r="AO67" s="1"/>
      <c r="AP67" s="1"/>
      <c r="AQ67" s="1"/>
      <c r="AR67" s="1"/>
      <c r="AS67" s="1"/>
      <c r="AU67" s="8"/>
      <c r="AV67" s="290" t="s">
        <v>2586</v>
      </c>
      <c r="AX67" t="s">
        <v>4278</v>
      </c>
    </row>
    <row r="68" spans="1:51" ht="15.75">
      <c r="A68" t="s">
        <v>278</v>
      </c>
      <c r="B68" t="s">
        <v>1738</v>
      </c>
      <c r="D68" t="s">
        <v>2320</v>
      </c>
      <c r="E68" t="s">
        <v>2306</v>
      </c>
      <c r="F68" t="s">
        <v>2315</v>
      </c>
      <c r="G68" s="1"/>
      <c r="H68" s="1">
        <v>64069050</v>
      </c>
      <c r="I68" s="1" t="s">
        <v>1850</v>
      </c>
      <c r="J68" s="1" t="s">
        <v>1850</v>
      </c>
      <c r="K68" s="1" t="s">
        <v>1850</v>
      </c>
      <c r="L68" t="s">
        <v>2316</v>
      </c>
      <c r="M68">
        <v>37</v>
      </c>
      <c r="N68" s="1" t="s">
        <v>1791</v>
      </c>
      <c r="O68" s="306">
        <v>58</v>
      </c>
      <c r="P68" s="160">
        <f t="shared" si="0"/>
        <v>107.2</v>
      </c>
      <c r="Q68">
        <v>134</v>
      </c>
      <c r="R68" s="143" t="s">
        <v>2429</v>
      </c>
      <c r="S68" s="102">
        <v>0.04</v>
      </c>
      <c r="T68" s="94">
        <v>2E-3</v>
      </c>
      <c r="U68" s="1">
        <f t="shared" si="3"/>
        <v>4.2000000000000003E-2</v>
      </c>
      <c r="V68" s="109">
        <v>10</v>
      </c>
      <c r="W68" s="1">
        <v>380</v>
      </c>
      <c r="X68" s="109">
        <v>180</v>
      </c>
      <c r="Y68" s="7"/>
      <c r="Z68" s="7"/>
      <c r="AA68" s="86"/>
      <c r="AB68" s="86"/>
      <c r="AC68" s="94"/>
      <c r="AD68" s="7"/>
      <c r="AE68" s="7"/>
      <c r="AF68" s="1"/>
      <c r="AG68" s="7"/>
      <c r="AH68" s="7"/>
      <c r="AI68" s="7"/>
      <c r="AJ68" s="7"/>
      <c r="AK68" s="7"/>
      <c r="AL68" s="7"/>
      <c r="AM68" s="1"/>
      <c r="AN68" s="1"/>
      <c r="AO68" s="1"/>
      <c r="AP68" s="1"/>
      <c r="AQ68" s="1"/>
      <c r="AR68" s="1"/>
      <c r="AS68" s="1"/>
      <c r="AT68" s="1"/>
      <c r="AU68" s="1"/>
      <c r="AV68" s="290" t="s">
        <v>2586</v>
      </c>
      <c r="AX68" t="s">
        <v>4278</v>
      </c>
    </row>
    <row r="69" spans="1:51" ht="15.75">
      <c r="A69" t="s">
        <v>278</v>
      </c>
      <c r="B69" t="s">
        <v>1738</v>
      </c>
      <c r="D69" t="s">
        <v>2321</v>
      </c>
      <c r="E69" t="s">
        <v>2307</v>
      </c>
      <c r="F69" t="s">
        <v>2315</v>
      </c>
      <c r="G69" s="1"/>
      <c r="H69" s="1">
        <v>64069050</v>
      </c>
      <c r="I69" s="1" t="s">
        <v>1850</v>
      </c>
      <c r="J69" s="1" t="s">
        <v>1850</v>
      </c>
      <c r="K69" s="1" t="s">
        <v>1850</v>
      </c>
      <c r="L69" t="s">
        <v>2316</v>
      </c>
      <c r="M69">
        <v>38</v>
      </c>
      <c r="N69" s="1" t="s">
        <v>1791</v>
      </c>
      <c r="O69" s="306">
        <v>58</v>
      </c>
      <c r="P69" s="160">
        <f t="shared" si="0"/>
        <v>107.2</v>
      </c>
      <c r="Q69">
        <v>134</v>
      </c>
      <c r="R69" s="143" t="s">
        <v>2430</v>
      </c>
      <c r="S69" s="102">
        <v>0.04</v>
      </c>
      <c r="T69" s="94">
        <v>2E-3</v>
      </c>
      <c r="U69" s="1">
        <f t="shared" si="3"/>
        <v>4.2000000000000003E-2</v>
      </c>
      <c r="V69" s="109">
        <v>10</v>
      </c>
      <c r="W69" s="1">
        <v>380</v>
      </c>
      <c r="X69" s="109">
        <v>180</v>
      </c>
      <c r="Y69" s="7"/>
      <c r="Z69" s="7"/>
      <c r="AA69" s="86"/>
      <c r="AB69" s="86"/>
      <c r="AC69" s="94"/>
      <c r="AD69" s="7"/>
      <c r="AE69" s="7"/>
      <c r="AF69" s="1"/>
      <c r="AG69" s="7"/>
      <c r="AH69" s="7"/>
      <c r="AI69" s="7"/>
      <c r="AJ69" s="7"/>
      <c r="AK69" s="7"/>
      <c r="AL69" s="7"/>
      <c r="AM69" s="1"/>
      <c r="AN69" s="1"/>
      <c r="AO69" s="1"/>
      <c r="AP69" s="1"/>
      <c r="AQ69" s="1"/>
      <c r="AR69" s="1"/>
      <c r="AS69" s="1"/>
      <c r="AT69" s="1"/>
      <c r="AU69" s="1"/>
      <c r="AV69" s="290" t="s">
        <v>2586</v>
      </c>
      <c r="AX69" t="s">
        <v>4278</v>
      </c>
    </row>
    <row r="70" spans="1:51" ht="15.75">
      <c r="A70" t="s">
        <v>278</v>
      </c>
      <c r="B70" t="s">
        <v>1738</v>
      </c>
      <c r="D70" t="s">
        <v>2322</v>
      </c>
      <c r="E70" t="s">
        <v>2308</v>
      </c>
      <c r="F70" t="s">
        <v>2315</v>
      </c>
      <c r="G70" s="1"/>
      <c r="H70" s="1">
        <v>64069050</v>
      </c>
      <c r="I70" s="1" t="s">
        <v>1850</v>
      </c>
      <c r="J70" s="1" t="s">
        <v>1850</v>
      </c>
      <c r="K70" s="1" t="s">
        <v>1850</v>
      </c>
      <c r="L70" t="s">
        <v>2316</v>
      </c>
      <c r="M70">
        <v>39</v>
      </c>
      <c r="N70" s="1" t="s">
        <v>1791</v>
      </c>
      <c r="O70" s="306">
        <v>58</v>
      </c>
      <c r="P70" s="160">
        <f t="shared" si="0"/>
        <v>107.2</v>
      </c>
      <c r="Q70">
        <v>134</v>
      </c>
      <c r="R70" s="143" t="s">
        <v>2431</v>
      </c>
      <c r="S70" s="102">
        <v>0.04</v>
      </c>
      <c r="T70" s="94">
        <v>2E-3</v>
      </c>
      <c r="U70" s="1">
        <f t="shared" si="3"/>
        <v>4.2000000000000003E-2</v>
      </c>
      <c r="V70" s="109">
        <v>10</v>
      </c>
      <c r="W70" s="1">
        <v>380</v>
      </c>
      <c r="X70" s="109">
        <v>180</v>
      </c>
      <c r="Y70" s="7"/>
      <c r="Z70" s="7"/>
      <c r="AA70" s="86"/>
      <c r="AB70" s="86"/>
      <c r="AC70" s="94"/>
      <c r="AD70" s="7"/>
      <c r="AE70" s="7"/>
      <c r="AF70" s="1"/>
      <c r="AG70" s="7"/>
      <c r="AH70" s="7"/>
      <c r="AI70" s="7"/>
      <c r="AJ70" s="7"/>
      <c r="AK70" s="7"/>
      <c r="AL70" s="7"/>
      <c r="AM70" s="1"/>
      <c r="AN70" s="1"/>
      <c r="AO70" s="1"/>
      <c r="AP70" s="1"/>
      <c r="AQ70" s="1"/>
      <c r="AR70" s="1"/>
      <c r="AS70" s="1"/>
      <c r="AT70" s="1"/>
      <c r="AU70" s="1"/>
      <c r="AV70" s="290" t="s">
        <v>2586</v>
      </c>
      <c r="AX70" t="s">
        <v>4278</v>
      </c>
    </row>
    <row r="71" spans="1:51" ht="15.75">
      <c r="A71" t="s">
        <v>278</v>
      </c>
      <c r="B71" t="s">
        <v>1738</v>
      </c>
      <c r="D71" t="s">
        <v>2323</v>
      </c>
      <c r="E71" t="s">
        <v>2309</v>
      </c>
      <c r="F71" t="s">
        <v>2315</v>
      </c>
      <c r="G71" s="1"/>
      <c r="H71" s="1">
        <v>64069050</v>
      </c>
      <c r="I71" s="1" t="s">
        <v>1850</v>
      </c>
      <c r="J71" s="1" t="s">
        <v>1850</v>
      </c>
      <c r="K71" s="1" t="s">
        <v>1850</v>
      </c>
      <c r="L71" t="s">
        <v>2316</v>
      </c>
      <c r="M71">
        <v>40</v>
      </c>
      <c r="N71" s="1" t="s">
        <v>1791</v>
      </c>
      <c r="O71" s="306">
        <v>58</v>
      </c>
      <c r="P71" s="160">
        <f t="shared" si="0"/>
        <v>107.2</v>
      </c>
      <c r="Q71">
        <v>134</v>
      </c>
      <c r="R71" s="143" t="s">
        <v>2432</v>
      </c>
      <c r="S71" s="102">
        <v>0.04</v>
      </c>
      <c r="T71" s="94">
        <v>2E-3</v>
      </c>
      <c r="U71" s="1">
        <f t="shared" si="3"/>
        <v>4.2000000000000003E-2</v>
      </c>
      <c r="V71" s="109">
        <v>10</v>
      </c>
      <c r="W71" s="1">
        <v>380</v>
      </c>
      <c r="X71" s="109">
        <v>180</v>
      </c>
      <c r="Y71" s="109"/>
      <c r="Z71" s="7"/>
      <c r="AA71" s="86"/>
      <c r="AB71" s="86"/>
      <c r="AC71" s="94"/>
      <c r="AD71" s="7"/>
      <c r="AE71" s="7"/>
      <c r="AF71" s="1"/>
      <c r="AG71" s="7"/>
      <c r="AH71" s="7"/>
      <c r="AI71" s="7"/>
      <c r="AJ71" s="7"/>
      <c r="AK71" s="7"/>
      <c r="AL71" s="7"/>
      <c r="AM71" s="1"/>
      <c r="AN71" s="1"/>
      <c r="AO71" s="1"/>
      <c r="AP71" s="1"/>
      <c r="AQ71" s="1"/>
      <c r="AR71" s="1"/>
      <c r="AS71" s="1"/>
      <c r="AT71" s="1"/>
      <c r="AU71" s="1"/>
      <c r="AV71" s="290" t="s">
        <v>2586</v>
      </c>
      <c r="AX71" t="s">
        <v>4278</v>
      </c>
    </row>
    <row r="72" spans="1:51" ht="15.75">
      <c r="A72" t="s">
        <v>278</v>
      </c>
      <c r="B72" t="s">
        <v>1738</v>
      </c>
      <c r="D72" t="s">
        <v>2324</v>
      </c>
      <c r="E72" t="s">
        <v>2310</v>
      </c>
      <c r="F72" t="s">
        <v>2315</v>
      </c>
      <c r="G72" s="1"/>
      <c r="H72" s="1">
        <v>64069050</v>
      </c>
      <c r="I72" s="1" t="s">
        <v>1850</v>
      </c>
      <c r="J72" s="1" t="s">
        <v>1850</v>
      </c>
      <c r="K72" s="1" t="s">
        <v>1850</v>
      </c>
      <c r="L72" t="s">
        <v>2316</v>
      </c>
      <c r="M72">
        <v>41</v>
      </c>
      <c r="N72" s="1" t="s">
        <v>1791</v>
      </c>
      <c r="O72" s="306">
        <v>58</v>
      </c>
      <c r="P72" s="160">
        <f t="shared" si="0"/>
        <v>107.2</v>
      </c>
      <c r="Q72">
        <v>134</v>
      </c>
      <c r="R72" s="143" t="s">
        <v>2433</v>
      </c>
      <c r="S72" s="102">
        <v>0.04</v>
      </c>
      <c r="T72" s="94">
        <v>2E-3</v>
      </c>
      <c r="U72" s="1">
        <f t="shared" si="3"/>
        <v>4.2000000000000003E-2</v>
      </c>
      <c r="V72" s="109">
        <v>10</v>
      </c>
      <c r="W72" s="1">
        <v>380</v>
      </c>
      <c r="X72" s="109">
        <v>180</v>
      </c>
      <c r="Y72" s="109"/>
      <c r="Z72" s="7"/>
      <c r="AA72" s="86"/>
      <c r="AB72" s="86"/>
      <c r="AC72" s="94"/>
      <c r="AD72" s="7"/>
      <c r="AE72" s="7"/>
      <c r="AF72" s="1"/>
      <c r="AG72" s="7"/>
      <c r="AH72" s="7"/>
      <c r="AI72" s="7"/>
      <c r="AJ72" s="7"/>
      <c r="AK72" s="7"/>
      <c r="AL72" s="7"/>
      <c r="AM72" s="1"/>
      <c r="AN72" s="1"/>
      <c r="AO72" s="1"/>
      <c r="AP72" s="1"/>
      <c r="AQ72" s="1"/>
      <c r="AR72" s="1"/>
      <c r="AS72" s="1"/>
      <c r="AT72" s="1"/>
      <c r="AU72" s="1"/>
      <c r="AV72" s="290" t="s">
        <v>2586</v>
      </c>
      <c r="AX72" t="s">
        <v>4278</v>
      </c>
    </row>
    <row r="73" spans="1:51" ht="15.75">
      <c r="A73" t="s">
        <v>278</v>
      </c>
      <c r="B73" t="s">
        <v>1738</v>
      </c>
      <c r="D73" t="s">
        <v>2325</v>
      </c>
      <c r="E73" t="s">
        <v>2311</v>
      </c>
      <c r="F73" t="s">
        <v>2315</v>
      </c>
      <c r="G73" s="1"/>
      <c r="H73" s="1">
        <v>64069050</v>
      </c>
      <c r="I73" s="1" t="s">
        <v>1850</v>
      </c>
      <c r="J73" s="1" t="s">
        <v>1850</v>
      </c>
      <c r="K73" s="1" t="s">
        <v>1850</v>
      </c>
      <c r="L73" t="s">
        <v>2316</v>
      </c>
      <c r="M73">
        <v>42</v>
      </c>
      <c r="N73" s="1" t="s">
        <v>1791</v>
      </c>
      <c r="O73" s="306">
        <v>58</v>
      </c>
      <c r="P73" s="160">
        <f t="shared" si="0"/>
        <v>107.2</v>
      </c>
      <c r="Q73">
        <v>134</v>
      </c>
      <c r="R73" s="143" t="s">
        <v>2434</v>
      </c>
      <c r="S73" s="102">
        <v>4.4999999999999998E-2</v>
      </c>
      <c r="T73" s="94">
        <v>2E-3</v>
      </c>
      <c r="U73" s="1">
        <f t="shared" si="3"/>
        <v>4.7E-2</v>
      </c>
      <c r="V73" s="109">
        <v>10</v>
      </c>
      <c r="W73" s="1">
        <v>380</v>
      </c>
      <c r="X73" s="109">
        <v>180</v>
      </c>
      <c r="Y73" s="109"/>
      <c r="Z73" s="7"/>
      <c r="AA73" s="86"/>
      <c r="AB73" s="86"/>
      <c r="AC73" s="94"/>
      <c r="AD73" s="7"/>
      <c r="AE73" s="7"/>
      <c r="AF73" s="1"/>
      <c r="AG73" s="7"/>
      <c r="AH73" s="7"/>
      <c r="AI73" s="7"/>
      <c r="AJ73" s="7"/>
      <c r="AK73" s="7"/>
      <c r="AL73" s="7"/>
      <c r="AM73" s="1"/>
      <c r="AN73" s="1"/>
      <c r="AO73" s="1"/>
      <c r="AP73" s="1"/>
      <c r="AQ73" s="1"/>
      <c r="AR73" s="1"/>
      <c r="AS73" s="1"/>
      <c r="AT73" s="1"/>
      <c r="AU73" s="1"/>
      <c r="AV73" s="290" t="s">
        <v>2586</v>
      </c>
      <c r="AX73" t="s">
        <v>4278</v>
      </c>
    </row>
    <row r="74" spans="1:51" ht="15.75">
      <c r="A74" t="s">
        <v>278</v>
      </c>
      <c r="B74" t="s">
        <v>1738</v>
      </c>
      <c r="D74" t="s">
        <v>2326</v>
      </c>
      <c r="E74" t="s">
        <v>2312</v>
      </c>
      <c r="F74" t="s">
        <v>2315</v>
      </c>
      <c r="G74" s="1"/>
      <c r="H74" s="1">
        <v>64069050</v>
      </c>
      <c r="I74" s="1" t="s">
        <v>1850</v>
      </c>
      <c r="J74" s="1" t="s">
        <v>1850</v>
      </c>
      <c r="K74" s="1" t="s">
        <v>1850</v>
      </c>
      <c r="L74" t="s">
        <v>2316</v>
      </c>
      <c r="M74">
        <v>43</v>
      </c>
      <c r="N74" s="1" t="s">
        <v>1791</v>
      </c>
      <c r="O74" s="306">
        <v>58</v>
      </c>
      <c r="P74" s="160">
        <f>Q74*0.8</f>
        <v>107.2</v>
      </c>
      <c r="Q74">
        <v>134</v>
      </c>
      <c r="R74" s="143" t="s">
        <v>2435</v>
      </c>
      <c r="S74" s="102">
        <v>4.4999999999999998E-2</v>
      </c>
      <c r="T74" s="94">
        <v>2E-3</v>
      </c>
      <c r="U74" s="1">
        <f t="shared" si="3"/>
        <v>4.7E-2</v>
      </c>
      <c r="V74" s="109">
        <v>10</v>
      </c>
      <c r="W74" s="1">
        <v>380</v>
      </c>
      <c r="X74" s="109">
        <v>180</v>
      </c>
      <c r="Y74" s="109"/>
      <c r="Z74" s="7"/>
      <c r="AA74" s="86"/>
      <c r="AB74" s="86"/>
      <c r="AC74" s="94"/>
      <c r="AD74" s="7"/>
      <c r="AE74" s="7"/>
      <c r="AF74" s="1"/>
      <c r="AG74" s="7"/>
      <c r="AH74" s="7"/>
      <c r="AI74" s="7"/>
      <c r="AJ74" s="7"/>
      <c r="AK74" s="7"/>
      <c r="AL74" s="7"/>
      <c r="AM74" s="1"/>
      <c r="AN74" s="1"/>
      <c r="AO74" s="1"/>
      <c r="AP74" s="1"/>
      <c r="AQ74" s="1"/>
      <c r="AR74" s="1"/>
      <c r="AS74" s="1"/>
      <c r="AT74" s="1"/>
      <c r="AU74" s="1"/>
      <c r="AV74" s="290" t="s">
        <v>2586</v>
      </c>
      <c r="AX74" t="s">
        <v>4278</v>
      </c>
    </row>
    <row r="75" spans="1:51" ht="15.75">
      <c r="A75" t="s">
        <v>278</v>
      </c>
      <c r="B75" t="s">
        <v>1738</v>
      </c>
      <c r="D75" t="s">
        <v>2327</v>
      </c>
      <c r="E75" t="s">
        <v>2313</v>
      </c>
      <c r="F75" t="s">
        <v>2315</v>
      </c>
      <c r="G75" s="1"/>
      <c r="H75" s="1">
        <v>64069050</v>
      </c>
      <c r="I75" s="1" t="s">
        <v>1850</v>
      </c>
      <c r="J75" s="1" t="s">
        <v>1850</v>
      </c>
      <c r="K75" s="1" t="s">
        <v>1850</v>
      </c>
      <c r="L75" t="s">
        <v>2316</v>
      </c>
      <c r="M75">
        <v>44</v>
      </c>
      <c r="N75" s="1" t="s">
        <v>1791</v>
      </c>
      <c r="O75" s="306">
        <v>58</v>
      </c>
      <c r="P75" s="160">
        <f>Q75*0.8</f>
        <v>107.2</v>
      </c>
      <c r="Q75">
        <v>134</v>
      </c>
      <c r="R75" s="143" t="s">
        <v>2436</v>
      </c>
      <c r="S75" s="102">
        <v>4.4999999999999998E-2</v>
      </c>
      <c r="T75" s="94">
        <v>2E-3</v>
      </c>
      <c r="U75" s="1">
        <f t="shared" si="3"/>
        <v>4.7E-2</v>
      </c>
      <c r="V75" s="109">
        <v>10</v>
      </c>
      <c r="W75" s="1">
        <v>380</v>
      </c>
      <c r="X75" s="109">
        <v>180</v>
      </c>
      <c r="Y75" s="109"/>
      <c r="Z75" s="7"/>
      <c r="AA75" s="86"/>
      <c r="AB75" s="86"/>
      <c r="AC75" s="94"/>
      <c r="AD75" s="7"/>
      <c r="AE75" s="7"/>
      <c r="AF75" s="1"/>
      <c r="AG75" s="7"/>
      <c r="AH75" s="7"/>
      <c r="AI75" s="7"/>
      <c r="AJ75" s="7"/>
      <c r="AK75" s="7"/>
      <c r="AL75" s="7"/>
      <c r="AM75" s="1"/>
      <c r="AN75" s="1"/>
      <c r="AO75" s="1"/>
      <c r="AP75" s="1"/>
      <c r="AQ75" s="1"/>
      <c r="AR75" s="1"/>
      <c r="AS75" s="1"/>
      <c r="AT75" s="1"/>
      <c r="AU75" s="1"/>
      <c r="AV75" s="290" t="s">
        <v>2586</v>
      </c>
      <c r="AX75" t="s">
        <v>4278</v>
      </c>
    </row>
    <row r="76" spans="1:51" ht="15.75">
      <c r="A76" t="s">
        <v>278</v>
      </c>
      <c r="B76" t="s">
        <v>1738</v>
      </c>
      <c r="D76" t="s">
        <v>2328</v>
      </c>
      <c r="E76" t="s">
        <v>2314</v>
      </c>
      <c r="F76" t="s">
        <v>2315</v>
      </c>
      <c r="G76" s="1"/>
      <c r="H76" s="1">
        <v>64069050</v>
      </c>
      <c r="I76" s="1" t="s">
        <v>1850</v>
      </c>
      <c r="J76" s="1" t="s">
        <v>1850</v>
      </c>
      <c r="K76" s="1" t="s">
        <v>1850</v>
      </c>
      <c r="L76" t="s">
        <v>2316</v>
      </c>
      <c r="M76">
        <v>45</v>
      </c>
      <c r="N76" s="1" t="s">
        <v>1791</v>
      </c>
      <c r="O76" s="306">
        <v>58</v>
      </c>
      <c r="P76" s="160">
        <f>Q76*0.8</f>
        <v>107.2</v>
      </c>
      <c r="Q76">
        <v>134</v>
      </c>
      <c r="R76" s="143" t="s">
        <v>2437</v>
      </c>
      <c r="S76" s="102">
        <v>4.4999999999999998E-2</v>
      </c>
      <c r="T76" s="94">
        <v>2E-3</v>
      </c>
      <c r="U76" s="1">
        <f t="shared" si="3"/>
        <v>4.7E-2</v>
      </c>
      <c r="V76" s="109">
        <v>10</v>
      </c>
      <c r="W76" s="1">
        <v>380</v>
      </c>
      <c r="X76" s="109">
        <v>180</v>
      </c>
      <c r="Y76" s="109"/>
      <c r="Z76" s="7"/>
      <c r="AA76" s="86"/>
      <c r="AB76" s="86"/>
      <c r="AC76" s="94"/>
      <c r="AD76" s="7"/>
      <c r="AE76" s="7"/>
      <c r="AF76" s="1"/>
      <c r="AG76" s="7"/>
      <c r="AH76" s="7"/>
      <c r="AI76" s="7"/>
      <c r="AJ76" s="7"/>
      <c r="AK76" s="7"/>
      <c r="AL76" s="7"/>
      <c r="AM76" s="1"/>
      <c r="AN76" s="1"/>
      <c r="AO76" s="1"/>
      <c r="AP76" s="1"/>
      <c r="AQ76" s="1"/>
      <c r="AR76" s="1"/>
      <c r="AS76" s="1"/>
      <c r="AT76" s="1"/>
      <c r="AU76" s="1"/>
      <c r="AV76" s="290" t="s">
        <v>2586</v>
      </c>
      <c r="AX76" t="s">
        <v>4278</v>
      </c>
    </row>
    <row r="77" spans="1:51" ht="15.75">
      <c r="G77" s="1"/>
      <c r="H77" s="1"/>
      <c r="I77" s="1"/>
      <c r="J77" s="1"/>
      <c r="K77" s="1"/>
      <c r="N77" s="1"/>
      <c r="O77" s="306"/>
      <c r="P77" s="161"/>
      <c r="R77" s="7"/>
      <c r="S77" s="102"/>
      <c r="T77" s="93"/>
      <c r="U77" s="1"/>
      <c r="V77" s="109"/>
      <c r="W77" s="7"/>
      <c r="X77" s="87"/>
      <c r="Y77" s="7"/>
      <c r="Z77" s="7"/>
      <c r="AA77" s="86"/>
      <c r="AB77" s="86"/>
      <c r="AC77" s="94"/>
      <c r="AD77" s="7"/>
      <c r="AE77" s="7"/>
      <c r="AF77" s="1"/>
      <c r="AG77" s="7"/>
      <c r="AH77" s="7"/>
      <c r="AI77" s="7"/>
      <c r="AJ77" s="7"/>
      <c r="AK77" s="7"/>
      <c r="AL77" s="7"/>
      <c r="AM77" s="1"/>
      <c r="AN77" s="1"/>
      <c r="AO77" s="1"/>
      <c r="AP77" s="1"/>
      <c r="AQ77" s="1"/>
      <c r="AR77" s="1"/>
      <c r="AS77" s="1"/>
      <c r="AT77" s="1"/>
      <c r="AU77" s="1"/>
      <c r="AV77" s="290"/>
    </row>
    <row r="78" spans="1:51" s="234" customFormat="1" ht="15.75">
      <c r="A78" s="332" t="s">
        <v>1738</v>
      </c>
      <c r="B78" s="332" t="s">
        <v>1738</v>
      </c>
      <c r="C78" s="332"/>
      <c r="D78" s="333" t="s">
        <v>3820</v>
      </c>
      <c r="E78" s="332" t="s">
        <v>4923</v>
      </c>
      <c r="F78" s="332" t="s">
        <v>3821</v>
      </c>
      <c r="G78" s="332"/>
      <c r="H78" s="334">
        <v>64069050</v>
      </c>
      <c r="I78" s="334" t="s">
        <v>1850</v>
      </c>
      <c r="J78" s="334" t="s">
        <v>1850</v>
      </c>
      <c r="K78" s="334" t="s">
        <v>1850</v>
      </c>
      <c r="L78" s="332" t="s">
        <v>2316</v>
      </c>
      <c r="M78" s="332">
        <v>36</v>
      </c>
      <c r="N78" s="332"/>
      <c r="O78" s="335">
        <v>26.5</v>
      </c>
      <c r="P78" s="336">
        <f t="shared" ref="P78:P87" si="4">Q78*0.8</f>
        <v>48.800000000000004</v>
      </c>
      <c r="Q78" s="332">
        <v>61</v>
      </c>
      <c r="R78" s="337">
        <v>7314242169368</v>
      </c>
      <c r="S78" s="338">
        <v>4.4999999999999998E-2</v>
      </c>
      <c r="T78" s="339">
        <v>2E-3</v>
      </c>
      <c r="U78" s="334">
        <f t="shared" si="3"/>
        <v>4.7E-2</v>
      </c>
      <c r="V78" s="332">
        <v>10</v>
      </c>
      <c r="W78" s="332">
        <v>380</v>
      </c>
      <c r="X78" s="332">
        <v>180</v>
      </c>
      <c r="Y78" s="332"/>
      <c r="Z78" s="332"/>
      <c r="AA78" s="332"/>
      <c r="AB78" s="332"/>
      <c r="AC78" s="332"/>
      <c r="AD78" s="332"/>
      <c r="AE78" s="332"/>
      <c r="AF78" s="332"/>
      <c r="AG78" s="332"/>
      <c r="AH78" s="332"/>
      <c r="AI78" s="332"/>
      <c r="AJ78" s="332"/>
      <c r="AK78" s="332"/>
      <c r="AL78" s="332"/>
      <c r="AM78" s="332"/>
      <c r="AN78" s="332"/>
      <c r="AO78" s="332"/>
      <c r="AP78" s="332"/>
      <c r="AQ78" s="332"/>
      <c r="AR78" s="332"/>
      <c r="AS78" s="332"/>
      <c r="AT78" s="332"/>
      <c r="AU78" s="332"/>
      <c r="AV78" s="340" t="s">
        <v>3822</v>
      </c>
      <c r="AW78" s="332"/>
      <c r="AX78" s="332" t="s">
        <v>4279</v>
      </c>
      <c r="AY78" s="332"/>
    </row>
    <row r="79" spans="1:51" s="234" customFormat="1" ht="15.75">
      <c r="A79" s="332" t="s">
        <v>1738</v>
      </c>
      <c r="B79" s="332" t="s">
        <v>1738</v>
      </c>
      <c r="C79" s="332"/>
      <c r="D79" s="333" t="s">
        <v>3823</v>
      </c>
      <c r="E79" s="332" t="s">
        <v>4924</v>
      </c>
      <c r="F79" s="332" t="s">
        <v>3821</v>
      </c>
      <c r="G79" s="332"/>
      <c r="H79" s="334">
        <v>64069050</v>
      </c>
      <c r="I79" s="334" t="s">
        <v>1850</v>
      </c>
      <c r="J79" s="334" t="s">
        <v>1850</v>
      </c>
      <c r="K79" s="334" t="s">
        <v>1850</v>
      </c>
      <c r="L79" s="332" t="s">
        <v>2316</v>
      </c>
      <c r="M79" s="332">
        <v>37</v>
      </c>
      <c r="N79" s="332"/>
      <c r="O79" s="335">
        <v>26.5</v>
      </c>
      <c r="P79" s="336">
        <f t="shared" si="4"/>
        <v>48.800000000000004</v>
      </c>
      <c r="Q79" s="332">
        <v>61</v>
      </c>
      <c r="R79" s="337">
        <v>7314242169375</v>
      </c>
      <c r="S79" s="338">
        <v>4.4999999999999998E-2</v>
      </c>
      <c r="T79" s="339">
        <v>2E-3</v>
      </c>
      <c r="U79" s="334">
        <f t="shared" si="3"/>
        <v>4.7E-2</v>
      </c>
      <c r="V79" s="332">
        <v>10</v>
      </c>
      <c r="W79" s="332">
        <v>380</v>
      </c>
      <c r="X79" s="332">
        <v>180</v>
      </c>
      <c r="Y79" s="332"/>
      <c r="Z79" s="332"/>
      <c r="AA79" s="332"/>
      <c r="AB79" s="332"/>
      <c r="AC79" s="332"/>
      <c r="AD79" s="332"/>
      <c r="AE79" s="332"/>
      <c r="AF79" s="332"/>
      <c r="AG79" s="332"/>
      <c r="AH79" s="332"/>
      <c r="AI79" s="332"/>
      <c r="AJ79" s="332"/>
      <c r="AK79" s="332"/>
      <c r="AL79" s="332"/>
      <c r="AM79" s="332"/>
      <c r="AN79" s="332"/>
      <c r="AO79" s="332"/>
      <c r="AP79" s="332"/>
      <c r="AQ79" s="332"/>
      <c r="AR79" s="332"/>
      <c r="AS79" s="332"/>
      <c r="AT79" s="332"/>
      <c r="AU79" s="332"/>
      <c r="AV79" s="340" t="s">
        <v>3822</v>
      </c>
      <c r="AW79" s="332"/>
      <c r="AX79" s="332" t="s">
        <v>4279</v>
      </c>
      <c r="AY79" s="332"/>
    </row>
    <row r="80" spans="1:51" s="234" customFormat="1" ht="15.75">
      <c r="A80" s="332" t="s">
        <v>1738</v>
      </c>
      <c r="B80" s="332" t="s">
        <v>1738</v>
      </c>
      <c r="C80" s="332"/>
      <c r="D80" s="333" t="s">
        <v>3824</v>
      </c>
      <c r="E80" s="332" t="s">
        <v>4925</v>
      </c>
      <c r="F80" s="332" t="s">
        <v>3821</v>
      </c>
      <c r="G80" s="332"/>
      <c r="H80" s="334">
        <v>64069050</v>
      </c>
      <c r="I80" s="334" t="s">
        <v>1850</v>
      </c>
      <c r="J80" s="334" t="s">
        <v>1850</v>
      </c>
      <c r="K80" s="334" t="s">
        <v>1850</v>
      </c>
      <c r="L80" s="332" t="s">
        <v>2316</v>
      </c>
      <c r="M80" s="332">
        <v>38</v>
      </c>
      <c r="N80" s="332"/>
      <c r="O80" s="335">
        <v>26.5</v>
      </c>
      <c r="P80" s="336">
        <f t="shared" si="4"/>
        <v>48.800000000000004</v>
      </c>
      <c r="Q80" s="332">
        <v>61</v>
      </c>
      <c r="R80" s="337">
        <v>7314242169382</v>
      </c>
      <c r="S80" s="338">
        <v>4.4999999999999998E-2</v>
      </c>
      <c r="T80" s="339">
        <v>2E-3</v>
      </c>
      <c r="U80" s="334">
        <f t="shared" si="3"/>
        <v>4.7E-2</v>
      </c>
      <c r="V80" s="332">
        <v>10</v>
      </c>
      <c r="W80" s="332">
        <v>380</v>
      </c>
      <c r="X80" s="332">
        <v>180</v>
      </c>
      <c r="Y80" s="332"/>
      <c r="Z80" s="332"/>
      <c r="AA80" s="332"/>
      <c r="AB80" s="332"/>
      <c r="AC80" s="332"/>
      <c r="AD80" s="332"/>
      <c r="AE80" s="332"/>
      <c r="AF80" s="332"/>
      <c r="AG80" s="332"/>
      <c r="AH80" s="332"/>
      <c r="AI80" s="332"/>
      <c r="AJ80" s="332"/>
      <c r="AK80" s="332"/>
      <c r="AL80" s="332"/>
      <c r="AM80" s="332"/>
      <c r="AN80" s="332"/>
      <c r="AO80" s="332"/>
      <c r="AP80" s="332"/>
      <c r="AQ80" s="332"/>
      <c r="AR80" s="332"/>
      <c r="AS80" s="332"/>
      <c r="AT80" s="332"/>
      <c r="AU80" s="332"/>
      <c r="AV80" s="340" t="s">
        <v>3822</v>
      </c>
      <c r="AW80" s="332"/>
      <c r="AX80" s="332" t="s">
        <v>4279</v>
      </c>
      <c r="AY80" s="332"/>
    </row>
    <row r="81" spans="1:51" s="234" customFormat="1" ht="15.75">
      <c r="A81" s="332" t="s">
        <v>1738</v>
      </c>
      <c r="B81" s="332" t="s">
        <v>1738</v>
      </c>
      <c r="C81" s="332"/>
      <c r="D81" s="333" t="s">
        <v>3825</v>
      </c>
      <c r="E81" s="332" t="s">
        <v>4926</v>
      </c>
      <c r="F81" s="332" t="s">
        <v>3821</v>
      </c>
      <c r="G81" s="332"/>
      <c r="H81" s="334">
        <v>64069050</v>
      </c>
      <c r="I81" s="334" t="s">
        <v>1850</v>
      </c>
      <c r="J81" s="334" t="s">
        <v>1850</v>
      </c>
      <c r="K81" s="334" t="s">
        <v>1850</v>
      </c>
      <c r="L81" s="332" t="s">
        <v>2316</v>
      </c>
      <c r="M81" s="332">
        <v>39</v>
      </c>
      <c r="N81" s="332"/>
      <c r="O81" s="335">
        <v>26.5</v>
      </c>
      <c r="P81" s="336">
        <f t="shared" si="4"/>
        <v>48.800000000000004</v>
      </c>
      <c r="Q81" s="332">
        <v>61</v>
      </c>
      <c r="R81" s="337">
        <v>7314242169399</v>
      </c>
      <c r="S81" s="338">
        <v>4.4999999999999998E-2</v>
      </c>
      <c r="T81" s="339">
        <v>2E-3</v>
      </c>
      <c r="U81" s="334">
        <f t="shared" si="3"/>
        <v>4.7E-2</v>
      </c>
      <c r="V81" s="332">
        <v>10</v>
      </c>
      <c r="W81" s="332">
        <v>380</v>
      </c>
      <c r="X81" s="332">
        <v>180</v>
      </c>
      <c r="Y81" s="332"/>
      <c r="Z81" s="332"/>
      <c r="AA81" s="332"/>
      <c r="AB81" s="332"/>
      <c r="AC81" s="332"/>
      <c r="AD81" s="332"/>
      <c r="AE81" s="332"/>
      <c r="AF81" s="332"/>
      <c r="AG81" s="332"/>
      <c r="AH81" s="332"/>
      <c r="AI81" s="332"/>
      <c r="AJ81" s="332"/>
      <c r="AK81" s="332"/>
      <c r="AL81" s="332"/>
      <c r="AM81" s="332"/>
      <c r="AN81" s="332"/>
      <c r="AO81" s="332"/>
      <c r="AP81" s="332"/>
      <c r="AQ81" s="332"/>
      <c r="AR81" s="332"/>
      <c r="AS81" s="332"/>
      <c r="AT81" s="332"/>
      <c r="AU81" s="332"/>
      <c r="AV81" s="340" t="s">
        <v>3822</v>
      </c>
      <c r="AW81" s="332"/>
      <c r="AX81" s="332" t="s">
        <v>4279</v>
      </c>
      <c r="AY81" s="332"/>
    </row>
    <row r="82" spans="1:51" s="234" customFormat="1" ht="15.75">
      <c r="A82" s="332" t="s">
        <v>1738</v>
      </c>
      <c r="B82" s="332" t="s">
        <v>1738</v>
      </c>
      <c r="C82" s="332"/>
      <c r="D82" s="333" t="s">
        <v>3826</v>
      </c>
      <c r="E82" s="332" t="s">
        <v>4927</v>
      </c>
      <c r="F82" s="332" t="s">
        <v>3821</v>
      </c>
      <c r="G82" s="332"/>
      <c r="H82" s="334">
        <v>64069050</v>
      </c>
      <c r="I82" s="334" t="s">
        <v>1850</v>
      </c>
      <c r="J82" s="334" t="s">
        <v>1850</v>
      </c>
      <c r="K82" s="334" t="s">
        <v>1850</v>
      </c>
      <c r="L82" s="332" t="s">
        <v>2316</v>
      </c>
      <c r="M82" s="332">
        <v>40</v>
      </c>
      <c r="N82" s="332"/>
      <c r="O82" s="335">
        <v>26.5</v>
      </c>
      <c r="P82" s="336">
        <f t="shared" si="4"/>
        <v>48.800000000000004</v>
      </c>
      <c r="Q82" s="332">
        <v>61</v>
      </c>
      <c r="R82" s="337">
        <v>7314242169405</v>
      </c>
      <c r="S82" s="338">
        <v>4.4999999999999998E-2</v>
      </c>
      <c r="T82" s="339">
        <v>2E-3</v>
      </c>
      <c r="U82" s="334">
        <f t="shared" si="3"/>
        <v>4.7E-2</v>
      </c>
      <c r="V82" s="332">
        <v>10</v>
      </c>
      <c r="W82" s="332">
        <v>380</v>
      </c>
      <c r="X82" s="332">
        <v>180</v>
      </c>
      <c r="Y82" s="332"/>
      <c r="Z82" s="332"/>
      <c r="AA82" s="332"/>
      <c r="AB82" s="332"/>
      <c r="AC82" s="332"/>
      <c r="AD82" s="332"/>
      <c r="AE82" s="332"/>
      <c r="AF82" s="332"/>
      <c r="AG82" s="332"/>
      <c r="AH82" s="332"/>
      <c r="AI82" s="332"/>
      <c r="AJ82" s="332"/>
      <c r="AK82" s="332"/>
      <c r="AL82" s="332"/>
      <c r="AM82" s="332"/>
      <c r="AN82" s="332"/>
      <c r="AO82" s="332"/>
      <c r="AP82" s="332"/>
      <c r="AQ82" s="332"/>
      <c r="AR82" s="332"/>
      <c r="AS82" s="332"/>
      <c r="AT82" s="332"/>
      <c r="AU82" s="332"/>
      <c r="AV82" s="340" t="s">
        <v>3822</v>
      </c>
      <c r="AW82" s="332"/>
      <c r="AX82" s="332" t="s">
        <v>4279</v>
      </c>
      <c r="AY82" s="332"/>
    </row>
    <row r="83" spans="1:51" s="234" customFormat="1" ht="15.75">
      <c r="A83" s="332" t="s">
        <v>1738</v>
      </c>
      <c r="B83" s="332" t="s">
        <v>1738</v>
      </c>
      <c r="C83" s="332"/>
      <c r="D83" s="333" t="s">
        <v>3827</v>
      </c>
      <c r="E83" s="332" t="s">
        <v>4928</v>
      </c>
      <c r="F83" s="332" t="s">
        <v>3821</v>
      </c>
      <c r="G83" s="332"/>
      <c r="H83" s="334">
        <v>64069050</v>
      </c>
      <c r="I83" s="334" t="s">
        <v>1850</v>
      </c>
      <c r="J83" s="334" t="s">
        <v>1850</v>
      </c>
      <c r="K83" s="334" t="s">
        <v>1850</v>
      </c>
      <c r="L83" s="332" t="s">
        <v>2316</v>
      </c>
      <c r="M83" s="332">
        <v>41</v>
      </c>
      <c r="N83" s="332"/>
      <c r="O83" s="335">
        <v>26.5</v>
      </c>
      <c r="P83" s="336">
        <f t="shared" si="4"/>
        <v>48.800000000000004</v>
      </c>
      <c r="Q83" s="332">
        <v>61</v>
      </c>
      <c r="R83" s="337">
        <v>7314242169412</v>
      </c>
      <c r="S83" s="338">
        <v>4.4999999999999998E-2</v>
      </c>
      <c r="T83" s="339">
        <v>2E-3</v>
      </c>
      <c r="U83" s="334">
        <f t="shared" si="3"/>
        <v>4.7E-2</v>
      </c>
      <c r="V83" s="332">
        <v>10</v>
      </c>
      <c r="W83" s="332">
        <v>380</v>
      </c>
      <c r="X83" s="332">
        <v>180</v>
      </c>
      <c r="Y83" s="332"/>
      <c r="Z83" s="332"/>
      <c r="AA83" s="332"/>
      <c r="AB83" s="332"/>
      <c r="AC83" s="332"/>
      <c r="AD83" s="332"/>
      <c r="AE83" s="332"/>
      <c r="AF83" s="332"/>
      <c r="AG83" s="332"/>
      <c r="AH83" s="332"/>
      <c r="AI83" s="332"/>
      <c r="AJ83" s="332"/>
      <c r="AK83" s="332"/>
      <c r="AL83" s="332"/>
      <c r="AM83" s="332"/>
      <c r="AN83" s="332"/>
      <c r="AO83" s="332"/>
      <c r="AP83" s="332"/>
      <c r="AQ83" s="332"/>
      <c r="AR83" s="332"/>
      <c r="AS83" s="332"/>
      <c r="AT83" s="332"/>
      <c r="AU83" s="332"/>
      <c r="AV83" s="340" t="s">
        <v>3822</v>
      </c>
      <c r="AW83" s="332"/>
      <c r="AX83" s="332" t="s">
        <v>4279</v>
      </c>
      <c r="AY83" s="332"/>
    </row>
    <row r="84" spans="1:51" s="234" customFormat="1" ht="15.75">
      <c r="A84" s="332" t="s">
        <v>1738</v>
      </c>
      <c r="B84" s="332" t="s">
        <v>1738</v>
      </c>
      <c r="C84" s="332"/>
      <c r="D84" s="333" t="s">
        <v>3828</v>
      </c>
      <c r="E84" s="332" t="s">
        <v>4929</v>
      </c>
      <c r="F84" s="332" t="s">
        <v>3821</v>
      </c>
      <c r="G84" s="332"/>
      <c r="H84" s="334">
        <v>64069050</v>
      </c>
      <c r="I84" s="334" t="s">
        <v>1850</v>
      </c>
      <c r="J84" s="334" t="s">
        <v>1850</v>
      </c>
      <c r="K84" s="334" t="s">
        <v>1850</v>
      </c>
      <c r="L84" s="332" t="s">
        <v>2316</v>
      </c>
      <c r="M84" s="332">
        <v>42</v>
      </c>
      <c r="N84" s="332"/>
      <c r="O84" s="335">
        <v>26.5</v>
      </c>
      <c r="P84" s="336">
        <f t="shared" si="4"/>
        <v>48.800000000000004</v>
      </c>
      <c r="Q84" s="332">
        <v>61</v>
      </c>
      <c r="R84" s="337">
        <v>7314242169429</v>
      </c>
      <c r="S84" s="338">
        <v>4.4999999999999998E-2</v>
      </c>
      <c r="T84" s="339">
        <v>2E-3</v>
      </c>
      <c r="U84" s="334">
        <f t="shared" si="3"/>
        <v>4.7E-2</v>
      </c>
      <c r="V84" s="332">
        <v>10</v>
      </c>
      <c r="W84" s="332">
        <v>380</v>
      </c>
      <c r="X84" s="332">
        <v>180</v>
      </c>
      <c r="Y84" s="332"/>
      <c r="Z84" s="332"/>
      <c r="AA84" s="332"/>
      <c r="AB84" s="332"/>
      <c r="AC84" s="332"/>
      <c r="AD84" s="332"/>
      <c r="AE84" s="332"/>
      <c r="AF84" s="332"/>
      <c r="AG84" s="332"/>
      <c r="AH84" s="332"/>
      <c r="AI84" s="332"/>
      <c r="AJ84" s="332"/>
      <c r="AK84" s="332"/>
      <c r="AL84" s="332"/>
      <c r="AM84" s="332"/>
      <c r="AN84" s="332"/>
      <c r="AO84" s="332"/>
      <c r="AP84" s="332"/>
      <c r="AQ84" s="332"/>
      <c r="AR84" s="332"/>
      <c r="AS84" s="332"/>
      <c r="AT84" s="332"/>
      <c r="AU84" s="332"/>
      <c r="AV84" s="340" t="s">
        <v>3822</v>
      </c>
      <c r="AW84" s="332"/>
      <c r="AX84" s="332" t="s">
        <v>4279</v>
      </c>
      <c r="AY84" s="332"/>
    </row>
    <row r="85" spans="1:51" s="234" customFormat="1" ht="15.75">
      <c r="A85" s="332" t="s">
        <v>1738</v>
      </c>
      <c r="B85" s="332" t="s">
        <v>1738</v>
      </c>
      <c r="C85" s="332"/>
      <c r="D85" s="333" t="s">
        <v>3829</v>
      </c>
      <c r="E85" s="332" t="s">
        <v>4930</v>
      </c>
      <c r="F85" s="332" t="s">
        <v>3821</v>
      </c>
      <c r="G85" s="332"/>
      <c r="H85" s="334">
        <v>64069050</v>
      </c>
      <c r="I85" s="334" t="s">
        <v>1850</v>
      </c>
      <c r="J85" s="334" t="s">
        <v>1850</v>
      </c>
      <c r="K85" s="334" t="s">
        <v>1850</v>
      </c>
      <c r="L85" s="332" t="s">
        <v>2316</v>
      </c>
      <c r="M85" s="332">
        <v>43</v>
      </c>
      <c r="N85" s="332"/>
      <c r="O85" s="335">
        <v>26.5</v>
      </c>
      <c r="P85" s="336">
        <f t="shared" si="4"/>
        <v>48.800000000000004</v>
      </c>
      <c r="Q85" s="332">
        <v>61</v>
      </c>
      <c r="R85" s="337">
        <v>7314242169436</v>
      </c>
      <c r="S85" s="338">
        <v>4.4999999999999998E-2</v>
      </c>
      <c r="T85" s="339">
        <v>2E-3</v>
      </c>
      <c r="U85" s="334">
        <f t="shared" si="3"/>
        <v>4.7E-2</v>
      </c>
      <c r="V85" s="332">
        <v>10</v>
      </c>
      <c r="W85" s="332">
        <v>380</v>
      </c>
      <c r="X85" s="332">
        <v>180</v>
      </c>
      <c r="Y85" s="332"/>
      <c r="Z85" s="332"/>
      <c r="AA85" s="332"/>
      <c r="AB85" s="332"/>
      <c r="AC85" s="332"/>
      <c r="AD85" s="332"/>
      <c r="AE85" s="332"/>
      <c r="AF85" s="332"/>
      <c r="AG85" s="332"/>
      <c r="AH85" s="332"/>
      <c r="AI85" s="332"/>
      <c r="AJ85" s="332"/>
      <c r="AK85" s="332"/>
      <c r="AL85" s="332"/>
      <c r="AM85" s="332"/>
      <c r="AN85" s="332"/>
      <c r="AO85" s="332"/>
      <c r="AP85" s="332"/>
      <c r="AQ85" s="332"/>
      <c r="AR85" s="332"/>
      <c r="AS85" s="332"/>
      <c r="AT85" s="332"/>
      <c r="AU85" s="332"/>
      <c r="AV85" s="340" t="s">
        <v>3822</v>
      </c>
      <c r="AW85" s="332"/>
      <c r="AX85" s="332" t="s">
        <v>4279</v>
      </c>
      <c r="AY85" s="332"/>
    </row>
    <row r="86" spans="1:51" s="234" customFormat="1" ht="15.75">
      <c r="A86" s="332" t="s">
        <v>1738</v>
      </c>
      <c r="B86" s="332" t="s">
        <v>1738</v>
      </c>
      <c r="C86" s="332"/>
      <c r="D86" s="333" t="s">
        <v>4932</v>
      </c>
      <c r="E86" s="332" t="s">
        <v>4933</v>
      </c>
      <c r="F86" s="332" t="s">
        <v>3821</v>
      </c>
      <c r="G86" s="332"/>
      <c r="H86" s="334">
        <v>64069050</v>
      </c>
      <c r="I86" s="334" t="s">
        <v>1850</v>
      </c>
      <c r="J86" s="334" t="s">
        <v>1850</v>
      </c>
      <c r="K86" s="334" t="s">
        <v>1850</v>
      </c>
      <c r="L86" s="332" t="s">
        <v>2316</v>
      </c>
      <c r="M86" s="332">
        <v>44</v>
      </c>
      <c r="N86" s="332"/>
      <c r="O86" s="335">
        <v>26.5</v>
      </c>
      <c r="P86" s="336">
        <f t="shared" si="4"/>
        <v>48.800000000000004</v>
      </c>
      <c r="Q86" s="332">
        <v>61</v>
      </c>
      <c r="R86" s="337">
        <v>7314242169443</v>
      </c>
      <c r="S86" s="338">
        <v>4.4999999999999998E-2</v>
      </c>
      <c r="T86" s="339">
        <v>2E-3</v>
      </c>
      <c r="U86" s="334">
        <f t="shared" si="3"/>
        <v>4.7E-2</v>
      </c>
      <c r="V86" s="332">
        <v>10</v>
      </c>
      <c r="W86" s="332">
        <v>380</v>
      </c>
      <c r="X86" s="332">
        <v>180</v>
      </c>
      <c r="Y86" s="332"/>
      <c r="Z86" s="332"/>
      <c r="AA86" s="332"/>
      <c r="AB86" s="332"/>
      <c r="AC86" s="332"/>
      <c r="AD86" s="332"/>
      <c r="AE86" s="332"/>
      <c r="AF86" s="332"/>
      <c r="AG86" s="332"/>
      <c r="AH86" s="332"/>
      <c r="AI86" s="332"/>
      <c r="AJ86" s="332"/>
      <c r="AK86" s="332"/>
      <c r="AL86" s="332"/>
      <c r="AM86" s="332"/>
      <c r="AN86" s="332"/>
      <c r="AO86" s="332"/>
      <c r="AP86" s="332"/>
      <c r="AQ86" s="332"/>
      <c r="AR86" s="332"/>
      <c r="AS86" s="332"/>
      <c r="AT86" s="332"/>
      <c r="AU86" s="332"/>
      <c r="AV86" s="340" t="s">
        <v>3822</v>
      </c>
      <c r="AW86" s="332"/>
      <c r="AX86" s="332" t="s">
        <v>4279</v>
      </c>
      <c r="AY86" s="332"/>
    </row>
    <row r="87" spans="1:51" s="234" customFormat="1" ht="15.75">
      <c r="A87" s="332" t="s">
        <v>1738</v>
      </c>
      <c r="B87" s="332" t="s">
        <v>1738</v>
      </c>
      <c r="C87" s="332"/>
      <c r="D87" s="333" t="s">
        <v>4931</v>
      </c>
      <c r="E87" s="332" t="s">
        <v>4934</v>
      </c>
      <c r="F87" s="332" t="s">
        <v>3821</v>
      </c>
      <c r="G87" s="332"/>
      <c r="H87" s="334">
        <v>64069050</v>
      </c>
      <c r="I87" s="334" t="s">
        <v>1850</v>
      </c>
      <c r="J87" s="334" t="s">
        <v>1850</v>
      </c>
      <c r="K87" s="334" t="s">
        <v>1850</v>
      </c>
      <c r="L87" s="332" t="s">
        <v>2316</v>
      </c>
      <c r="M87" s="332">
        <v>45</v>
      </c>
      <c r="N87" s="332"/>
      <c r="O87" s="335">
        <v>26.5</v>
      </c>
      <c r="P87" s="336">
        <f t="shared" si="4"/>
        <v>48.800000000000004</v>
      </c>
      <c r="Q87" s="332">
        <v>61</v>
      </c>
      <c r="R87" s="337">
        <v>7314242169450</v>
      </c>
      <c r="S87" s="338">
        <v>4.4999999999999998E-2</v>
      </c>
      <c r="T87" s="339">
        <v>2E-3</v>
      </c>
      <c r="U87" s="334">
        <f t="shared" si="3"/>
        <v>4.7E-2</v>
      </c>
      <c r="V87" s="332">
        <v>10</v>
      </c>
      <c r="W87" s="332">
        <v>380</v>
      </c>
      <c r="X87" s="332">
        <v>180</v>
      </c>
      <c r="Y87" s="332"/>
      <c r="Z87" s="332"/>
      <c r="AA87" s="332"/>
      <c r="AB87" s="332"/>
      <c r="AC87" s="332"/>
      <c r="AD87" s="332"/>
      <c r="AE87" s="332"/>
      <c r="AF87" s="332"/>
      <c r="AG87" s="332"/>
      <c r="AH87" s="332"/>
      <c r="AI87" s="332"/>
      <c r="AJ87" s="332"/>
      <c r="AK87" s="332"/>
      <c r="AL87" s="332"/>
      <c r="AM87" s="332"/>
      <c r="AN87" s="332"/>
      <c r="AO87" s="332"/>
      <c r="AP87" s="332"/>
      <c r="AQ87" s="332"/>
      <c r="AR87" s="332"/>
      <c r="AS87" s="332"/>
      <c r="AT87" s="332"/>
      <c r="AU87" s="332"/>
      <c r="AV87" s="340" t="s">
        <v>3822</v>
      </c>
      <c r="AW87" s="332"/>
      <c r="AX87" s="332" t="s">
        <v>4279</v>
      </c>
      <c r="AY87" s="332"/>
    </row>
    <row r="88" spans="1:51" ht="15.75">
      <c r="G88" s="1"/>
      <c r="H88" s="1"/>
      <c r="I88" s="1"/>
      <c r="J88" s="1"/>
      <c r="K88" s="1"/>
      <c r="N88" s="1"/>
      <c r="O88" s="306"/>
      <c r="P88" s="161"/>
      <c r="R88" s="7"/>
      <c r="S88" s="102"/>
      <c r="T88" s="93"/>
      <c r="U88" s="7"/>
      <c r="V88" s="109"/>
      <c r="W88" s="7"/>
      <c r="X88" s="87"/>
      <c r="Y88" s="7"/>
      <c r="Z88" s="7"/>
      <c r="AA88" s="86"/>
      <c r="AB88" s="86"/>
      <c r="AC88" s="94"/>
      <c r="AD88" s="7"/>
      <c r="AE88" s="7"/>
      <c r="AF88" s="1"/>
      <c r="AG88" s="7"/>
      <c r="AH88" s="7"/>
      <c r="AI88" s="7"/>
      <c r="AJ88" s="7"/>
      <c r="AK88" s="7"/>
      <c r="AL88" s="7"/>
      <c r="AM88" s="1"/>
      <c r="AN88" s="1"/>
      <c r="AO88" s="1"/>
      <c r="AP88" s="1"/>
      <c r="AQ88" s="1"/>
      <c r="AR88" s="1"/>
      <c r="AS88" s="1"/>
      <c r="AT88" s="1"/>
      <c r="AU88" s="1"/>
      <c r="AV88" s="290"/>
    </row>
    <row r="89" spans="1:51" ht="15.75">
      <c r="A89" t="s">
        <v>278</v>
      </c>
      <c r="B89" t="s">
        <v>2318</v>
      </c>
      <c r="D89" t="s">
        <v>2329</v>
      </c>
      <c r="E89" t="s">
        <v>4227</v>
      </c>
      <c r="F89" t="s">
        <v>1632</v>
      </c>
      <c r="G89" s="1"/>
      <c r="H89" s="109">
        <v>73170080</v>
      </c>
      <c r="I89" s="1" t="s">
        <v>1850</v>
      </c>
      <c r="J89" s="1" t="s">
        <v>1850</v>
      </c>
      <c r="K89" s="1" t="s">
        <v>1850</v>
      </c>
      <c r="L89" t="s">
        <v>2317</v>
      </c>
      <c r="M89" s="40" t="s">
        <v>290</v>
      </c>
      <c r="N89" s="1" t="s">
        <v>1791</v>
      </c>
      <c r="O89" s="306">
        <v>127.5</v>
      </c>
      <c r="P89" s="160">
        <f>Q89*0.8</f>
        <v>234.4</v>
      </c>
      <c r="Q89">
        <v>293</v>
      </c>
      <c r="R89" s="165" t="s">
        <v>2438</v>
      </c>
      <c r="S89" s="102">
        <v>0.39</v>
      </c>
      <c r="T89" s="102">
        <v>0.02</v>
      </c>
      <c r="U89" s="102">
        <v>0.41</v>
      </c>
      <c r="V89" s="109">
        <v>55</v>
      </c>
      <c r="W89" s="109">
        <v>145</v>
      </c>
      <c r="X89" s="109">
        <v>308</v>
      </c>
      <c r="Y89" s="7"/>
      <c r="Z89" s="7"/>
      <c r="AA89" s="86"/>
      <c r="AB89" s="86"/>
      <c r="AC89" s="94"/>
      <c r="AD89" s="7"/>
      <c r="AE89" s="7"/>
      <c r="AF89" s="1"/>
      <c r="AG89" s="7"/>
      <c r="AH89" s="7"/>
      <c r="AI89" s="7"/>
      <c r="AJ89" s="7"/>
      <c r="AK89" s="7"/>
      <c r="AL89" s="7"/>
      <c r="AM89" s="1"/>
      <c r="AN89" s="1"/>
      <c r="AO89" s="1"/>
      <c r="AP89" s="1"/>
      <c r="AQ89" s="1"/>
      <c r="AR89" s="1"/>
      <c r="AS89" s="1"/>
      <c r="AT89" s="1"/>
      <c r="AU89" s="1"/>
      <c r="AV89" s="290" t="s">
        <v>4228</v>
      </c>
      <c r="AX89" t="s">
        <v>4277</v>
      </c>
    </row>
    <row r="90" spans="1:51" ht="15.75">
      <c r="A90" t="s">
        <v>278</v>
      </c>
      <c r="B90" t="s">
        <v>2318</v>
      </c>
      <c r="D90" t="s">
        <v>2330</v>
      </c>
      <c r="E90" t="s">
        <v>4227</v>
      </c>
      <c r="F90" t="s">
        <v>1632</v>
      </c>
      <c r="G90" s="1"/>
      <c r="H90" s="109">
        <v>73170080</v>
      </c>
      <c r="I90" s="1" t="s">
        <v>1850</v>
      </c>
      <c r="J90" s="1" t="s">
        <v>1850</v>
      </c>
      <c r="K90" s="1" t="s">
        <v>1850</v>
      </c>
      <c r="L90" t="s">
        <v>2317</v>
      </c>
      <c r="M90" s="40" t="s">
        <v>288</v>
      </c>
      <c r="N90" s="1" t="s">
        <v>1791</v>
      </c>
      <c r="O90" s="306">
        <v>127.5</v>
      </c>
      <c r="P90" s="160">
        <f>Q90*0.8</f>
        <v>234.4</v>
      </c>
      <c r="Q90">
        <v>293</v>
      </c>
      <c r="R90" s="165" t="s">
        <v>2439</v>
      </c>
      <c r="S90" s="102">
        <v>0.39</v>
      </c>
      <c r="T90" s="102">
        <v>0.02</v>
      </c>
      <c r="U90" s="102">
        <v>0.41</v>
      </c>
      <c r="V90" s="109">
        <v>55</v>
      </c>
      <c r="W90" s="109">
        <v>145</v>
      </c>
      <c r="X90" s="109">
        <v>308</v>
      </c>
      <c r="Y90" s="7"/>
      <c r="Z90" s="7"/>
      <c r="AA90" s="86"/>
      <c r="AB90" s="86"/>
      <c r="AC90" s="94"/>
      <c r="AD90" s="7"/>
      <c r="AE90" s="7"/>
      <c r="AF90" s="1"/>
      <c r="AG90" s="7"/>
      <c r="AH90" s="7"/>
      <c r="AI90" s="7"/>
      <c r="AJ90" s="7"/>
      <c r="AK90" s="7"/>
      <c r="AL90" s="7"/>
      <c r="AM90" s="1"/>
      <c r="AN90" s="1"/>
      <c r="AO90" s="1"/>
      <c r="AP90" s="1"/>
      <c r="AQ90" s="1"/>
      <c r="AR90" s="1"/>
      <c r="AS90" s="1"/>
      <c r="AT90" s="1"/>
      <c r="AU90" s="1"/>
      <c r="AV90" s="290" t="s">
        <v>4228</v>
      </c>
      <c r="AX90" t="s">
        <v>4277</v>
      </c>
    </row>
    <row r="91" spans="1:51" ht="15.75">
      <c r="A91" t="s">
        <v>278</v>
      </c>
      <c r="B91" t="s">
        <v>2318</v>
      </c>
      <c r="D91" t="s">
        <v>2331</v>
      </c>
      <c r="E91" t="s">
        <v>4227</v>
      </c>
      <c r="F91" t="s">
        <v>1632</v>
      </c>
      <c r="G91" s="1"/>
      <c r="H91" s="109">
        <v>73170080</v>
      </c>
      <c r="I91" s="1" t="s">
        <v>1850</v>
      </c>
      <c r="J91" s="1" t="s">
        <v>1850</v>
      </c>
      <c r="K91" s="1" t="s">
        <v>1850</v>
      </c>
      <c r="L91" t="s">
        <v>2317</v>
      </c>
      <c r="M91" s="40" t="s">
        <v>286</v>
      </c>
      <c r="N91" s="1" t="s">
        <v>1791</v>
      </c>
      <c r="O91" s="306">
        <v>127.5</v>
      </c>
      <c r="P91" s="160">
        <f>Q91*0.8</f>
        <v>234.4</v>
      </c>
      <c r="Q91">
        <v>293</v>
      </c>
      <c r="R91" s="165" t="s">
        <v>2440</v>
      </c>
      <c r="S91" s="102">
        <v>0.39</v>
      </c>
      <c r="T91" s="102">
        <v>0.02</v>
      </c>
      <c r="U91" s="102">
        <v>0.41</v>
      </c>
      <c r="V91" s="109">
        <v>55</v>
      </c>
      <c r="W91" s="109">
        <v>145</v>
      </c>
      <c r="X91" s="109">
        <v>308</v>
      </c>
      <c r="Y91" s="7"/>
      <c r="Z91" s="7"/>
      <c r="AA91" s="86"/>
      <c r="AB91" s="86"/>
      <c r="AC91" s="94"/>
      <c r="AD91" s="7"/>
      <c r="AE91" s="7"/>
      <c r="AF91" s="1"/>
      <c r="AG91" s="7"/>
      <c r="AH91" s="7"/>
      <c r="AI91" s="7"/>
      <c r="AJ91" s="7"/>
      <c r="AK91" s="7"/>
      <c r="AL91" s="7"/>
      <c r="AM91" s="1"/>
      <c r="AN91" s="1"/>
      <c r="AO91" s="1"/>
      <c r="AP91" s="1"/>
      <c r="AQ91" s="1"/>
      <c r="AR91" s="1"/>
      <c r="AS91" s="1"/>
      <c r="AT91" s="1"/>
      <c r="AU91" s="1"/>
      <c r="AV91" s="290" t="s">
        <v>4228</v>
      </c>
      <c r="AX91" t="s">
        <v>4277</v>
      </c>
    </row>
    <row r="92" spans="1:51" ht="15.75">
      <c r="A92" t="s">
        <v>278</v>
      </c>
      <c r="B92" t="s">
        <v>2318</v>
      </c>
      <c r="D92" t="s">
        <v>2332</v>
      </c>
      <c r="E92" t="s">
        <v>4227</v>
      </c>
      <c r="F92" t="s">
        <v>1632</v>
      </c>
      <c r="G92" s="1"/>
      <c r="H92" s="109">
        <v>73170080</v>
      </c>
      <c r="I92" s="1" t="s">
        <v>1850</v>
      </c>
      <c r="J92" s="1" t="s">
        <v>1850</v>
      </c>
      <c r="K92" s="1" t="s">
        <v>1850</v>
      </c>
      <c r="L92" t="s">
        <v>2317</v>
      </c>
      <c r="M92" s="40" t="s">
        <v>282</v>
      </c>
      <c r="N92" s="1" t="s">
        <v>1791</v>
      </c>
      <c r="O92" s="306">
        <v>127.5</v>
      </c>
      <c r="P92" s="160">
        <f>Q92*0.8</f>
        <v>234.4</v>
      </c>
      <c r="Q92">
        <v>293</v>
      </c>
      <c r="R92" s="165" t="s">
        <v>2441</v>
      </c>
      <c r="S92" s="102">
        <v>0.39</v>
      </c>
      <c r="T92" s="102">
        <v>0.02</v>
      </c>
      <c r="U92" s="102">
        <v>0.41</v>
      </c>
      <c r="V92" s="109">
        <v>55</v>
      </c>
      <c r="W92" s="109">
        <v>145</v>
      </c>
      <c r="X92" s="109">
        <v>308</v>
      </c>
      <c r="Y92" s="7"/>
      <c r="Z92" s="7"/>
      <c r="AA92" s="86"/>
      <c r="AB92" s="86"/>
      <c r="AC92" s="94"/>
      <c r="AD92" s="7"/>
      <c r="AE92" s="7"/>
      <c r="AF92" s="1"/>
      <c r="AG92" s="7"/>
      <c r="AH92" s="7"/>
      <c r="AI92" s="7"/>
      <c r="AJ92" s="7"/>
      <c r="AK92" s="7"/>
      <c r="AL92" s="7"/>
      <c r="AM92" s="1"/>
      <c r="AN92" s="1"/>
      <c r="AO92" s="1"/>
      <c r="AP92" s="1"/>
      <c r="AQ92" s="1"/>
      <c r="AR92" s="1"/>
      <c r="AS92" s="1"/>
      <c r="AT92" s="1"/>
      <c r="AU92" s="1"/>
      <c r="AV92" s="290" t="s">
        <v>4228</v>
      </c>
      <c r="AX92" t="s">
        <v>4277</v>
      </c>
    </row>
    <row r="93" spans="1:51" ht="15.75">
      <c r="G93" s="1"/>
      <c r="H93" s="1"/>
      <c r="I93" s="1"/>
      <c r="J93" s="1"/>
      <c r="K93" s="1"/>
      <c r="L93" s="1"/>
      <c r="M93" s="1"/>
      <c r="N93" s="1"/>
      <c r="O93" s="306"/>
      <c r="P93" s="161"/>
      <c r="R93" s="7"/>
      <c r="S93" s="102"/>
      <c r="T93" s="93"/>
      <c r="U93" s="7"/>
      <c r="V93" s="109"/>
      <c r="W93" s="7"/>
      <c r="X93" s="87"/>
      <c r="Y93" s="7"/>
      <c r="Z93" s="7"/>
      <c r="AA93" s="86"/>
      <c r="AB93" s="86"/>
      <c r="AC93" s="94"/>
      <c r="AD93" s="7"/>
      <c r="AE93" s="7"/>
      <c r="AF93" s="1"/>
      <c r="AG93" s="7"/>
      <c r="AH93" s="7"/>
      <c r="AI93" s="7"/>
      <c r="AJ93" s="7"/>
      <c r="AK93" s="7"/>
      <c r="AL93" s="7"/>
      <c r="AM93" s="1"/>
      <c r="AN93" s="1"/>
      <c r="AO93" s="1"/>
      <c r="AP93" s="1"/>
      <c r="AQ93" s="1"/>
      <c r="AR93" s="1"/>
      <c r="AS93" s="1"/>
      <c r="AT93" s="1"/>
      <c r="AU93" s="1"/>
      <c r="AV93" s="290"/>
    </row>
    <row r="94" spans="1:51" ht="15.75">
      <c r="A94" t="s">
        <v>278</v>
      </c>
      <c r="B94" t="s">
        <v>1738</v>
      </c>
      <c r="D94" t="s">
        <v>1728</v>
      </c>
      <c r="E94" t="s">
        <v>2512</v>
      </c>
      <c r="F94" t="s">
        <v>1847</v>
      </c>
      <c r="G94" s="1"/>
      <c r="H94" s="1">
        <v>64069050</v>
      </c>
      <c r="I94" s="1" t="s">
        <v>1850</v>
      </c>
      <c r="J94" s="1" t="s">
        <v>1850</v>
      </c>
      <c r="K94" s="1" t="s">
        <v>1850</v>
      </c>
      <c r="L94" s="1" t="s">
        <v>1853</v>
      </c>
      <c r="M94" t="s">
        <v>2277</v>
      </c>
      <c r="N94" s="1" t="s">
        <v>1791</v>
      </c>
      <c r="O94" s="306">
        <v>16.8</v>
      </c>
      <c r="P94" s="160">
        <f>Q94*0.8</f>
        <v>31.200000000000003</v>
      </c>
      <c r="Q94">
        <v>39</v>
      </c>
      <c r="R94" s="8">
        <v>7314241155102</v>
      </c>
      <c r="S94" s="102">
        <v>2.1000000000000001E-2</v>
      </c>
      <c r="T94" s="102">
        <v>0</v>
      </c>
      <c r="U94" s="102">
        <v>2.1000000000000001E-2</v>
      </c>
      <c r="V94" s="109">
        <v>20</v>
      </c>
      <c r="W94" s="109">
        <v>180</v>
      </c>
      <c r="X94" s="109">
        <v>95</v>
      </c>
      <c r="Y94" s="7"/>
      <c r="Z94" s="7"/>
      <c r="AA94" s="86"/>
      <c r="AB94" s="86" t="s">
        <v>1855</v>
      </c>
      <c r="AC94" s="94"/>
      <c r="AD94" s="7"/>
      <c r="AE94" s="7"/>
      <c r="AF94" s="1"/>
      <c r="AG94" s="7"/>
      <c r="AH94" s="7"/>
      <c r="AI94" s="7"/>
      <c r="AJ94" s="7"/>
      <c r="AK94" s="7"/>
      <c r="AL94" s="7"/>
      <c r="AM94" s="1"/>
      <c r="AN94" s="1"/>
      <c r="AO94" s="1"/>
      <c r="AP94" s="1"/>
      <c r="AQ94" s="1"/>
      <c r="AR94" s="1"/>
      <c r="AS94" s="1"/>
      <c r="AT94" s="1"/>
      <c r="AU94" s="1"/>
      <c r="AV94" s="290" t="s">
        <v>2444</v>
      </c>
      <c r="AX94" t="s">
        <v>4278</v>
      </c>
    </row>
    <row r="95" spans="1:51" ht="15.75">
      <c r="G95" s="1"/>
      <c r="H95" s="1"/>
      <c r="I95" s="1"/>
      <c r="J95" s="1"/>
      <c r="K95" s="1"/>
      <c r="L95" s="1"/>
      <c r="N95" s="1"/>
      <c r="O95" s="306"/>
      <c r="P95" s="160"/>
      <c r="S95" s="102"/>
      <c r="T95" s="93"/>
      <c r="U95" s="7"/>
      <c r="V95" s="109"/>
      <c r="W95" s="7"/>
      <c r="X95" s="87"/>
      <c r="Y95" s="7"/>
      <c r="Z95" s="7"/>
      <c r="AA95" s="86"/>
      <c r="AB95" s="86"/>
      <c r="AC95" s="94"/>
      <c r="AD95" s="7"/>
      <c r="AE95" s="7"/>
      <c r="AF95" s="1"/>
      <c r="AG95" s="7"/>
      <c r="AH95" s="7"/>
      <c r="AI95" s="7"/>
      <c r="AJ95" s="7"/>
      <c r="AK95" s="7"/>
      <c r="AL95" s="7"/>
      <c r="AM95" s="1"/>
      <c r="AN95" s="1"/>
      <c r="AO95" s="1"/>
      <c r="AP95" s="1"/>
      <c r="AQ95" s="1"/>
      <c r="AR95" s="1"/>
      <c r="AS95" s="1"/>
      <c r="AT95" s="1"/>
      <c r="AU95" s="1"/>
      <c r="AV95" s="290"/>
    </row>
    <row r="96" spans="1:51" ht="15.75">
      <c r="A96" t="s">
        <v>278</v>
      </c>
      <c r="B96" t="s">
        <v>1499</v>
      </c>
      <c r="D96" t="s">
        <v>1729</v>
      </c>
      <c r="E96" t="s">
        <v>3518</v>
      </c>
      <c r="F96" t="s">
        <v>1846</v>
      </c>
      <c r="G96" s="1"/>
      <c r="H96" s="1">
        <v>96039091</v>
      </c>
      <c r="I96" s="1" t="s">
        <v>1850</v>
      </c>
      <c r="J96" s="1" t="s">
        <v>1850</v>
      </c>
      <c r="K96" s="1" t="s">
        <v>1850</v>
      </c>
      <c r="L96" s="1" t="s">
        <v>1853</v>
      </c>
      <c r="M96" s="1" t="s">
        <v>321</v>
      </c>
      <c r="N96" s="1" t="s">
        <v>1791</v>
      </c>
      <c r="O96" s="306">
        <v>28.9</v>
      </c>
      <c r="P96" s="160">
        <f>Q96*0.8</f>
        <v>54.400000000000006</v>
      </c>
      <c r="Q96">
        <v>68</v>
      </c>
      <c r="R96" s="8">
        <v>7313414000010</v>
      </c>
      <c r="S96" s="102">
        <v>0.1</v>
      </c>
      <c r="T96" s="94">
        <v>0.15</v>
      </c>
      <c r="U96" s="126">
        <v>0.25</v>
      </c>
      <c r="V96" s="109">
        <v>50</v>
      </c>
      <c r="W96" s="109">
        <v>280</v>
      </c>
      <c r="X96" s="87">
        <v>235</v>
      </c>
      <c r="Y96" s="109">
        <v>12</v>
      </c>
      <c r="Z96" s="7"/>
      <c r="AA96" s="86"/>
      <c r="AB96" s="86" t="s">
        <v>1855</v>
      </c>
      <c r="AC96" s="94"/>
      <c r="AD96" s="7"/>
      <c r="AE96" s="7"/>
      <c r="AF96" s="1"/>
      <c r="AG96" s="7"/>
      <c r="AH96" s="7"/>
      <c r="AI96" s="7"/>
      <c r="AJ96" s="7"/>
      <c r="AK96" s="7"/>
      <c r="AL96" s="7"/>
      <c r="AM96" s="1"/>
      <c r="AN96" s="1"/>
      <c r="AO96" s="1"/>
      <c r="AP96" s="1"/>
      <c r="AQ96" s="1"/>
      <c r="AR96" s="1"/>
      <c r="AS96" s="1"/>
      <c r="AT96" s="1"/>
      <c r="AU96" s="1"/>
      <c r="AV96" s="290" t="s">
        <v>2445</v>
      </c>
      <c r="AX96" t="s">
        <v>4286</v>
      </c>
    </row>
    <row r="97" spans="1:50" ht="15.75">
      <c r="A97" t="s">
        <v>278</v>
      </c>
      <c r="B97" t="s">
        <v>1499</v>
      </c>
      <c r="D97" t="s">
        <v>1730</v>
      </c>
      <c r="E97" t="s">
        <v>3519</v>
      </c>
      <c r="F97" t="s">
        <v>1846</v>
      </c>
      <c r="G97" s="1"/>
      <c r="H97" s="1">
        <v>96039091</v>
      </c>
      <c r="I97" s="1" t="s">
        <v>1850</v>
      </c>
      <c r="J97" s="1" t="s">
        <v>1850</v>
      </c>
      <c r="K97" s="1" t="s">
        <v>1850</v>
      </c>
      <c r="L97" s="1" t="s">
        <v>1853</v>
      </c>
      <c r="M97" s="1" t="s">
        <v>321</v>
      </c>
      <c r="N97" s="1" t="s">
        <v>1791</v>
      </c>
      <c r="O97" s="306">
        <v>23.1</v>
      </c>
      <c r="P97" s="160">
        <f>Q97*0.8</f>
        <v>43.2</v>
      </c>
      <c r="Q97">
        <v>54</v>
      </c>
      <c r="R97" s="8">
        <v>7313414000034</v>
      </c>
      <c r="S97" s="102">
        <v>0.1</v>
      </c>
      <c r="T97" s="94">
        <v>0.1</v>
      </c>
      <c r="U97" s="126">
        <v>0.2</v>
      </c>
      <c r="V97" s="109">
        <v>50</v>
      </c>
      <c r="W97" s="109">
        <v>270</v>
      </c>
      <c r="X97" s="87">
        <v>230</v>
      </c>
      <c r="Y97" s="109">
        <v>12</v>
      </c>
      <c r="Z97" s="7"/>
      <c r="AA97" s="86"/>
      <c r="AB97" s="86" t="s">
        <v>1855</v>
      </c>
      <c r="AC97" s="94"/>
      <c r="AD97" s="7"/>
      <c r="AE97" s="7"/>
      <c r="AF97" s="1"/>
      <c r="AG97" s="7"/>
      <c r="AH97" s="7"/>
      <c r="AI97" s="7"/>
      <c r="AJ97" s="7"/>
      <c r="AK97" s="7"/>
      <c r="AL97" s="7"/>
      <c r="AM97" s="1"/>
      <c r="AN97" s="1"/>
      <c r="AO97" s="1"/>
      <c r="AP97" s="1"/>
      <c r="AQ97" s="1"/>
      <c r="AR97" s="1"/>
      <c r="AS97" s="1"/>
      <c r="AT97" s="1"/>
      <c r="AU97" s="1"/>
      <c r="AV97" s="290" t="s">
        <v>2446</v>
      </c>
      <c r="AX97" t="s">
        <v>4286</v>
      </c>
    </row>
    <row r="98" spans="1:50" ht="15.75">
      <c r="G98" s="1"/>
      <c r="H98" s="1"/>
      <c r="I98" s="1"/>
      <c r="J98" s="1"/>
      <c r="K98" s="1"/>
      <c r="L98" s="1"/>
      <c r="N98" s="1"/>
      <c r="O98" s="306"/>
      <c r="P98" s="160"/>
      <c r="S98" s="102"/>
      <c r="T98" s="94"/>
      <c r="U98" s="126"/>
      <c r="V98" s="109"/>
      <c r="W98" s="109"/>
      <c r="X98" s="87"/>
      <c r="Y98" s="109"/>
      <c r="Z98" s="7"/>
      <c r="AA98" s="86"/>
      <c r="AB98" s="86"/>
      <c r="AC98" s="94"/>
      <c r="AD98" s="7"/>
      <c r="AE98" s="7"/>
      <c r="AF98" s="1"/>
      <c r="AG98" s="7"/>
      <c r="AH98" s="7"/>
      <c r="AI98" s="7"/>
      <c r="AJ98" s="7"/>
      <c r="AK98" s="7"/>
      <c r="AL98" s="7"/>
      <c r="AM98" s="1"/>
      <c r="AN98" s="1"/>
      <c r="AO98" s="1"/>
      <c r="AP98" s="1"/>
      <c r="AQ98" s="1"/>
      <c r="AR98" s="1"/>
      <c r="AS98" s="1"/>
      <c r="AT98" s="1"/>
      <c r="AU98" s="1"/>
      <c r="AV98" s="290"/>
    </row>
    <row r="99" spans="1:50" ht="15.75">
      <c r="A99" t="s">
        <v>278</v>
      </c>
      <c r="B99" t="s">
        <v>1499</v>
      </c>
      <c r="D99" t="s">
        <v>1731</v>
      </c>
      <c r="E99" t="s">
        <v>3520</v>
      </c>
      <c r="F99" t="s">
        <v>1854</v>
      </c>
      <c r="G99" s="1"/>
      <c r="H99" s="1">
        <v>39269097</v>
      </c>
      <c r="I99" s="1" t="s">
        <v>1850</v>
      </c>
      <c r="J99" s="1" t="s">
        <v>1850</v>
      </c>
      <c r="K99" s="1" t="s">
        <v>1850</v>
      </c>
      <c r="L99" s="1" t="s">
        <v>1853</v>
      </c>
      <c r="M99" s="1" t="s">
        <v>321</v>
      </c>
      <c r="N99" s="1" t="s">
        <v>1791</v>
      </c>
      <c r="O99" s="306" t="e">
        <f>N99*1.02</f>
        <v>#VALUE!</v>
      </c>
      <c r="P99" s="160">
        <f>Q99*0.8</f>
        <v>112</v>
      </c>
      <c r="Q99">
        <v>140</v>
      </c>
      <c r="R99" s="8">
        <v>7314247008198</v>
      </c>
      <c r="S99" s="102">
        <v>0.3</v>
      </c>
      <c r="T99" s="94">
        <v>0.1</v>
      </c>
      <c r="U99" s="126">
        <v>0.4</v>
      </c>
      <c r="V99" s="109">
        <v>60</v>
      </c>
      <c r="W99" s="109">
        <v>520</v>
      </c>
      <c r="X99" s="87">
        <v>330</v>
      </c>
      <c r="Y99" s="109">
        <v>10</v>
      </c>
      <c r="Z99" s="7"/>
      <c r="AA99" s="86"/>
      <c r="AB99" s="86" t="s">
        <v>1856</v>
      </c>
      <c r="AC99" s="94"/>
      <c r="AD99" s="7"/>
      <c r="AE99" s="7"/>
      <c r="AF99" s="1"/>
      <c r="AG99" s="7"/>
      <c r="AH99" s="7"/>
      <c r="AI99" s="7"/>
      <c r="AJ99" s="7"/>
      <c r="AK99" s="7"/>
      <c r="AL99" s="7"/>
      <c r="AM99" s="1"/>
      <c r="AN99" s="1"/>
      <c r="AO99" s="1"/>
      <c r="AP99" s="1"/>
      <c r="AQ99" s="1"/>
      <c r="AR99" s="1"/>
      <c r="AS99" s="1"/>
      <c r="AT99" s="1"/>
      <c r="AU99" s="1"/>
      <c r="AV99" s="290" t="s">
        <v>2447</v>
      </c>
      <c r="AX99" t="s">
        <v>4286</v>
      </c>
    </row>
    <row r="100" spans="1:50" s="3" customFormat="1" ht="15.75">
      <c r="A100" s="3" t="s">
        <v>278</v>
      </c>
      <c r="B100" s="3" t="s">
        <v>1499</v>
      </c>
      <c r="D100" s="3" t="s">
        <v>1732</v>
      </c>
      <c r="E100" s="3" t="s">
        <v>1733</v>
      </c>
      <c r="F100" s="3" t="s">
        <v>1845</v>
      </c>
      <c r="G100" s="1"/>
      <c r="H100" s="1">
        <v>90178010</v>
      </c>
      <c r="I100" s="1" t="s">
        <v>1850</v>
      </c>
      <c r="J100" s="1" t="s">
        <v>1850</v>
      </c>
      <c r="K100" s="1" t="s">
        <v>1850</v>
      </c>
      <c r="L100" s="1" t="s">
        <v>1853</v>
      </c>
      <c r="M100" s="1" t="s">
        <v>321</v>
      </c>
      <c r="N100" s="1" t="s">
        <v>1791</v>
      </c>
      <c r="O100" s="306">
        <v>101</v>
      </c>
      <c r="P100" s="160">
        <f>Q100*0.8</f>
        <v>188</v>
      </c>
      <c r="Q100">
        <v>235</v>
      </c>
      <c r="R100" s="132">
        <v>7314247008471</v>
      </c>
      <c r="S100" s="102">
        <v>0.05</v>
      </c>
      <c r="T100" s="94">
        <v>0.05</v>
      </c>
      <c r="U100" s="126">
        <v>0.1</v>
      </c>
      <c r="V100" s="109">
        <v>20</v>
      </c>
      <c r="W100" s="109">
        <v>30</v>
      </c>
      <c r="X100" s="87">
        <v>135</v>
      </c>
      <c r="Y100" s="109">
        <v>10</v>
      </c>
      <c r="Z100" s="7"/>
      <c r="AA100" s="86"/>
      <c r="AB100" s="86"/>
      <c r="AC100" s="94"/>
      <c r="AD100" s="7"/>
      <c r="AE100" s="7"/>
      <c r="AF100" s="1"/>
      <c r="AG100" s="7"/>
      <c r="AH100" s="7"/>
      <c r="AI100" s="7"/>
      <c r="AJ100" s="7"/>
      <c r="AK100" s="7"/>
      <c r="AL100" s="7"/>
      <c r="AM100" s="1"/>
      <c r="AN100" s="1"/>
      <c r="AO100" s="1"/>
      <c r="AP100" s="1"/>
      <c r="AQ100" s="1"/>
      <c r="AR100" s="1"/>
      <c r="AS100" s="1"/>
      <c r="AT100" s="1"/>
      <c r="AU100" s="1"/>
      <c r="AV100" s="289" t="s">
        <v>2448</v>
      </c>
      <c r="AX100" t="s">
        <v>4286</v>
      </c>
    </row>
    <row r="101" spans="1:50" s="3" customFormat="1" ht="15.75">
      <c r="A101" s="3" t="s">
        <v>278</v>
      </c>
      <c r="B101" s="3" t="s">
        <v>1499</v>
      </c>
      <c r="D101" s="3" t="s">
        <v>3452</v>
      </c>
      <c r="E101" s="3" t="s">
        <v>3451</v>
      </c>
      <c r="F101" s="3" t="s">
        <v>1845</v>
      </c>
      <c r="G101" s="1"/>
      <c r="H101" s="1">
        <v>90178010</v>
      </c>
      <c r="I101" s="1" t="s">
        <v>1850</v>
      </c>
      <c r="J101" s="1" t="s">
        <v>1850</v>
      </c>
      <c r="K101" s="1" t="s">
        <v>1850</v>
      </c>
      <c r="L101" s="1" t="s">
        <v>1853</v>
      </c>
      <c r="M101" s="1" t="s">
        <v>321</v>
      </c>
      <c r="N101" s="1" t="s">
        <v>1791</v>
      </c>
      <c r="O101" s="306">
        <v>142</v>
      </c>
      <c r="P101" s="160">
        <f>Q101*0.8</f>
        <v>260</v>
      </c>
      <c r="Q101">
        <v>325</v>
      </c>
      <c r="R101" s="132">
        <v>7314247008433</v>
      </c>
      <c r="S101" s="102">
        <v>0.15</v>
      </c>
      <c r="T101" s="94">
        <v>0</v>
      </c>
      <c r="U101" s="126">
        <v>0.1</v>
      </c>
      <c r="V101" s="109">
        <v>35</v>
      </c>
      <c r="W101" s="109">
        <v>500</v>
      </c>
      <c r="X101" s="87">
        <v>130</v>
      </c>
      <c r="Y101" s="109">
        <v>10</v>
      </c>
      <c r="Z101" s="7"/>
      <c r="AA101" s="86"/>
      <c r="AB101" s="86"/>
      <c r="AC101" s="94"/>
      <c r="AD101" s="7"/>
      <c r="AE101" s="7"/>
      <c r="AF101" s="1"/>
      <c r="AG101" s="7"/>
      <c r="AH101" s="7"/>
      <c r="AI101" s="7"/>
      <c r="AJ101" s="7"/>
      <c r="AK101" s="7"/>
      <c r="AL101" s="7"/>
      <c r="AM101" s="1"/>
      <c r="AN101" s="1"/>
      <c r="AO101" s="1"/>
      <c r="AP101" s="1"/>
      <c r="AQ101" s="1"/>
      <c r="AR101" s="1"/>
      <c r="AS101" s="1"/>
      <c r="AT101" s="1"/>
      <c r="AU101" s="1"/>
      <c r="AV101" s="289" t="s">
        <v>2448</v>
      </c>
      <c r="AX101" t="s">
        <v>4286</v>
      </c>
    </row>
    <row r="102" spans="1:50" s="12" customFormat="1" ht="15.75">
      <c r="A102" s="12" t="s">
        <v>278</v>
      </c>
      <c r="B102" s="12" t="s">
        <v>1499</v>
      </c>
      <c r="D102" s="12" t="s">
        <v>1734</v>
      </c>
      <c r="E102" s="12" t="s">
        <v>1735</v>
      </c>
      <c r="F102" s="12" t="s">
        <v>1844</v>
      </c>
      <c r="G102" s="167"/>
      <c r="H102" s="167">
        <v>90178010</v>
      </c>
      <c r="I102" s="167" t="s">
        <v>1850</v>
      </c>
      <c r="J102" s="167" t="s">
        <v>1850</v>
      </c>
      <c r="K102" s="167" t="s">
        <v>1850</v>
      </c>
      <c r="L102" s="167" t="s">
        <v>1853</v>
      </c>
      <c r="M102" s="167" t="s">
        <v>321</v>
      </c>
      <c r="N102" s="167" t="s">
        <v>1791</v>
      </c>
      <c r="O102" s="306">
        <v>142</v>
      </c>
      <c r="P102" s="208">
        <f>Q102*0.8</f>
        <v>260</v>
      </c>
      <c r="Q102">
        <v>325</v>
      </c>
      <c r="R102" s="170">
        <v>7314247008419</v>
      </c>
      <c r="S102" s="209">
        <v>0.15</v>
      </c>
      <c r="T102" s="210">
        <v>0.1</v>
      </c>
      <c r="U102" s="211">
        <v>0.15</v>
      </c>
      <c r="V102" s="212">
        <v>20</v>
      </c>
      <c r="W102" s="212">
        <v>520</v>
      </c>
      <c r="X102" s="213">
        <v>155</v>
      </c>
      <c r="Y102" s="212">
        <v>10</v>
      </c>
      <c r="Z102" s="169"/>
      <c r="AA102" s="214"/>
      <c r="AB102" s="214"/>
      <c r="AC102" s="210"/>
      <c r="AD102" s="169"/>
      <c r="AE102" s="169"/>
      <c r="AF102" s="167"/>
      <c r="AG102" s="169"/>
      <c r="AH102" s="169"/>
      <c r="AI102" s="169"/>
      <c r="AJ102" s="169"/>
      <c r="AK102" s="169"/>
      <c r="AL102" s="169"/>
      <c r="AM102" s="167"/>
      <c r="AN102" s="167"/>
      <c r="AO102" s="167"/>
      <c r="AP102" s="167"/>
      <c r="AQ102" s="167"/>
      <c r="AR102" s="167"/>
      <c r="AS102" s="167"/>
      <c r="AT102" s="167"/>
      <c r="AU102" s="167"/>
      <c r="AV102" s="291" t="s">
        <v>3522</v>
      </c>
      <c r="AX102" t="s">
        <v>4286</v>
      </c>
    </row>
    <row r="103" spans="1:50" ht="15.75">
      <c r="G103" s="1"/>
      <c r="H103" s="1"/>
      <c r="I103" s="1"/>
      <c r="J103" s="1"/>
      <c r="K103" s="1"/>
      <c r="L103" s="1"/>
      <c r="M103" s="1"/>
      <c r="N103" s="1"/>
      <c r="O103" s="306"/>
      <c r="P103" s="160"/>
      <c r="R103" s="8"/>
      <c r="S103" s="102"/>
      <c r="T103" s="94"/>
      <c r="U103" s="146"/>
      <c r="V103" s="109"/>
      <c r="W103" s="115"/>
      <c r="X103" s="87"/>
      <c r="Y103" s="109"/>
      <c r="Z103" s="7"/>
      <c r="AA103" s="86"/>
      <c r="AB103" s="86"/>
      <c r="AC103" s="94"/>
      <c r="AD103" s="7"/>
      <c r="AE103" s="7"/>
      <c r="AF103" s="1"/>
      <c r="AG103" s="7"/>
      <c r="AH103" s="7"/>
      <c r="AI103" s="7"/>
      <c r="AJ103" s="7"/>
      <c r="AK103" s="7"/>
      <c r="AL103" s="7"/>
      <c r="AM103" s="1"/>
      <c r="AN103" s="1"/>
      <c r="AO103" s="1"/>
      <c r="AP103" s="1"/>
      <c r="AQ103" s="1"/>
      <c r="AR103" s="1"/>
      <c r="AS103" s="1"/>
      <c r="AT103" s="1"/>
      <c r="AU103" s="1"/>
      <c r="AV103" s="290"/>
    </row>
    <row r="104" spans="1:50" ht="15.75">
      <c r="A104" t="s">
        <v>278</v>
      </c>
      <c r="B104" t="s">
        <v>1499</v>
      </c>
      <c r="D104" t="s">
        <v>2333</v>
      </c>
      <c r="E104" t="s">
        <v>2504</v>
      </c>
      <c r="F104" t="s">
        <v>2344</v>
      </c>
      <c r="G104" s="11"/>
      <c r="H104" s="1">
        <v>34051000</v>
      </c>
      <c r="I104" s="1" t="s">
        <v>1850</v>
      </c>
      <c r="J104" s="1" t="s">
        <v>1850</v>
      </c>
      <c r="K104" s="1" t="s">
        <v>1850</v>
      </c>
      <c r="L104" s="1" t="s">
        <v>1853</v>
      </c>
      <c r="M104" s="11" t="s">
        <v>2462</v>
      </c>
      <c r="N104" s="1" t="s">
        <v>1791</v>
      </c>
      <c r="O104" s="306">
        <v>29.6</v>
      </c>
      <c r="P104" s="160">
        <f>Q104*0.8</f>
        <v>54.400000000000006</v>
      </c>
      <c r="Q104">
        <v>68</v>
      </c>
      <c r="R104" s="139">
        <v>7314243600006</v>
      </c>
      <c r="S104" s="102">
        <v>0.08</v>
      </c>
      <c r="T104" s="102">
        <v>1.2999999999999999E-2</v>
      </c>
      <c r="U104" s="102">
        <v>9.2999999999999999E-2</v>
      </c>
      <c r="V104" s="109">
        <v>32</v>
      </c>
      <c r="W104" s="109">
        <v>160</v>
      </c>
      <c r="X104" s="109">
        <v>50</v>
      </c>
      <c r="Y104" s="7"/>
      <c r="Z104" s="7"/>
      <c r="AA104" s="86"/>
      <c r="AB104" s="86"/>
      <c r="AC104" s="94"/>
      <c r="AD104" s="7"/>
      <c r="AE104" s="7"/>
      <c r="AF104" s="11"/>
      <c r="AG104" s="7"/>
      <c r="AH104" s="7"/>
      <c r="AI104" s="7"/>
      <c r="AJ104" s="7"/>
      <c r="AK104" s="7"/>
      <c r="AL104" s="7"/>
      <c r="AM104" s="11"/>
      <c r="AN104" s="11"/>
      <c r="AO104" s="11"/>
      <c r="AP104" s="11"/>
      <c r="AQ104" s="11"/>
      <c r="AR104" s="11"/>
      <c r="AS104" s="11"/>
      <c r="AT104" s="11"/>
      <c r="AU104" s="11"/>
      <c r="AV104" s="290" t="s">
        <v>2505</v>
      </c>
      <c r="AX104" t="s">
        <v>4287</v>
      </c>
    </row>
    <row r="105" spans="1:50" ht="15.75">
      <c r="A105" t="s">
        <v>278</v>
      </c>
      <c r="B105" t="s">
        <v>1499</v>
      </c>
      <c r="D105" t="s">
        <v>2334</v>
      </c>
      <c r="E105" t="s">
        <v>2506</v>
      </c>
      <c r="F105" t="s">
        <v>2344</v>
      </c>
      <c r="G105" s="1"/>
      <c r="H105" s="1">
        <v>34051000</v>
      </c>
      <c r="I105" s="1" t="s">
        <v>1850</v>
      </c>
      <c r="J105" s="1" t="s">
        <v>1850</v>
      </c>
      <c r="K105" s="1" t="s">
        <v>1850</v>
      </c>
      <c r="L105" s="1" t="s">
        <v>1853</v>
      </c>
      <c r="M105" s="11" t="s">
        <v>2462</v>
      </c>
      <c r="N105" s="1" t="s">
        <v>1791</v>
      </c>
      <c r="O105" s="306">
        <v>29.6</v>
      </c>
      <c r="P105" s="160">
        <f>Q105*0.8</f>
        <v>54.400000000000006</v>
      </c>
      <c r="Q105">
        <v>68</v>
      </c>
      <c r="R105" s="139">
        <v>7314243600044</v>
      </c>
      <c r="S105" s="102">
        <v>0.08</v>
      </c>
      <c r="T105" s="102">
        <v>1.2999999999999999E-2</v>
      </c>
      <c r="U105" s="102">
        <v>9.2999999999999999E-2</v>
      </c>
      <c r="V105" s="109">
        <v>32</v>
      </c>
      <c r="W105" s="109">
        <v>160</v>
      </c>
      <c r="X105" s="109">
        <v>50</v>
      </c>
      <c r="Y105" s="7"/>
      <c r="Z105" s="7"/>
      <c r="AA105" s="86"/>
      <c r="AB105" s="86"/>
      <c r="AC105" s="94"/>
      <c r="AD105" s="7"/>
      <c r="AE105" s="7"/>
      <c r="AF105" s="1"/>
      <c r="AG105" s="7"/>
      <c r="AH105" s="7"/>
      <c r="AI105" s="7"/>
      <c r="AJ105" s="7"/>
      <c r="AK105" s="7"/>
      <c r="AL105" s="7"/>
      <c r="AM105" s="1"/>
      <c r="AN105" s="1"/>
      <c r="AO105" s="1"/>
      <c r="AP105" s="1"/>
      <c r="AQ105" s="1"/>
      <c r="AR105" s="1"/>
      <c r="AS105" s="1"/>
      <c r="AT105" s="1"/>
      <c r="AU105" s="1"/>
      <c r="AV105" s="290" t="s">
        <v>2505</v>
      </c>
      <c r="AX105" t="s">
        <v>4287</v>
      </c>
    </row>
    <row r="106" spans="1:50" ht="15.75">
      <c r="A106" t="s">
        <v>278</v>
      </c>
      <c r="B106" t="s">
        <v>1499</v>
      </c>
      <c r="D106" t="s">
        <v>2335</v>
      </c>
      <c r="E106" t="s">
        <v>2507</v>
      </c>
      <c r="F106" t="s">
        <v>2344</v>
      </c>
      <c r="G106" s="1"/>
      <c r="H106" s="1">
        <v>34051000</v>
      </c>
      <c r="I106" s="1" t="s">
        <v>1850</v>
      </c>
      <c r="J106" s="1" t="s">
        <v>1850</v>
      </c>
      <c r="K106" s="1" t="s">
        <v>1850</v>
      </c>
      <c r="L106" s="1" t="s">
        <v>1853</v>
      </c>
      <c r="M106" s="11" t="s">
        <v>2462</v>
      </c>
      <c r="N106" s="1" t="s">
        <v>1791</v>
      </c>
      <c r="O106" s="306">
        <v>29.6</v>
      </c>
      <c r="P106" s="160">
        <f>Q106*0.8</f>
        <v>54.400000000000006</v>
      </c>
      <c r="Q106">
        <v>68</v>
      </c>
      <c r="R106" s="139">
        <v>7314243600051</v>
      </c>
      <c r="S106" s="102">
        <v>0.08</v>
      </c>
      <c r="T106" s="102">
        <v>1.2999999999999999E-2</v>
      </c>
      <c r="U106" s="102">
        <v>9.2999999999999999E-2</v>
      </c>
      <c r="V106" s="109">
        <v>32</v>
      </c>
      <c r="W106" s="109">
        <v>160</v>
      </c>
      <c r="X106" s="109">
        <v>50</v>
      </c>
      <c r="Y106" s="7"/>
      <c r="Z106" s="7"/>
      <c r="AA106" s="86"/>
      <c r="AB106" s="86"/>
      <c r="AC106" s="94"/>
      <c r="AD106" s="7"/>
      <c r="AE106" s="7"/>
      <c r="AF106" s="1"/>
      <c r="AG106" s="7"/>
      <c r="AH106" s="7"/>
      <c r="AI106" s="7"/>
      <c r="AJ106" s="7"/>
      <c r="AK106" s="7"/>
      <c r="AL106" s="7"/>
      <c r="AM106" s="1"/>
      <c r="AN106" s="1"/>
      <c r="AO106" s="1"/>
      <c r="AP106" s="1"/>
      <c r="AQ106" s="1"/>
      <c r="AR106" s="1"/>
      <c r="AS106" s="1"/>
      <c r="AT106" s="1"/>
      <c r="AU106" s="1"/>
      <c r="AV106" s="290" t="s">
        <v>2505</v>
      </c>
      <c r="AX106" t="s">
        <v>4287</v>
      </c>
    </row>
    <row r="107" spans="1:50" ht="15.75">
      <c r="A107" t="s">
        <v>278</v>
      </c>
      <c r="B107" t="s">
        <v>1499</v>
      </c>
      <c r="D107" t="s">
        <v>2336</v>
      </c>
      <c r="E107" t="s">
        <v>2508</v>
      </c>
      <c r="F107" t="s">
        <v>2344</v>
      </c>
      <c r="G107" s="1"/>
      <c r="H107" s="1">
        <v>34051000</v>
      </c>
      <c r="I107" s="1" t="s">
        <v>1850</v>
      </c>
      <c r="J107" s="1" t="s">
        <v>1850</v>
      </c>
      <c r="K107" s="1" t="s">
        <v>1850</v>
      </c>
      <c r="L107" s="1" t="s">
        <v>1853</v>
      </c>
      <c r="M107" s="11" t="s">
        <v>2462</v>
      </c>
      <c r="N107" s="1" t="s">
        <v>1791</v>
      </c>
      <c r="O107" s="306">
        <v>29.6</v>
      </c>
      <c r="P107" s="160">
        <f>Q107*0.8</f>
        <v>54.400000000000006</v>
      </c>
      <c r="Q107">
        <v>68</v>
      </c>
      <c r="R107" s="139">
        <v>7314243600068</v>
      </c>
      <c r="S107" s="102">
        <v>0.08</v>
      </c>
      <c r="T107" s="102">
        <v>1.2999999999999999E-2</v>
      </c>
      <c r="U107" s="102">
        <v>9.2999999999999999E-2</v>
      </c>
      <c r="V107" s="109">
        <v>32</v>
      </c>
      <c r="W107" s="109">
        <v>160</v>
      </c>
      <c r="X107" s="109">
        <v>50</v>
      </c>
      <c r="Y107" s="7"/>
      <c r="Z107" s="7"/>
      <c r="AA107" s="86"/>
      <c r="AB107" s="86"/>
      <c r="AC107" s="94"/>
      <c r="AD107" s="7"/>
      <c r="AE107" s="7"/>
      <c r="AF107" s="1"/>
      <c r="AG107" s="7"/>
      <c r="AH107" s="7"/>
      <c r="AI107" s="7"/>
      <c r="AJ107" s="7"/>
      <c r="AK107" s="7"/>
      <c r="AL107" s="7"/>
      <c r="AM107" s="1"/>
      <c r="AN107" s="1"/>
      <c r="AO107" s="1"/>
      <c r="AP107" s="1"/>
      <c r="AQ107" s="1"/>
      <c r="AR107" s="1"/>
      <c r="AS107" s="1"/>
      <c r="AT107" s="1"/>
      <c r="AU107" s="1"/>
      <c r="AV107" s="290" t="s">
        <v>2505</v>
      </c>
      <c r="AX107" t="s">
        <v>4287</v>
      </c>
    </row>
    <row r="108" spans="1:50" ht="15" customHeight="1">
      <c r="G108" s="1"/>
      <c r="H108" s="1"/>
      <c r="I108" s="1"/>
      <c r="J108" s="1"/>
      <c r="K108" s="1"/>
      <c r="L108" s="1"/>
      <c r="M108" s="1"/>
      <c r="N108" s="1"/>
      <c r="O108" s="306"/>
      <c r="P108" s="7"/>
      <c r="R108" s="7"/>
      <c r="S108" s="102"/>
      <c r="T108" s="93"/>
      <c r="U108" s="7"/>
      <c r="V108" s="109"/>
      <c r="W108" s="7"/>
      <c r="X108" s="87"/>
      <c r="Y108" s="7"/>
      <c r="Z108" s="7"/>
      <c r="AA108" s="86"/>
      <c r="AB108" s="86"/>
      <c r="AC108" s="94"/>
      <c r="AD108" s="7"/>
      <c r="AE108" s="7"/>
      <c r="AF108" s="1"/>
      <c r="AG108" s="7"/>
      <c r="AH108" s="7"/>
      <c r="AI108" s="7"/>
      <c r="AJ108" s="7"/>
      <c r="AK108" s="7"/>
      <c r="AL108" s="7"/>
      <c r="AM108" s="1"/>
      <c r="AN108" s="1"/>
      <c r="AO108" s="1"/>
      <c r="AP108" s="1"/>
      <c r="AQ108" s="1"/>
      <c r="AR108" s="1"/>
      <c r="AS108" s="1"/>
      <c r="AT108" s="1"/>
      <c r="AU108" s="1"/>
      <c r="AV108" s="290"/>
    </row>
    <row r="109" spans="1:50" ht="15.75">
      <c r="A109" t="s">
        <v>278</v>
      </c>
      <c r="B109" t="s">
        <v>1499</v>
      </c>
      <c r="D109" t="s">
        <v>2337</v>
      </c>
      <c r="E109" t="s">
        <v>2347</v>
      </c>
      <c r="F109" t="s">
        <v>2344</v>
      </c>
      <c r="G109" s="1"/>
      <c r="H109" s="1">
        <v>34051000</v>
      </c>
      <c r="I109" s="1" t="s">
        <v>1850</v>
      </c>
      <c r="J109" s="1" t="s">
        <v>1850</v>
      </c>
      <c r="K109" s="1" t="s">
        <v>1850</v>
      </c>
      <c r="L109" s="1" t="s">
        <v>1853</v>
      </c>
      <c r="M109" s="1" t="s">
        <v>2463</v>
      </c>
      <c r="N109" s="1" t="s">
        <v>1791</v>
      </c>
      <c r="O109" s="306">
        <v>22.5</v>
      </c>
      <c r="P109" s="160">
        <f>Q109*0.8</f>
        <v>41.6</v>
      </c>
      <c r="Q109">
        <v>52</v>
      </c>
      <c r="R109" s="139">
        <v>7314243600501</v>
      </c>
      <c r="S109" s="102">
        <v>0.05</v>
      </c>
      <c r="T109" s="102">
        <v>1.7000000000000001E-2</v>
      </c>
      <c r="U109" s="102">
        <v>6.7000000000000004E-2</v>
      </c>
      <c r="V109" s="109">
        <v>70</v>
      </c>
      <c r="W109" s="109">
        <v>22</v>
      </c>
      <c r="X109" s="87">
        <v>70</v>
      </c>
      <c r="Y109" s="7"/>
      <c r="Z109" s="7"/>
      <c r="AA109" s="86"/>
      <c r="AB109" s="86"/>
      <c r="AC109" s="94"/>
      <c r="AD109" s="7"/>
      <c r="AE109" s="7"/>
      <c r="AF109" s="1"/>
      <c r="AG109" s="7"/>
      <c r="AH109" s="7"/>
      <c r="AI109" s="7"/>
      <c r="AJ109" s="7"/>
      <c r="AK109" s="7"/>
      <c r="AL109" s="7"/>
      <c r="AM109" s="1"/>
      <c r="AN109" s="1"/>
      <c r="AO109" s="1"/>
      <c r="AP109" s="1"/>
      <c r="AQ109" s="1"/>
      <c r="AR109" s="1"/>
      <c r="AS109" s="1"/>
      <c r="AT109" s="1"/>
      <c r="AU109" s="1"/>
      <c r="AV109" s="290" t="s">
        <v>2582</v>
      </c>
      <c r="AX109" t="s">
        <v>4287</v>
      </c>
    </row>
    <row r="110" spans="1:50" ht="15.75">
      <c r="A110" t="s">
        <v>278</v>
      </c>
      <c r="B110" t="s">
        <v>1499</v>
      </c>
      <c r="D110" t="s">
        <v>2338</v>
      </c>
      <c r="E110" t="s">
        <v>2348</v>
      </c>
      <c r="F110" t="s">
        <v>2344</v>
      </c>
      <c r="G110" s="1"/>
      <c r="H110" s="1">
        <v>34051000</v>
      </c>
      <c r="I110" s="1" t="s">
        <v>1850</v>
      </c>
      <c r="J110" s="1" t="s">
        <v>1850</v>
      </c>
      <c r="K110" s="1" t="s">
        <v>1850</v>
      </c>
      <c r="L110" s="1" t="s">
        <v>1853</v>
      </c>
      <c r="M110" s="1" t="s">
        <v>2463</v>
      </c>
      <c r="N110" s="1" t="s">
        <v>1791</v>
      </c>
      <c r="O110" s="306">
        <v>22.5</v>
      </c>
      <c r="P110" s="160">
        <f>Q110*0.8</f>
        <v>41.6</v>
      </c>
      <c r="Q110">
        <v>52</v>
      </c>
      <c r="R110" s="139">
        <v>7314243600518</v>
      </c>
      <c r="S110" s="102">
        <v>0.05</v>
      </c>
      <c r="T110" s="102">
        <v>1.7000000000000001E-2</v>
      </c>
      <c r="U110" s="102">
        <v>6.7000000000000004E-2</v>
      </c>
      <c r="V110" s="109">
        <v>70</v>
      </c>
      <c r="W110" s="109">
        <v>22</v>
      </c>
      <c r="X110" s="87">
        <v>70</v>
      </c>
      <c r="Y110" s="7"/>
      <c r="Z110" s="7"/>
      <c r="AA110" s="86"/>
      <c r="AB110" s="86"/>
      <c r="AC110" s="94"/>
      <c r="AD110" s="7"/>
      <c r="AE110" s="7"/>
      <c r="AF110" s="1"/>
      <c r="AG110" s="7"/>
      <c r="AH110" s="7"/>
      <c r="AI110" s="7"/>
      <c r="AJ110" s="7"/>
      <c r="AK110" s="7"/>
      <c r="AL110" s="7"/>
      <c r="AM110" s="1"/>
      <c r="AN110" s="1"/>
      <c r="AO110" s="1"/>
      <c r="AP110" s="1"/>
      <c r="AQ110" s="1"/>
      <c r="AR110" s="1"/>
      <c r="AS110" s="1"/>
      <c r="AT110" s="1"/>
      <c r="AU110" s="1"/>
      <c r="AV110" s="290" t="s">
        <v>2582</v>
      </c>
      <c r="AX110" t="s">
        <v>4287</v>
      </c>
    </row>
    <row r="111" spans="1:50" ht="15.75">
      <c r="A111" t="s">
        <v>278</v>
      </c>
      <c r="B111" t="s">
        <v>1499</v>
      </c>
      <c r="D111" t="s">
        <v>2339</v>
      </c>
      <c r="E111" t="s">
        <v>2461</v>
      </c>
      <c r="F111" t="s">
        <v>2345</v>
      </c>
      <c r="G111" s="1"/>
      <c r="H111" s="1">
        <v>34051000</v>
      </c>
      <c r="I111" s="1" t="s">
        <v>1850</v>
      </c>
      <c r="J111" s="1" t="s">
        <v>1850</v>
      </c>
      <c r="K111" s="1" t="s">
        <v>1850</v>
      </c>
      <c r="L111" s="1" t="s">
        <v>1853</v>
      </c>
      <c r="M111" s="1" t="s">
        <v>321</v>
      </c>
      <c r="N111" s="1" t="s">
        <v>1791</v>
      </c>
      <c r="O111" s="306">
        <v>22.5</v>
      </c>
      <c r="P111" s="160">
        <f>Q111*0.8</f>
        <v>41.6</v>
      </c>
      <c r="Q111">
        <v>52</v>
      </c>
      <c r="R111" s="139">
        <v>7314243510503</v>
      </c>
      <c r="S111" s="102">
        <v>4.8000000000000001E-2</v>
      </c>
      <c r="T111" s="102">
        <v>0</v>
      </c>
      <c r="U111" s="102">
        <v>4.8000000000000001E-2</v>
      </c>
      <c r="V111" s="109">
        <v>110</v>
      </c>
      <c r="W111" s="109">
        <v>50</v>
      </c>
      <c r="X111" s="87">
        <v>70</v>
      </c>
      <c r="Y111" s="7"/>
      <c r="Z111" s="7"/>
      <c r="AA111" s="86"/>
      <c r="AB111" s="86"/>
      <c r="AC111" s="94"/>
      <c r="AD111" s="7"/>
      <c r="AE111" s="7"/>
      <c r="AF111" s="1"/>
      <c r="AG111" s="7"/>
      <c r="AH111" s="7"/>
      <c r="AI111" s="7"/>
      <c r="AJ111" s="7"/>
      <c r="AK111" s="7"/>
      <c r="AL111" s="7"/>
      <c r="AM111" s="1"/>
      <c r="AN111" s="1"/>
      <c r="AO111" s="1"/>
      <c r="AP111" s="1"/>
      <c r="AQ111" s="1"/>
      <c r="AR111" s="1"/>
      <c r="AS111" s="1"/>
      <c r="AT111" s="1"/>
      <c r="AU111" s="1"/>
      <c r="AV111" s="290" t="s">
        <v>2583</v>
      </c>
      <c r="AX111" t="s">
        <v>4287</v>
      </c>
    </row>
    <row r="112" spans="1:50" ht="15.75">
      <c r="A112" t="s">
        <v>278</v>
      </c>
      <c r="B112" t="s">
        <v>1499</v>
      </c>
      <c r="D112" t="s">
        <v>2340</v>
      </c>
      <c r="E112" t="s">
        <v>2460</v>
      </c>
      <c r="F112" t="s">
        <v>2345</v>
      </c>
      <c r="G112" s="1"/>
      <c r="H112" s="1">
        <v>34051000</v>
      </c>
      <c r="I112" s="1" t="s">
        <v>1850</v>
      </c>
      <c r="J112" s="1" t="s">
        <v>1850</v>
      </c>
      <c r="K112" s="1" t="s">
        <v>1850</v>
      </c>
      <c r="L112" s="1" t="s">
        <v>1853</v>
      </c>
      <c r="M112" s="1" t="s">
        <v>321</v>
      </c>
      <c r="N112" s="1" t="s">
        <v>1791</v>
      </c>
      <c r="O112" s="306">
        <v>22.5</v>
      </c>
      <c r="P112" s="160">
        <f>Q112*0.8</f>
        <v>41.6</v>
      </c>
      <c r="Q112">
        <v>52</v>
      </c>
      <c r="R112" s="139">
        <v>7314243510510</v>
      </c>
      <c r="S112" s="102">
        <v>4.8000000000000001E-2</v>
      </c>
      <c r="T112" s="102">
        <v>0</v>
      </c>
      <c r="U112" s="102">
        <v>4.8000000000000001E-2</v>
      </c>
      <c r="V112" s="109">
        <v>110</v>
      </c>
      <c r="W112" s="109">
        <v>50</v>
      </c>
      <c r="X112" s="87">
        <v>70</v>
      </c>
      <c r="Y112" s="7"/>
      <c r="Z112" s="7"/>
      <c r="AA112" s="86"/>
      <c r="AB112" s="86"/>
      <c r="AC112" s="94"/>
      <c r="AD112" s="7"/>
      <c r="AE112" s="7"/>
      <c r="AF112" s="1"/>
      <c r="AG112" s="7"/>
      <c r="AH112" s="7"/>
      <c r="AI112" s="7"/>
      <c r="AJ112" s="7"/>
      <c r="AK112" s="7"/>
      <c r="AL112" s="7"/>
      <c r="AM112" s="1"/>
      <c r="AN112" s="1"/>
      <c r="AO112" s="1"/>
      <c r="AP112" s="1"/>
      <c r="AQ112" s="1"/>
      <c r="AR112" s="1"/>
      <c r="AS112" s="1"/>
      <c r="AT112" s="1"/>
      <c r="AU112" s="1"/>
      <c r="AV112" s="290" t="s">
        <v>2583</v>
      </c>
      <c r="AX112" t="s">
        <v>4287</v>
      </c>
    </row>
    <row r="113" spans="1:50" ht="15.75">
      <c r="A113" t="s">
        <v>278</v>
      </c>
      <c r="B113" t="s">
        <v>1499</v>
      </c>
      <c r="D113" t="s">
        <v>2341</v>
      </c>
      <c r="E113" t="s">
        <v>2571</v>
      </c>
      <c r="F113" t="s">
        <v>2345</v>
      </c>
      <c r="G113" s="1"/>
      <c r="H113" s="1">
        <v>34051000</v>
      </c>
      <c r="I113" s="1" t="s">
        <v>1850</v>
      </c>
      <c r="J113" s="1" t="s">
        <v>1850</v>
      </c>
      <c r="K113" s="1" t="s">
        <v>1850</v>
      </c>
      <c r="L113" s="1" t="s">
        <v>1853</v>
      </c>
      <c r="M113" s="1" t="s">
        <v>321</v>
      </c>
      <c r="N113" s="1" t="s">
        <v>1791</v>
      </c>
      <c r="O113" s="306">
        <v>5.6</v>
      </c>
      <c r="P113" s="160">
        <f>Q113*0.8</f>
        <v>10</v>
      </c>
      <c r="Q113">
        <v>12.5</v>
      </c>
      <c r="R113" s="139">
        <v>7314247008464</v>
      </c>
      <c r="S113" s="102">
        <v>8.0000000000000002E-3</v>
      </c>
      <c r="T113" s="102">
        <v>0</v>
      </c>
      <c r="U113" s="102">
        <v>8.0000000000000002E-3</v>
      </c>
      <c r="V113" s="109">
        <v>105</v>
      </c>
      <c r="W113" s="109">
        <v>43</v>
      </c>
      <c r="X113" s="87">
        <v>65</v>
      </c>
      <c r="Y113" s="7"/>
      <c r="Z113" s="7"/>
      <c r="AA113" s="86"/>
      <c r="AB113" s="86"/>
      <c r="AC113" s="94"/>
      <c r="AD113" s="7"/>
      <c r="AE113" s="7"/>
      <c r="AF113" s="1"/>
      <c r="AG113" s="7"/>
      <c r="AH113" s="7"/>
      <c r="AI113" s="7"/>
      <c r="AJ113" s="7"/>
      <c r="AK113" s="7"/>
      <c r="AL113" s="7"/>
      <c r="AM113" s="1"/>
      <c r="AN113" s="1"/>
      <c r="AO113" s="1"/>
      <c r="AP113" s="1"/>
      <c r="AQ113" s="1"/>
      <c r="AR113" s="1"/>
      <c r="AS113" s="1"/>
      <c r="AT113" s="1"/>
      <c r="AU113" s="1"/>
      <c r="AV113" s="290" t="s">
        <v>2581</v>
      </c>
      <c r="AX113" t="s">
        <v>4286</v>
      </c>
    </row>
    <row r="114" spans="1:50" ht="15.75">
      <c r="G114" s="1"/>
      <c r="H114" s="1"/>
      <c r="I114" s="1"/>
      <c r="J114" s="1"/>
      <c r="K114" s="1"/>
      <c r="L114" s="1"/>
      <c r="M114" s="1"/>
      <c r="N114" s="1"/>
      <c r="O114" s="306">
        <f>N114*1.02</f>
        <v>0</v>
      </c>
      <c r="P114" s="7"/>
      <c r="R114" s="7"/>
      <c r="S114" s="102"/>
      <c r="T114" s="93"/>
      <c r="U114" s="7"/>
      <c r="V114" s="109"/>
      <c r="W114" s="7"/>
      <c r="X114" s="87"/>
      <c r="Y114" s="7"/>
      <c r="Z114" s="7"/>
      <c r="AA114" s="86"/>
      <c r="AB114" s="86"/>
      <c r="AC114" s="94"/>
      <c r="AD114" s="7"/>
      <c r="AE114" s="7"/>
      <c r="AF114" s="1"/>
      <c r="AG114" s="7"/>
      <c r="AH114" s="7"/>
      <c r="AI114" s="7"/>
      <c r="AJ114" s="7"/>
      <c r="AK114" s="7"/>
      <c r="AL114" s="7"/>
      <c r="AM114" s="1"/>
      <c r="AN114" s="1"/>
      <c r="AO114" s="1"/>
      <c r="AP114" s="1"/>
      <c r="AQ114" s="1"/>
      <c r="AR114" s="1"/>
      <c r="AS114" s="1"/>
      <c r="AT114" s="1"/>
      <c r="AU114" s="1"/>
      <c r="AV114" s="290"/>
    </row>
    <row r="115" spans="1:50" ht="15.75">
      <c r="A115" t="s">
        <v>278</v>
      </c>
      <c r="B115" t="s">
        <v>1499</v>
      </c>
      <c r="D115" t="s">
        <v>2342</v>
      </c>
      <c r="E115" t="s">
        <v>3521</v>
      </c>
      <c r="F115" t="s">
        <v>1844</v>
      </c>
      <c r="G115" s="1"/>
      <c r="H115" s="1">
        <v>44170000</v>
      </c>
      <c r="I115" s="1" t="s">
        <v>1850</v>
      </c>
      <c r="J115" s="1" t="s">
        <v>1850</v>
      </c>
      <c r="K115" s="1" t="s">
        <v>1850</v>
      </c>
      <c r="L115" s="1" t="s">
        <v>1853</v>
      </c>
      <c r="M115" s="1" t="s">
        <v>321</v>
      </c>
      <c r="N115" s="1" t="s">
        <v>1791</v>
      </c>
      <c r="O115" s="306">
        <v>86.7</v>
      </c>
      <c r="P115" s="160">
        <f>Q115*0.8</f>
        <v>159.20000000000002</v>
      </c>
      <c r="Q115">
        <v>199</v>
      </c>
      <c r="R115" s="139">
        <v>7314247008266</v>
      </c>
      <c r="S115" s="102">
        <v>0.26500000000000001</v>
      </c>
      <c r="T115" s="102">
        <v>2</v>
      </c>
      <c r="U115" s="102">
        <v>0.26600000000000001</v>
      </c>
      <c r="V115" s="109">
        <v>335</v>
      </c>
      <c r="W115" s="109">
        <v>85</v>
      </c>
      <c r="X115" s="87">
        <v>112</v>
      </c>
      <c r="Y115" s="7"/>
      <c r="Z115" s="7"/>
      <c r="AA115" s="86"/>
      <c r="AB115" s="86"/>
      <c r="AC115" s="94"/>
      <c r="AD115" s="7"/>
      <c r="AE115" s="7"/>
      <c r="AF115" s="1"/>
      <c r="AG115" s="7"/>
      <c r="AH115" s="7"/>
      <c r="AI115" s="7"/>
      <c r="AJ115" s="7"/>
      <c r="AK115" s="7"/>
      <c r="AL115" s="7"/>
      <c r="AM115" s="1"/>
      <c r="AN115" s="1"/>
      <c r="AO115" s="1"/>
      <c r="AP115" s="1"/>
      <c r="AQ115" s="1"/>
      <c r="AR115" s="1"/>
      <c r="AS115" s="1"/>
      <c r="AT115" s="1"/>
      <c r="AU115" s="1"/>
      <c r="AV115" s="290" t="s">
        <v>2580</v>
      </c>
      <c r="AX115" t="s">
        <v>4286</v>
      </c>
    </row>
    <row r="116" spans="1:50" ht="15.75">
      <c r="A116" t="s">
        <v>278</v>
      </c>
      <c r="B116" t="s">
        <v>1499</v>
      </c>
      <c r="D116" t="s">
        <v>2343</v>
      </c>
      <c r="E116" t="s">
        <v>2569</v>
      </c>
      <c r="F116" t="s">
        <v>2346</v>
      </c>
      <c r="G116" s="1"/>
      <c r="H116" s="1">
        <v>39269097</v>
      </c>
      <c r="I116" s="1" t="s">
        <v>1850</v>
      </c>
      <c r="J116" s="1" t="s">
        <v>1850</v>
      </c>
      <c r="K116" s="1" t="s">
        <v>1850</v>
      </c>
      <c r="L116" s="1" t="s">
        <v>1853</v>
      </c>
      <c r="M116" s="1" t="s">
        <v>321</v>
      </c>
      <c r="N116" s="1" t="s">
        <v>1791</v>
      </c>
      <c r="O116" s="306">
        <v>17.399999999999999</v>
      </c>
      <c r="P116" s="160">
        <f>Q116*0.8</f>
        <v>31.200000000000003</v>
      </c>
      <c r="Q116">
        <v>39</v>
      </c>
      <c r="R116" s="139">
        <v>7314247020664</v>
      </c>
      <c r="S116" s="102">
        <v>5.0999999999999997E-2</v>
      </c>
      <c r="T116" s="102">
        <v>0</v>
      </c>
      <c r="U116" s="102">
        <v>5.0999999999999997E-2</v>
      </c>
      <c r="V116" s="109">
        <v>585</v>
      </c>
      <c r="W116" s="109">
        <v>55</v>
      </c>
      <c r="X116" s="87">
        <v>40</v>
      </c>
      <c r="Y116" s="7"/>
      <c r="Z116" s="7"/>
      <c r="AA116" s="86"/>
      <c r="AB116" s="86"/>
      <c r="AC116" s="94"/>
      <c r="AD116" s="7"/>
      <c r="AE116" s="7"/>
      <c r="AF116" s="1"/>
      <c r="AG116" s="7"/>
      <c r="AH116" s="7"/>
      <c r="AI116" s="7"/>
      <c r="AJ116" s="7"/>
      <c r="AK116" s="7"/>
      <c r="AL116" s="7"/>
      <c r="AM116" s="1"/>
      <c r="AN116" s="1"/>
      <c r="AO116" s="1"/>
      <c r="AP116" s="1"/>
      <c r="AQ116" s="1"/>
      <c r="AR116" s="1"/>
      <c r="AS116" s="1"/>
      <c r="AT116" s="1"/>
      <c r="AU116" s="1"/>
      <c r="AV116" s="290" t="s">
        <v>2584</v>
      </c>
      <c r="AX116" t="s">
        <v>4286</v>
      </c>
    </row>
    <row r="117" spans="1:50" ht="15.75">
      <c r="A117" t="s">
        <v>278</v>
      </c>
      <c r="B117" t="s">
        <v>1499</v>
      </c>
      <c r="D117" t="s">
        <v>2459</v>
      </c>
      <c r="E117" t="s">
        <v>2570</v>
      </c>
      <c r="F117" t="s">
        <v>1854</v>
      </c>
      <c r="G117" s="1"/>
      <c r="H117" s="1">
        <v>39269097</v>
      </c>
      <c r="I117" s="1" t="s">
        <v>1850</v>
      </c>
      <c r="J117" s="1" t="s">
        <v>1850</v>
      </c>
      <c r="K117" s="1" t="s">
        <v>1850</v>
      </c>
      <c r="L117" s="1" t="s">
        <v>1853</v>
      </c>
      <c r="M117" s="1" t="s">
        <v>321</v>
      </c>
      <c r="N117" s="1" t="s">
        <v>1791</v>
      </c>
      <c r="O117" s="306">
        <v>26.4</v>
      </c>
      <c r="P117" s="139">
        <f>Q117*0.8</f>
        <v>48.800000000000004</v>
      </c>
      <c r="Q117">
        <v>61</v>
      </c>
      <c r="R117" s="33" t="s">
        <v>2464</v>
      </c>
      <c r="S117" s="94">
        <v>0.13200000000000001</v>
      </c>
      <c r="T117" s="94">
        <v>0</v>
      </c>
      <c r="U117" s="94">
        <v>0.13200000000000001</v>
      </c>
      <c r="V117" s="109">
        <v>16</v>
      </c>
      <c r="W117" s="109">
        <v>515</v>
      </c>
      <c r="X117" s="109">
        <v>60</v>
      </c>
      <c r="Y117" s="7"/>
      <c r="Z117" s="7"/>
      <c r="AA117" s="86"/>
      <c r="AB117" s="86"/>
      <c r="AC117" s="94"/>
      <c r="AD117" s="7"/>
      <c r="AE117" s="7"/>
      <c r="AF117" s="1"/>
      <c r="AG117" s="7"/>
      <c r="AH117" s="7"/>
      <c r="AI117" s="7"/>
      <c r="AJ117" s="7"/>
      <c r="AK117" s="7"/>
      <c r="AL117" s="7"/>
      <c r="AM117" s="1"/>
      <c r="AN117" s="1"/>
      <c r="AO117" s="1"/>
      <c r="AP117" s="1"/>
      <c r="AQ117" s="1"/>
      <c r="AR117" s="1"/>
      <c r="AS117" s="1"/>
      <c r="AT117" s="1"/>
      <c r="AU117" s="1"/>
      <c r="AV117" s="290" t="s">
        <v>2585</v>
      </c>
      <c r="AX117" t="s">
        <v>4286</v>
      </c>
    </row>
    <row r="118" spans="1:50" ht="15" customHeight="1">
      <c r="A118" t="s">
        <v>278</v>
      </c>
      <c r="B118" t="s">
        <v>1499</v>
      </c>
      <c r="G118" s="1"/>
      <c r="H118" s="1"/>
      <c r="I118" s="1"/>
      <c r="J118" s="1"/>
      <c r="K118" s="1"/>
      <c r="L118" s="1"/>
      <c r="M118" s="1"/>
      <c r="N118" s="1"/>
      <c r="O118" s="306"/>
      <c r="P118" s="7"/>
      <c r="R118" s="7"/>
      <c r="S118" s="109"/>
      <c r="T118" s="109"/>
      <c r="U118" s="109"/>
      <c r="V118" s="109"/>
      <c r="W118" s="109"/>
      <c r="X118" s="109"/>
      <c r="Y118" s="7"/>
      <c r="Z118" s="7"/>
      <c r="AA118" s="86"/>
      <c r="AB118" s="86"/>
      <c r="AC118" s="94"/>
      <c r="AD118" s="7"/>
      <c r="AE118" s="7"/>
      <c r="AF118" s="1"/>
      <c r="AG118" s="7"/>
      <c r="AH118" s="7"/>
      <c r="AI118" s="7"/>
      <c r="AJ118" s="7"/>
      <c r="AK118" s="7"/>
      <c r="AL118" s="7"/>
      <c r="AM118" s="1"/>
      <c r="AN118" s="1"/>
      <c r="AO118" s="1"/>
      <c r="AP118" s="1"/>
      <c r="AQ118" s="1"/>
      <c r="AR118" s="1"/>
      <c r="AS118" s="1"/>
      <c r="AT118" s="1"/>
      <c r="AU118" s="1"/>
      <c r="AV118" s="290"/>
    </row>
    <row r="119" spans="1:50" ht="15.75">
      <c r="A119" t="s">
        <v>278</v>
      </c>
      <c r="B119" t="s">
        <v>1499</v>
      </c>
      <c r="D119" t="s">
        <v>2500</v>
      </c>
      <c r="E119" t="s">
        <v>2510</v>
      </c>
      <c r="F119" t="s">
        <v>2498</v>
      </c>
      <c r="G119" s="1"/>
      <c r="H119" s="1">
        <v>34051000</v>
      </c>
      <c r="I119" s="1" t="s">
        <v>1850</v>
      </c>
      <c r="J119" s="1" t="s">
        <v>1850</v>
      </c>
      <c r="K119" s="1" t="s">
        <v>1850</v>
      </c>
      <c r="L119" s="1" t="s">
        <v>1853</v>
      </c>
      <c r="M119" s="1" t="s">
        <v>321</v>
      </c>
      <c r="N119" s="1" t="s">
        <v>1791</v>
      </c>
      <c r="O119" s="306">
        <v>14.3</v>
      </c>
      <c r="P119" s="139">
        <f t="shared" ref="P119:P137" si="5">Q119*0.8</f>
        <v>26.400000000000002</v>
      </c>
      <c r="Q119">
        <v>33</v>
      </c>
      <c r="R119" s="33">
        <v>7314247008297</v>
      </c>
      <c r="S119" s="94">
        <v>0.01</v>
      </c>
      <c r="T119" s="94">
        <v>0.02</v>
      </c>
      <c r="U119" s="94">
        <v>0.03</v>
      </c>
      <c r="V119" s="109">
        <v>4</v>
      </c>
      <c r="W119" s="109">
        <v>195</v>
      </c>
      <c r="X119" s="109">
        <v>85</v>
      </c>
      <c r="Y119" s="7"/>
      <c r="Z119" s="7"/>
      <c r="AA119" s="86"/>
      <c r="AB119" s="86"/>
      <c r="AC119" s="94"/>
      <c r="AD119" s="7"/>
      <c r="AE119" s="7"/>
      <c r="AF119" s="1"/>
      <c r="AG119" s="7"/>
      <c r="AH119" s="7"/>
      <c r="AI119" s="7"/>
      <c r="AJ119" s="7"/>
      <c r="AK119" s="7"/>
      <c r="AL119" s="7"/>
      <c r="AM119" s="1"/>
      <c r="AN119" s="1"/>
      <c r="AO119" s="1"/>
      <c r="AP119" s="1"/>
      <c r="AQ119" s="1"/>
      <c r="AR119" s="1"/>
      <c r="AS119" s="1"/>
      <c r="AT119" s="1"/>
      <c r="AU119" s="1"/>
      <c r="AV119" s="290" t="s">
        <v>2501</v>
      </c>
      <c r="AX119" t="s">
        <v>4286</v>
      </c>
    </row>
    <row r="120" spans="1:50" ht="15.75">
      <c r="A120" t="s">
        <v>278</v>
      </c>
      <c r="B120" t="s">
        <v>1499</v>
      </c>
      <c r="D120" t="s">
        <v>2610</v>
      </c>
      <c r="E120" t="s">
        <v>2511</v>
      </c>
      <c r="F120" t="s">
        <v>2499</v>
      </c>
      <c r="G120" s="1"/>
      <c r="H120" s="1">
        <v>96039091</v>
      </c>
      <c r="I120" s="1" t="s">
        <v>1850</v>
      </c>
      <c r="J120" s="1" t="s">
        <v>1850</v>
      </c>
      <c r="K120" s="1" t="s">
        <v>1850</v>
      </c>
      <c r="L120" s="1" t="s">
        <v>1853</v>
      </c>
      <c r="M120" s="1" t="s">
        <v>321</v>
      </c>
      <c r="N120" s="1" t="s">
        <v>1791</v>
      </c>
      <c r="O120" s="306">
        <v>17.3</v>
      </c>
      <c r="P120" s="139">
        <f t="shared" si="5"/>
        <v>31.200000000000003</v>
      </c>
      <c r="Q120">
        <v>39</v>
      </c>
      <c r="R120" s="33">
        <v>7314247008174</v>
      </c>
      <c r="S120" s="94">
        <v>2.1000000000000001E-2</v>
      </c>
      <c r="T120" s="94">
        <v>0</v>
      </c>
      <c r="U120" s="94">
        <v>2.1000000000000001E-2</v>
      </c>
      <c r="V120" s="109">
        <v>28</v>
      </c>
      <c r="W120" s="109">
        <v>72</v>
      </c>
      <c r="X120" s="109">
        <v>28</v>
      </c>
      <c r="Y120" s="7"/>
      <c r="Z120" s="7"/>
      <c r="AA120" s="86"/>
      <c r="AB120" s="86"/>
      <c r="AC120" s="94"/>
      <c r="AD120" s="7"/>
      <c r="AE120" s="7"/>
      <c r="AF120" s="1"/>
      <c r="AG120" s="7"/>
      <c r="AH120" s="7"/>
      <c r="AI120" s="7"/>
      <c r="AJ120" s="7"/>
      <c r="AK120" s="7"/>
      <c r="AL120" s="7"/>
      <c r="AM120" s="1"/>
      <c r="AN120" s="1"/>
      <c r="AO120" s="1"/>
      <c r="AP120" s="1"/>
      <c r="AQ120" s="1"/>
      <c r="AR120" s="1"/>
      <c r="AS120" s="1"/>
      <c r="AT120" s="1"/>
      <c r="AU120" s="1"/>
      <c r="AV120" s="290" t="s">
        <v>2502</v>
      </c>
      <c r="AX120" t="s">
        <v>4286</v>
      </c>
    </row>
    <row r="121" spans="1:50" ht="15.75">
      <c r="A121" t="s">
        <v>278</v>
      </c>
      <c r="B121" t="s">
        <v>1499</v>
      </c>
      <c r="D121" t="s">
        <v>2611</v>
      </c>
      <c r="E121" t="s">
        <v>2509</v>
      </c>
      <c r="F121" t="s">
        <v>1844</v>
      </c>
      <c r="G121" s="11"/>
      <c r="H121" s="1">
        <v>96039091</v>
      </c>
      <c r="I121" s="1" t="s">
        <v>1850</v>
      </c>
      <c r="J121" s="1" t="s">
        <v>1850</v>
      </c>
      <c r="K121" s="1" t="s">
        <v>1850</v>
      </c>
      <c r="L121" s="1" t="s">
        <v>1853</v>
      </c>
      <c r="M121" s="1" t="s">
        <v>321</v>
      </c>
      <c r="N121" s="1" t="s">
        <v>1791</v>
      </c>
      <c r="O121" s="306">
        <v>21.4</v>
      </c>
      <c r="P121" s="139">
        <f t="shared" si="5"/>
        <v>39.200000000000003</v>
      </c>
      <c r="Q121">
        <v>49</v>
      </c>
      <c r="R121" s="33">
        <v>7314247008143</v>
      </c>
      <c r="S121" s="94">
        <v>5.1999999999999998E-2</v>
      </c>
      <c r="T121" s="94">
        <v>0</v>
      </c>
      <c r="U121" s="94">
        <v>5.1999999999999998E-2</v>
      </c>
      <c r="V121" s="109">
        <v>96</v>
      </c>
      <c r="W121" s="109">
        <v>40</v>
      </c>
      <c r="X121" s="109">
        <v>30</v>
      </c>
      <c r="Y121" s="7"/>
      <c r="Z121" s="7"/>
      <c r="AA121" s="86"/>
      <c r="AB121" s="86"/>
      <c r="AC121" s="94"/>
      <c r="AD121" s="7"/>
      <c r="AE121" s="7"/>
      <c r="AF121" s="11"/>
      <c r="AG121" s="7"/>
      <c r="AH121" s="7"/>
      <c r="AI121" s="7"/>
      <c r="AJ121" s="7"/>
      <c r="AK121" s="7"/>
      <c r="AL121" s="7"/>
      <c r="AM121" s="11"/>
      <c r="AN121" s="11"/>
      <c r="AO121" s="11"/>
      <c r="AP121" s="11"/>
      <c r="AQ121" s="11"/>
      <c r="AR121" s="11"/>
      <c r="AS121" s="11"/>
      <c r="AT121" s="11"/>
      <c r="AU121" s="11"/>
      <c r="AV121" s="290" t="s">
        <v>2503</v>
      </c>
      <c r="AX121" t="s">
        <v>4286</v>
      </c>
    </row>
    <row r="122" spans="1:50" ht="15.75">
      <c r="A122" t="s">
        <v>278</v>
      </c>
      <c r="B122" t="s">
        <v>1499</v>
      </c>
      <c r="G122" s="11"/>
      <c r="H122" s="11"/>
      <c r="I122" s="1"/>
      <c r="J122" s="1"/>
      <c r="K122" s="1"/>
      <c r="L122" s="11"/>
      <c r="M122" s="11"/>
      <c r="N122" s="1"/>
      <c r="O122" s="306"/>
      <c r="P122" s="139"/>
      <c r="R122" s="7"/>
      <c r="S122" s="109"/>
      <c r="T122" s="109"/>
      <c r="U122" s="109"/>
      <c r="V122" s="109"/>
      <c r="W122" s="109"/>
      <c r="X122" s="109"/>
      <c r="Y122" s="7"/>
      <c r="Z122" s="7"/>
      <c r="AA122" s="86"/>
      <c r="AB122" s="86"/>
      <c r="AC122" s="94"/>
      <c r="AD122" s="7"/>
      <c r="AE122" s="7"/>
      <c r="AF122" s="11"/>
      <c r="AG122" s="7"/>
      <c r="AH122" s="7"/>
      <c r="AI122" s="7"/>
      <c r="AJ122" s="7"/>
      <c r="AK122" s="7"/>
      <c r="AL122" s="7"/>
      <c r="AM122" s="11"/>
      <c r="AN122" s="11"/>
      <c r="AO122" s="11"/>
      <c r="AP122" s="11"/>
      <c r="AQ122" s="11"/>
      <c r="AR122" s="11"/>
      <c r="AS122" s="11"/>
      <c r="AT122" s="11"/>
      <c r="AU122" s="11"/>
      <c r="AV122" s="290"/>
    </row>
    <row r="123" spans="1:50" ht="15.75">
      <c r="A123" t="s">
        <v>278</v>
      </c>
      <c r="B123" t="s">
        <v>1499</v>
      </c>
      <c r="D123" t="s">
        <v>3109</v>
      </c>
      <c r="E123" t="s">
        <v>3110</v>
      </c>
      <c r="F123" t="s">
        <v>2344</v>
      </c>
      <c r="G123" s="11"/>
      <c r="H123" s="1">
        <v>34051000</v>
      </c>
      <c r="I123" s="1" t="s">
        <v>1850</v>
      </c>
      <c r="J123" s="1" t="s">
        <v>1850</v>
      </c>
      <c r="K123" s="1" t="s">
        <v>1850</v>
      </c>
      <c r="L123" s="11" t="s">
        <v>1853</v>
      </c>
      <c r="M123" s="11" t="s">
        <v>3111</v>
      </c>
      <c r="N123" s="1" t="s">
        <v>1791</v>
      </c>
      <c r="O123" s="306">
        <v>47</v>
      </c>
      <c r="P123" s="139">
        <f t="shared" si="5"/>
        <v>88</v>
      </c>
      <c r="Q123">
        <v>110</v>
      </c>
      <c r="R123" s="139">
        <v>7314243210106</v>
      </c>
      <c r="S123" s="102"/>
      <c r="T123" s="93"/>
      <c r="U123" s="7"/>
      <c r="V123" s="109"/>
      <c r="W123" s="7"/>
      <c r="X123" s="147"/>
      <c r="Y123" s="7"/>
      <c r="Z123" s="7"/>
      <c r="AA123" s="86"/>
      <c r="AB123" s="86"/>
      <c r="AC123" s="94"/>
      <c r="AD123" s="7"/>
      <c r="AE123" s="7"/>
      <c r="AF123" s="11"/>
      <c r="AG123" s="7"/>
      <c r="AH123" s="7"/>
      <c r="AI123" s="7"/>
      <c r="AJ123" s="7"/>
      <c r="AK123" s="7"/>
      <c r="AL123" s="7"/>
      <c r="AM123" s="11"/>
      <c r="AN123" s="11"/>
      <c r="AO123" s="11"/>
      <c r="AP123" s="11"/>
      <c r="AQ123" s="11"/>
      <c r="AR123" s="11"/>
      <c r="AS123" s="11"/>
      <c r="AT123" s="11"/>
      <c r="AU123" s="11"/>
      <c r="AV123" s="290" t="s">
        <v>3181</v>
      </c>
      <c r="AX123" t="s">
        <v>4286</v>
      </c>
    </row>
    <row r="124" spans="1:50" ht="15.75">
      <c r="A124" t="s">
        <v>278</v>
      </c>
      <c r="B124" t="s">
        <v>1499</v>
      </c>
      <c r="D124" t="s">
        <v>3112</v>
      </c>
      <c r="E124" t="s">
        <v>3113</v>
      </c>
      <c r="F124" t="s">
        <v>3114</v>
      </c>
      <c r="G124" s="11"/>
      <c r="H124" s="11">
        <v>34051000</v>
      </c>
      <c r="I124" s="1" t="s">
        <v>1850</v>
      </c>
      <c r="J124" s="1" t="s">
        <v>1850</v>
      </c>
      <c r="K124" s="1" t="s">
        <v>1850</v>
      </c>
      <c r="L124" s="11" t="s">
        <v>1853</v>
      </c>
      <c r="M124" s="11" t="s">
        <v>180</v>
      </c>
      <c r="N124" s="1" t="s">
        <v>1791</v>
      </c>
      <c r="O124" s="306">
        <v>38.799999999999997</v>
      </c>
      <c r="P124" s="139">
        <f t="shared" si="5"/>
        <v>71.2</v>
      </c>
      <c r="Q124">
        <v>89</v>
      </c>
      <c r="R124" s="139">
        <v>7314243510169</v>
      </c>
      <c r="S124" s="102"/>
      <c r="T124" s="93"/>
      <c r="U124" s="7"/>
      <c r="V124" s="109"/>
      <c r="W124" s="7"/>
      <c r="X124" s="147"/>
      <c r="Y124" s="7"/>
      <c r="Z124" s="7"/>
      <c r="AA124" s="86"/>
      <c r="AB124" s="86"/>
      <c r="AC124" s="94"/>
      <c r="AD124" s="7"/>
      <c r="AE124" s="7"/>
      <c r="AF124" s="11"/>
      <c r="AG124" s="7"/>
      <c r="AH124" s="7"/>
      <c r="AI124" s="7"/>
      <c r="AJ124" s="7"/>
      <c r="AK124" s="7"/>
      <c r="AL124" s="7"/>
      <c r="AM124" s="11"/>
      <c r="AN124" s="11"/>
      <c r="AO124" s="11"/>
      <c r="AP124" s="11"/>
      <c r="AQ124" s="11"/>
      <c r="AR124" s="11"/>
      <c r="AS124" s="11"/>
      <c r="AT124" s="11"/>
      <c r="AU124" s="11"/>
      <c r="AV124" s="290" t="s">
        <v>3182</v>
      </c>
      <c r="AX124" t="s">
        <v>4287</v>
      </c>
    </row>
    <row r="125" spans="1:50" ht="15.75">
      <c r="A125" t="s">
        <v>278</v>
      </c>
      <c r="B125" t="s">
        <v>1499</v>
      </c>
      <c r="D125" t="s">
        <v>3115</v>
      </c>
      <c r="E125" t="s">
        <v>3116</v>
      </c>
      <c r="F125" t="s">
        <v>2344</v>
      </c>
      <c r="G125" s="11"/>
      <c r="H125" s="11">
        <v>34051000</v>
      </c>
      <c r="I125" s="1" t="s">
        <v>1850</v>
      </c>
      <c r="J125" s="1" t="s">
        <v>1850</v>
      </c>
      <c r="K125" s="1" t="s">
        <v>1850</v>
      </c>
      <c r="L125" s="11" t="s">
        <v>1853</v>
      </c>
      <c r="M125" s="11" t="s">
        <v>3111</v>
      </c>
      <c r="N125" s="1" t="s">
        <v>1791</v>
      </c>
      <c r="O125" s="306">
        <v>37</v>
      </c>
      <c r="P125" s="139">
        <f t="shared" si="5"/>
        <v>68</v>
      </c>
      <c r="Q125">
        <v>85</v>
      </c>
      <c r="R125" s="109">
        <v>7314243510206</v>
      </c>
      <c r="S125" s="102"/>
      <c r="T125" s="93"/>
      <c r="U125" s="7"/>
      <c r="V125" s="109"/>
      <c r="W125" s="7"/>
      <c r="X125" s="147"/>
      <c r="Y125" s="7"/>
      <c r="Z125" s="7"/>
      <c r="AA125" s="86"/>
      <c r="AB125" s="86"/>
      <c r="AC125" s="94"/>
      <c r="AD125" s="7"/>
      <c r="AE125" s="7"/>
      <c r="AF125" s="11"/>
      <c r="AG125" s="7"/>
      <c r="AH125" s="7"/>
      <c r="AI125" s="7"/>
      <c r="AJ125" s="7"/>
      <c r="AK125" s="7"/>
      <c r="AL125" s="7"/>
      <c r="AM125" s="11"/>
      <c r="AN125" s="11"/>
      <c r="AO125" s="11"/>
      <c r="AP125" s="11"/>
      <c r="AQ125" s="11"/>
      <c r="AR125" s="11"/>
      <c r="AS125" s="11"/>
      <c r="AT125" s="11"/>
      <c r="AU125" s="11"/>
      <c r="AV125" s="290" t="s">
        <v>3183</v>
      </c>
      <c r="AX125" t="s">
        <v>4287</v>
      </c>
    </row>
    <row r="126" spans="1:50" ht="15.75">
      <c r="A126" t="s">
        <v>278</v>
      </c>
      <c r="B126" t="s">
        <v>1499</v>
      </c>
      <c r="D126" t="s">
        <v>3117</v>
      </c>
      <c r="E126" t="s">
        <v>3118</v>
      </c>
      <c r="F126" t="s">
        <v>3119</v>
      </c>
      <c r="G126" s="11"/>
      <c r="H126" s="1">
        <v>96039091</v>
      </c>
      <c r="I126" s="1" t="s">
        <v>1850</v>
      </c>
      <c r="J126" s="1" t="s">
        <v>1850</v>
      </c>
      <c r="K126" s="1" t="s">
        <v>1850</v>
      </c>
      <c r="L126" s="11" t="s">
        <v>1853</v>
      </c>
      <c r="M126" s="11" t="s">
        <v>3120</v>
      </c>
      <c r="N126" s="1" t="s">
        <v>1791</v>
      </c>
      <c r="O126" s="306">
        <v>43</v>
      </c>
      <c r="P126" s="139">
        <f t="shared" si="5"/>
        <v>79.2</v>
      </c>
      <c r="Q126">
        <v>99</v>
      </c>
      <c r="R126" s="139">
        <v>7314247008150</v>
      </c>
      <c r="S126" s="102"/>
      <c r="T126" s="93"/>
      <c r="U126" s="7"/>
      <c r="V126" s="109"/>
      <c r="W126" s="7"/>
      <c r="X126" s="147"/>
      <c r="Y126" s="7"/>
      <c r="Z126" s="7"/>
      <c r="AA126" s="86"/>
      <c r="AB126" s="86"/>
      <c r="AC126" s="94"/>
      <c r="AD126" s="7"/>
      <c r="AE126" s="7"/>
      <c r="AF126" s="11"/>
      <c r="AG126" s="7"/>
      <c r="AH126" s="7"/>
      <c r="AI126" s="7"/>
      <c r="AJ126" s="7"/>
      <c r="AK126" s="7"/>
      <c r="AL126" s="7"/>
      <c r="AM126" s="11"/>
      <c r="AN126" s="11"/>
      <c r="AO126" s="11"/>
      <c r="AP126" s="11"/>
      <c r="AQ126" s="11"/>
      <c r="AR126" s="11"/>
      <c r="AS126" s="11"/>
      <c r="AT126" s="11"/>
      <c r="AU126" s="11"/>
      <c r="AV126" s="290" t="s">
        <v>3184</v>
      </c>
      <c r="AX126" t="s">
        <v>4287</v>
      </c>
    </row>
    <row r="127" spans="1:50" ht="15.75">
      <c r="A127" t="s">
        <v>278</v>
      </c>
      <c r="B127" t="s">
        <v>1499</v>
      </c>
      <c r="D127" t="s">
        <v>4909</v>
      </c>
      <c r="E127" t="s">
        <v>4910</v>
      </c>
      <c r="F127" t="s">
        <v>212</v>
      </c>
      <c r="G127" s="11"/>
      <c r="H127" s="11">
        <v>34051000</v>
      </c>
      <c r="I127" s="11" t="s">
        <v>1850</v>
      </c>
      <c r="J127" s="11" t="s">
        <v>1850</v>
      </c>
      <c r="K127" s="11" t="s">
        <v>1850</v>
      </c>
      <c r="L127" s="11" t="s">
        <v>1853</v>
      </c>
      <c r="M127" s="11" t="s">
        <v>4247</v>
      </c>
      <c r="N127" s="11" t="s">
        <v>1791</v>
      </c>
      <c r="O127" s="139">
        <v>48</v>
      </c>
      <c r="P127" s="139">
        <f>Q127*0.8</f>
        <v>88</v>
      </c>
      <c r="Q127">
        <v>110</v>
      </c>
      <c r="R127" s="139">
        <v>7314243210205</v>
      </c>
      <c r="S127" s="102"/>
      <c r="T127" s="93"/>
      <c r="U127" s="7"/>
      <c r="V127" s="109"/>
      <c r="W127" s="7"/>
      <c r="X127" s="147"/>
      <c r="Y127" s="7"/>
      <c r="Z127" s="7"/>
      <c r="AA127" s="86"/>
      <c r="AB127" s="86"/>
      <c r="AC127" s="94"/>
      <c r="AD127" s="7"/>
      <c r="AE127" s="7"/>
      <c r="AF127" s="11"/>
      <c r="AG127" s="7"/>
      <c r="AH127" s="7"/>
      <c r="AI127" s="7"/>
      <c r="AJ127" s="7"/>
      <c r="AK127" s="7"/>
      <c r="AL127" s="7"/>
      <c r="AM127" s="11"/>
      <c r="AN127" s="11"/>
      <c r="AO127" s="11"/>
      <c r="AP127" s="11"/>
      <c r="AQ127" s="11"/>
      <c r="AR127" s="11"/>
      <c r="AS127" s="11"/>
      <c r="AT127" s="11"/>
      <c r="AU127" s="11"/>
      <c r="AV127" t="s">
        <v>4935</v>
      </c>
      <c r="AX127" t="s">
        <v>4287</v>
      </c>
    </row>
    <row r="128" spans="1:50" ht="15.75">
      <c r="A128" t="s">
        <v>278</v>
      </c>
      <c r="B128" t="s">
        <v>1499</v>
      </c>
      <c r="D128" t="s">
        <v>4915</v>
      </c>
      <c r="E128" t="s">
        <v>4916</v>
      </c>
      <c r="F128" t="s">
        <v>4450</v>
      </c>
      <c r="G128" s="11"/>
      <c r="H128" s="11">
        <v>34051000</v>
      </c>
      <c r="I128" s="11" t="s">
        <v>1850</v>
      </c>
      <c r="J128" s="11" t="s">
        <v>1850</v>
      </c>
      <c r="K128" s="11" t="s">
        <v>1850</v>
      </c>
      <c r="L128" s="11" t="s">
        <v>1853</v>
      </c>
      <c r="M128" s="11" t="s">
        <v>4247</v>
      </c>
      <c r="N128" s="11" t="s">
        <v>1791</v>
      </c>
      <c r="O128" s="139">
        <v>48</v>
      </c>
      <c r="P128" s="139">
        <f>Q128*0.8</f>
        <v>88</v>
      </c>
      <c r="Q128">
        <v>110</v>
      </c>
      <c r="R128" s="139">
        <v>7314243210601</v>
      </c>
      <c r="S128" s="102"/>
      <c r="T128" s="93"/>
      <c r="U128" s="7"/>
      <c r="V128" s="109"/>
      <c r="W128" s="7"/>
      <c r="X128" s="147"/>
      <c r="Y128" s="7"/>
      <c r="Z128" s="7"/>
      <c r="AA128" s="86"/>
      <c r="AB128" s="86"/>
      <c r="AC128" s="94"/>
      <c r="AD128" s="7"/>
      <c r="AE128" s="7"/>
      <c r="AF128" s="11"/>
      <c r="AG128" s="7"/>
      <c r="AH128" s="7"/>
      <c r="AI128" s="7"/>
      <c r="AJ128" s="7"/>
      <c r="AK128" s="7"/>
      <c r="AL128" s="7"/>
      <c r="AM128" s="11"/>
      <c r="AN128" s="11"/>
      <c r="AO128" s="11"/>
      <c r="AP128" s="11"/>
      <c r="AQ128" s="11"/>
      <c r="AR128" s="11"/>
      <c r="AS128" s="11"/>
      <c r="AT128" s="11"/>
      <c r="AU128" s="11"/>
      <c r="AV128" s="341" t="s">
        <v>4936</v>
      </c>
      <c r="AX128" t="s">
        <v>4287</v>
      </c>
    </row>
    <row r="129" spans="1:50" ht="15.75">
      <c r="A129" t="s">
        <v>278</v>
      </c>
      <c r="B129" t="s">
        <v>1499</v>
      </c>
      <c r="D129" t="s">
        <v>4914</v>
      </c>
      <c r="E129" t="s">
        <v>4913</v>
      </c>
      <c r="F129" t="s">
        <v>4450</v>
      </c>
      <c r="G129" s="11"/>
      <c r="H129" s="11">
        <v>34051000</v>
      </c>
      <c r="I129" s="11" t="s">
        <v>1850</v>
      </c>
      <c r="J129" s="11" t="s">
        <v>1850</v>
      </c>
      <c r="K129" s="11" t="s">
        <v>1850</v>
      </c>
      <c r="L129" s="11" t="s">
        <v>1853</v>
      </c>
      <c r="M129" s="11" t="s">
        <v>4247</v>
      </c>
      <c r="N129" s="11" t="s">
        <v>1791</v>
      </c>
      <c r="O129" s="139">
        <v>48</v>
      </c>
      <c r="P129" s="139">
        <f>Q129*0.8</f>
        <v>88</v>
      </c>
      <c r="Q129">
        <v>110</v>
      </c>
      <c r="R129" s="139">
        <v>7314243210502</v>
      </c>
      <c r="S129" s="102"/>
      <c r="T129" s="93"/>
      <c r="U129" s="7"/>
      <c r="V129" s="109"/>
      <c r="W129" s="7"/>
      <c r="X129" s="147"/>
      <c r="Y129" s="7"/>
      <c r="Z129" s="7"/>
      <c r="AA129" s="86"/>
      <c r="AB129" s="86"/>
      <c r="AC129" s="94"/>
      <c r="AD129" s="7"/>
      <c r="AE129" s="7"/>
      <c r="AF129" s="11"/>
      <c r="AG129" s="7"/>
      <c r="AH129" s="7"/>
      <c r="AI129" s="7"/>
      <c r="AJ129" s="7"/>
      <c r="AK129" s="7"/>
      <c r="AL129" s="7"/>
      <c r="AM129" s="11"/>
      <c r="AN129" s="11"/>
      <c r="AO129" s="11"/>
      <c r="AP129" s="11"/>
      <c r="AQ129" s="11"/>
      <c r="AR129" s="11"/>
      <c r="AS129" s="11"/>
      <c r="AT129" s="11"/>
      <c r="AU129" s="11"/>
      <c r="AV129" s="341" t="s">
        <v>4937</v>
      </c>
      <c r="AX129" t="s">
        <v>4287</v>
      </c>
    </row>
    <row r="130" spans="1:50" ht="15.75">
      <c r="A130" t="s">
        <v>278</v>
      </c>
      <c r="B130" t="s">
        <v>1499</v>
      </c>
      <c r="D130" t="s">
        <v>4912</v>
      </c>
      <c r="E130" t="s">
        <v>4911</v>
      </c>
      <c r="F130" t="s">
        <v>4450</v>
      </c>
      <c r="G130" s="11"/>
      <c r="H130" s="11">
        <v>34051000</v>
      </c>
      <c r="I130" s="11" t="s">
        <v>1850</v>
      </c>
      <c r="J130" s="11" t="s">
        <v>1850</v>
      </c>
      <c r="K130" s="11" t="s">
        <v>1850</v>
      </c>
      <c r="L130" s="11" t="s">
        <v>1853</v>
      </c>
      <c r="M130" s="11" t="s">
        <v>4247</v>
      </c>
      <c r="N130" s="11" t="s">
        <v>1791</v>
      </c>
      <c r="O130" s="139">
        <v>56</v>
      </c>
      <c r="P130" s="139">
        <f>Q130*0.8</f>
        <v>103.2</v>
      </c>
      <c r="Q130">
        <v>129</v>
      </c>
      <c r="R130" s="139">
        <v>7314243210458</v>
      </c>
      <c r="S130" s="102"/>
      <c r="T130" s="93"/>
      <c r="U130" s="7"/>
      <c r="V130" s="109"/>
      <c r="W130" s="7"/>
      <c r="X130" s="147"/>
      <c r="Y130" s="7"/>
      <c r="Z130" s="7"/>
      <c r="AA130" s="86"/>
      <c r="AB130" s="86"/>
      <c r="AC130" s="94"/>
      <c r="AD130" s="7"/>
      <c r="AE130" s="7"/>
      <c r="AF130" s="11"/>
      <c r="AG130" s="7"/>
      <c r="AH130" s="7"/>
      <c r="AI130" s="7"/>
      <c r="AJ130" s="7"/>
      <c r="AK130" s="7"/>
      <c r="AL130" s="7"/>
      <c r="AM130" s="11"/>
      <c r="AN130" s="11"/>
      <c r="AO130" s="11"/>
      <c r="AP130" s="11"/>
      <c r="AQ130" s="11"/>
      <c r="AR130" s="11"/>
      <c r="AS130" s="11"/>
      <c r="AT130" s="11"/>
      <c r="AU130" s="11"/>
      <c r="AV130" s="341" t="s">
        <v>4938</v>
      </c>
      <c r="AX130" t="s">
        <v>4287</v>
      </c>
    </row>
    <row r="131" spans="1:50" ht="15.75">
      <c r="A131" t="s">
        <v>278</v>
      </c>
      <c r="B131" t="s">
        <v>1499</v>
      </c>
      <c r="G131" s="11"/>
      <c r="H131" s="1"/>
      <c r="I131" s="1"/>
      <c r="J131" s="1"/>
      <c r="K131" s="1"/>
      <c r="L131" s="11"/>
      <c r="M131" s="11"/>
      <c r="N131" s="1"/>
      <c r="O131" s="306"/>
      <c r="P131" s="139"/>
      <c r="R131" s="139"/>
      <c r="S131" s="102"/>
      <c r="T131" s="93"/>
      <c r="U131" s="7"/>
      <c r="V131" s="109"/>
      <c r="W131" s="7"/>
      <c r="X131" s="147"/>
      <c r="Y131" s="7"/>
      <c r="Z131" s="7"/>
      <c r="AA131" s="86"/>
      <c r="AB131" s="86"/>
      <c r="AC131" s="94"/>
      <c r="AD131" s="7"/>
      <c r="AE131" s="7"/>
      <c r="AF131" s="11"/>
      <c r="AG131" s="7"/>
      <c r="AH131" s="7"/>
      <c r="AI131" s="7"/>
      <c r="AJ131" s="7"/>
      <c r="AK131" s="7"/>
      <c r="AL131" s="7"/>
      <c r="AM131" s="11"/>
      <c r="AN131" s="11"/>
      <c r="AO131" s="11"/>
      <c r="AP131" s="11"/>
      <c r="AQ131" s="11"/>
      <c r="AR131" s="11"/>
      <c r="AS131" s="11"/>
      <c r="AT131" s="11"/>
      <c r="AU131" s="11"/>
      <c r="AV131" s="290"/>
    </row>
    <row r="132" spans="1:50" ht="15.75">
      <c r="A132" t="s">
        <v>278</v>
      </c>
      <c r="B132" t="s">
        <v>1499</v>
      </c>
      <c r="D132" t="s">
        <v>3121</v>
      </c>
      <c r="E132" t="s">
        <v>3122</v>
      </c>
      <c r="F132" t="s">
        <v>1632</v>
      </c>
      <c r="G132" s="11"/>
      <c r="H132" s="11">
        <v>73170080</v>
      </c>
      <c r="I132" s="1" t="s">
        <v>1850</v>
      </c>
      <c r="J132" s="1" t="s">
        <v>1850</v>
      </c>
      <c r="K132" s="1" t="s">
        <v>1850</v>
      </c>
      <c r="L132" s="11" t="s">
        <v>1853</v>
      </c>
      <c r="M132" s="11" t="s">
        <v>290</v>
      </c>
      <c r="N132" s="1" t="s">
        <v>1791</v>
      </c>
      <c r="O132" s="306">
        <v>87</v>
      </c>
      <c r="P132" s="139">
        <f t="shared" si="5"/>
        <v>159.20000000000002</v>
      </c>
      <c r="Q132">
        <v>199</v>
      </c>
      <c r="R132" s="139">
        <v>7314247542012</v>
      </c>
      <c r="S132" s="102"/>
      <c r="T132" s="93"/>
      <c r="U132" s="7"/>
      <c r="V132" s="109"/>
      <c r="W132" s="7"/>
      <c r="X132" s="147"/>
      <c r="Y132" s="7"/>
      <c r="Z132" s="7"/>
      <c r="AA132" s="86"/>
      <c r="AB132" s="86"/>
      <c r="AC132" s="94"/>
      <c r="AD132" s="7"/>
      <c r="AE132" s="7"/>
      <c r="AF132" s="11"/>
      <c r="AG132" s="7"/>
      <c r="AH132" s="7"/>
      <c r="AI132" s="7"/>
      <c r="AJ132" s="7"/>
      <c r="AK132" s="7"/>
      <c r="AL132" s="7"/>
      <c r="AM132" s="11"/>
      <c r="AN132" s="11"/>
      <c r="AO132" s="11"/>
      <c r="AP132" s="11"/>
      <c r="AQ132" s="11"/>
      <c r="AR132" s="11"/>
      <c r="AS132" s="11"/>
      <c r="AT132" s="11"/>
      <c r="AU132" s="11"/>
      <c r="AV132" s="290" t="s">
        <v>3185</v>
      </c>
      <c r="AX132" t="s">
        <v>4277</v>
      </c>
    </row>
    <row r="133" spans="1:50" ht="15.75">
      <c r="A133" t="s">
        <v>278</v>
      </c>
      <c r="B133" t="s">
        <v>1499</v>
      </c>
      <c r="D133" t="s">
        <v>3123</v>
      </c>
      <c r="E133" t="s">
        <v>3124</v>
      </c>
      <c r="F133" t="s">
        <v>1632</v>
      </c>
      <c r="G133" s="11"/>
      <c r="H133" s="11">
        <v>73170080</v>
      </c>
      <c r="I133" s="1" t="s">
        <v>1850</v>
      </c>
      <c r="J133" s="1" t="s">
        <v>1850</v>
      </c>
      <c r="K133" s="1" t="s">
        <v>1850</v>
      </c>
      <c r="L133" s="11" t="s">
        <v>1853</v>
      </c>
      <c r="M133" s="11" t="s">
        <v>288</v>
      </c>
      <c r="N133" s="1" t="s">
        <v>1791</v>
      </c>
      <c r="O133" s="306">
        <v>87</v>
      </c>
      <c r="P133" s="139">
        <f t="shared" si="5"/>
        <v>159.20000000000002</v>
      </c>
      <c r="Q133">
        <v>199</v>
      </c>
      <c r="R133" s="139">
        <v>7314247542029</v>
      </c>
      <c r="S133" s="102"/>
      <c r="T133" s="93"/>
      <c r="U133" s="7"/>
      <c r="V133" s="109"/>
      <c r="W133" s="7"/>
      <c r="X133" s="147"/>
      <c r="Y133" s="7"/>
      <c r="Z133" s="7"/>
      <c r="AA133" s="86"/>
      <c r="AB133" s="86"/>
      <c r="AC133" s="94"/>
      <c r="AD133" s="7"/>
      <c r="AE133" s="7"/>
      <c r="AF133" s="11"/>
      <c r="AG133" s="7"/>
      <c r="AH133" s="7"/>
      <c r="AI133" s="7"/>
      <c r="AJ133" s="7"/>
      <c r="AK133" s="7"/>
      <c r="AL133" s="7"/>
      <c r="AM133" s="11"/>
      <c r="AN133" s="11"/>
      <c r="AO133" s="11"/>
      <c r="AP133" s="11"/>
      <c r="AQ133" s="11"/>
      <c r="AR133" s="11"/>
      <c r="AS133" s="11"/>
      <c r="AT133" s="11"/>
      <c r="AU133" s="11"/>
      <c r="AV133" s="290" t="s">
        <v>3185</v>
      </c>
      <c r="AX133" t="s">
        <v>4277</v>
      </c>
    </row>
    <row r="134" spans="1:50" ht="15.75">
      <c r="A134" t="s">
        <v>278</v>
      </c>
      <c r="B134" t="s">
        <v>1499</v>
      </c>
      <c r="D134" t="s">
        <v>3125</v>
      </c>
      <c r="E134" t="s">
        <v>3126</v>
      </c>
      <c r="F134" t="s">
        <v>1632</v>
      </c>
      <c r="G134" s="11"/>
      <c r="H134" s="11">
        <v>73170080</v>
      </c>
      <c r="I134" s="1" t="s">
        <v>1850</v>
      </c>
      <c r="J134" s="1" t="s">
        <v>1850</v>
      </c>
      <c r="K134" s="1" t="s">
        <v>1850</v>
      </c>
      <c r="L134" s="11" t="s">
        <v>1853</v>
      </c>
      <c r="M134" s="11" t="s">
        <v>286</v>
      </c>
      <c r="N134" s="1" t="s">
        <v>1791</v>
      </c>
      <c r="O134" s="306">
        <v>87</v>
      </c>
      <c r="P134" s="139">
        <f t="shared" si="5"/>
        <v>159.20000000000002</v>
      </c>
      <c r="Q134">
        <v>199</v>
      </c>
      <c r="R134" s="139">
        <v>7314247542036</v>
      </c>
      <c r="S134" s="102"/>
      <c r="T134" s="93"/>
      <c r="U134" s="7"/>
      <c r="V134" s="109"/>
      <c r="W134" s="7"/>
      <c r="X134" s="147"/>
      <c r="Y134" s="7"/>
      <c r="Z134" s="7"/>
      <c r="AA134" s="86"/>
      <c r="AB134" s="86"/>
      <c r="AC134" s="94"/>
      <c r="AD134" s="7"/>
      <c r="AE134" s="7"/>
      <c r="AF134" s="11"/>
      <c r="AG134" s="7"/>
      <c r="AH134" s="7"/>
      <c r="AI134" s="7"/>
      <c r="AJ134" s="7"/>
      <c r="AK134" s="7"/>
      <c r="AL134" s="7"/>
      <c r="AM134" s="11"/>
      <c r="AN134" s="11"/>
      <c r="AO134" s="11"/>
      <c r="AP134" s="11"/>
      <c r="AQ134" s="11"/>
      <c r="AR134" s="11"/>
      <c r="AS134" s="11"/>
      <c r="AT134" s="11"/>
      <c r="AU134" s="11"/>
      <c r="AV134" s="290" t="s">
        <v>3185</v>
      </c>
      <c r="AX134" t="s">
        <v>4277</v>
      </c>
    </row>
    <row r="135" spans="1:50" ht="15.75">
      <c r="G135" s="11"/>
      <c r="H135" s="11"/>
      <c r="I135" s="11"/>
      <c r="J135" s="11"/>
      <c r="K135" s="11"/>
      <c r="L135" s="11"/>
      <c r="M135" s="11"/>
      <c r="N135" s="11"/>
      <c r="O135" s="86"/>
      <c r="P135" s="139">
        <f t="shared" si="5"/>
        <v>0</v>
      </c>
      <c r="R135" s="7"/>
      <c r="S135" s="102"/>
      <c r="T135" s="93"/>
      <c r="U135" s="7"/>
      <c r="V135" s="109"/>
      <c r="W135" s="7"/>
      <c r="X135" s="147"/>
      <c r="Y135" s="7"/>
      <c r="Z135" s="7"/>
      <c r="AA135" s="86"/>
      <c r="AB135" s="86"/>
      <c r="AC135" s="94"/>
      <c r="AD135" s="7"/>
      <c r="AE135" s="7"/>
      <c r="AF135" s="11"/>
      <c r="AG135" s="7"/>
      <c r="AH135" s="7"/>
      <c r="AI135" s="7"/>
      <c r="AJ135" s="7"/>
      <c r="AK135" s="7"/>
      <c r="AL135" s="7"/>
      <c r="AM135" s="11"/>
      <c r="AN135" s="11"/>
      <c r="AO135" s="11"/>
      <c r="AP135" s="11"/>
      <c r="AQ135" s="11"/>
      <c r="AR135" s="11"/>
      <c r="AS135" s="11"/>
      <c r="AT135" s="11"/>
      <c r="AU135" s="11"/>
    </row>
    <row r="136" spans="1:50" ht="15.75">
      <c r="A136" t="s">
        <v>278</v>
      </c>
      <c r="B136" t="s">
        <v>1499</v>
      </c>
      <c r="D136" t="s">
        <v>4917</v>
      </c>
      <c r="E136" t="s">
        <v>4920</v>
      </c>
      <c r="F136" t="s">
        <v>1632</v>
      </c>
      <c r="G136" s="11"/>
      <c r="H136" s="11">
        <v>73170080</v>
      </c>
      <c r="I136" s="11" t="s">
        <v>1850</v>
      </c>
      <c r="J136" s="11" t="s">
        <v>1850</v>
      </c>
      <c r="K136" s="11" t="s">
        <v>1850</v>
      </c>
      <c r="L136" s="11" t="s">
        <v>1853</v>
      </c>
      <c r="M136" s="11" t="s">
        <v>4921</v>
      </c>
      <c r="N136" s="11" t="s">
        <v>1791</v>
      </c>
      <c r="O136" s="139">
        <v>136</v>
      </c>
      <c r="P136" s="139">
        <f t="shared" si="5"/>
        <v>272</v>
      </c>
      <c r="Q136" s="139">
        <v>340</v>
      </c>
      <c r="R136" s="139">
        <v>7314247541329</v>
      </c>
      <c r="S136" s="102"/>
      <c r="T136" s="93"/>
      <c r="U136" s="7"/>
      <c r="V136" s="109"/>
      <c r="W136" s="7"/>
      <c r="X136" s="147"/>
      <c r="Y136" s="7"/>
      <c r="Z136" s="7"/>
      <c r="AA136" s="86"/>
      <c r="AB136" s="86"/>
      <c r="AC136" s="94"/>
      <c r="AD136" s="7"/>
      <c r="AE136" s="7"/>
      <c r="AF136" s="11"/>
      <c r="AG136" s="7"/>
      <c r="AH136" s="7"/>
      <c r="AI136" s="7"/>
      <c r="AJ136" s="7"/>
      <c r="AK136" s="7"/>
      <c r="AL136" s="7"/>
      <c r="AM136" s="11"/>
      <c r="AN136" s="11"/>
      <c r="AO136" s="11"/>
      <c r="AP136" s="11"/>
      <c r="AQ136" s="11"/>
      <c r="AR136" s="11"/>
      <c r="AS136" s="11"/>
      <c r="AT136" s="11"/>
      <c r="AU136" s="11"/>
      <c r="AX136" t="s">
        <v>4277</v>
      </c>
    </row>
    <row r="137" spans="1:50" ht="15.75">
      <c r="A137" t="s">
        <v>278</v>
      </c>
      <c r="B137" t="s">
        <v>1499</v>
      </c>
      <c r="D137" t="s">
        <v>4918</v>
      </c>
      <c r="E137" t="s">
        <v>4919</v>
      </c>
      <c r="F137" t="s">
        <v>1632</v>
      </c>
      <c r="G137" s="11"/>
      <c r="H137" s="11">
        <v>73170080</v>
      </c>
      <c r="I137" s="11" t="s">
        <v>1850</v>
      </c>
      <c r="J137" s="11" t="s">
        <v>1850</v>
      </c>
      <c r="K137" s="11" t="s">
        <v>1850</v>
      </c>
      <c r="L137" s="11" t="s">
        <v>1853</v>
      </c>
      <c r="M137" s="11" t="s">
        <v>4922</v>
      </c>
      <c r="N137" s="11" t="s">
        <v>1791</v>
      </c>
      <c r="O137" s="139">
        <v>136</v>
      </c>
      <c r="P137" s="139">
        <f t="shared" si="5"/>
        <v>272</v>
      </c>
      <c r="Q137" s="139">
        <v>340</v>
      </c>
      <c r="R137" s="139">
        <v>7314247541336</v>
      </c>
      <c r="S137" s="102"/>
      <c r="T137" s="93"/>
      <c r="U137" s="7"/>
      <c r="V137" s="109"/>
      <c r="W137" s="7"/>
      <c r="X137" s="147"/>
      <c r="Y137" s="7"/>
      <c r="Z137" s="7"/>
      <c r="AA137" s="86"/>
      <c r="AB137" s="86"/>
      <c r="AC137" s="94"/>
      <c r="AD137" s="7"/>
      <c r="AE137" s="7"/>
      <c r="AF137" s="11"/>
      <c r="AG137" s="7"/>
      <c r="AH137" s="7"/>
      <c r="AI137" s="7"/>
      <c r="AJ137" s="7"/>
      <c r="AK137" s="7"/>
      <c r="AL137" s="7"/>
      <c r="AM137" s="11"/>
      <c r="AN137" s="11"/>
      <c r="AO137" s="11"/>
      <c r="AP137" s="11"/>
      <c r="AQ137" s="11"/>
      <c r="AR137" s="11"/>
      <c r="AS137" s="11"/>
      <c r="AT137" s="11"/>
      <c r="AU137" s="11"/>
      <c r="AX137" t="s">
        <v>4277</v>
      </c>
    </row>
    <row r="138" spans="1:50" ht="15.75">
      <c r="G138" s="11"/>
      <c r="H138" s="11"/>
      <c r="I138" s="11"/>
      <c r="J138" s="11"/>
      <c r="K138" s="11"/>
      <c r="L138" s="11"/>
      <c r="M138" s="11"/>
      <c r="N138" s="11"/>
      <c r="O138" s="86"/>
      <c r="P138" s="7"/>
      <c r="Q138" s="7"/>
      <c r="R138" s="7"/>
      <c r="S138" s="102"/>
      <c r="T138" s="93"/>
      <c r="U138" s="7"/>
      <c r="V138" s="109"/>
      <c r="W138" s="7"/>
      <c r="X138" s="147"/>
      <c r="Y138" s="7"/>
      <c r="Z138" s="7"/>
      <c r="AA138" s="86"/>
      <c r="AB138" s="86"/>
      <c r="AC138" s="94"/>
      <c r="AD138" s="7"/>
      <c r="AE138" s="7"/>
      <c r="AF138" s="11"/>
      <c r="AG138" s="7"/>
      <c r="AH138" s="7"/>
      <c r="AI138" s="7"/>
      <c r="AJ138" s="7"/>
      <c r="AK138" s="7"/>
      <c r="AL138" s="7"/>
      <c r="AM138" s="11"/>
      <c r="AN138" s="11"/>
      <c r="AO138" s="11"/>
      <c r="AP138" s="11"/>
      <c r="AQ138" s="11"/>
      <c r="AR138" s="11"/>
      <c r="AS138" s="11"/>
      <c r="AT138" s="11"/>
      <c r="AU138" s="11"/>
    </row>
    <row r="139" spans="1:50" ht="15.75">
      <c r="G139" s="1"/>
      <c r="H139" s="1"/>
      <c r="I139" s="1"/>
      <c r="J139" s="1"/>
      <c r="K139" s="1"/>
      <c r="L139" s="1"/>
      <c r="M139" s="1"/>
      <c r="N139" s="1"/>
      <c r="O139" s="86"/>
      <c r="P139" s="7"/>
      <c r="Q139" s="7"/>
      <c r="R139" s="7"/>
      <c r="S139" s="102"/>
      <c r="T139" s="93"/>
      <c r="U139" s="7"/>
      <c r="V139" s="109"/>
      <c r="W139" s="7"/>
      <c r="X139" s="87"/>
      <c r="Y139" s="7"/>
      <c r="Z139" s="7"/>
      <c r="AA139" s="86"/>
      <c r="AB139" s="86"/>
      <c r="AC139" s="94"/>
      <c r="AD139" s="7"/>
      <c r="AE139" s="7"/>
      <c r="AF139" s="1"/>
      <c r="AG139" s="7"/>
      <c r="AH139" s="7"/>
      <c r="AI139" s="7"/>
      <c r="AJ139" s="7"/>
      <c r="AK139" s="7"/>
      <c r="AL139" s="7"/>
      <c r="AM139" s="1"/>
      <c r="AN139" s="1"/>
      <c r="AO139" s="1"/>
      <c r="AP139" s="1"/>
      <c r="AQ139" s="1"/>
      <c r="AR139" s="1"/>
      <c r="AS139" s="1"/>
      <c r="AT139" s="1"/>
      <c r="AU139" s="1"/>
    </row>
    <row r="140" spans="1:50" ht="15.75">
      <c r="G140" s="1"/>
      <c r="H140" s="1"/>
      <c r="I140" s="1"/>
      <c r="J140" s="1"/>
      <c r="K140" s="1"/>
      <c r="L140" s="1"/>
      <c r="M140" s="1"/>
      <c r="N140" s="1"/>
      <c r="O140" s="86"/>
      <c r="P140" s="7"/>
      <c r="Q140" s="7"/>
      <c r="R140" s="7"/>
      <c r="S140" s="102"/>
      <c r="T140" s="93"/>
      <c r="U140" s="7"/>
      <c r="V140" s="109"/>
      <c r="W140" s="7"/>
      <c r="X140" s="87"/>
      <c r="Y140" s="7"/>
      <c r="Z140" s="7"/>
      <c r="AA140" s="86"/>
      <c r="AB140" s="86"/>
      <c r="AC140" s="94"/>
      <c r="AD140" s="7"/>
      <c r="AE140" s="7"/>
      <c r="AF140" s="1"/>
      <c r="AG140" s="7"/>
      <c r="AH140" s="7"/>
      <c r="AI140" s="7"/>
      <c r="AJ140" s="7"/>
      <c r="AK140" s="7"/>
      <c r="AL140" s="7"/>
      <c r="AM140" s="1"/>
      <c r="AN140" s="1"/>
      <c r="AO140" s="1"/>
      <c r="AP140" s="1"/>
      <c r="AQ140" s="1"/>
      <c r="AR140" s="1"/>
      <c r="AS140" s="1"/>
      <c r="AT140" s="1"/>
      <c r="AU140" s="1"/>
    </row>
    <row r="141" spans="1:50" ht="15.75">
      <c r="G141" s="1"/>
      <c r="H141" s="1"/>
      <c r="I141" s="1"/>
      <c r="J141" s="1"/>
      <c r="K141" s="1"/>
      <c r="L141" s="1"/>
      <c r="M141" s="1"/>
      <c r="N141" s="1"/>
      <c r="O141" s="86"/>
      <c r="P141" s="7"/>
      <c r="Q141" s="7"/>
      <c r="R141" s="7"/>
      <c r="S141" s="102"/>
      <c r="T141" s="93"/>
      <c r="U141" s="7"/>
      <c r="V141" s="109"/>
      <c r="W141" s="7"/>
      <c r="X141" s="87"/>
      <c r="Y141" s="7"/>
      <c r="Z141" s="7"/>
      <c r="AA141" s="86"/>
      <c r="AB141" s="86"/>
      <c r="AC141" s="94"/>
      <c r="AD141" s="7"/>
      <c r="AE141" s="7"/>
      <c r="AF141" s="1"/>
      <c r="AG141" s="7"/>
      <c r="AH141" s="7"/>
      <c r="AI141" s="7"/>
      <c r="AJ141" s="7"/>
      <c r="AK141" s="7"/>
      <c r="AL141" s="7"/>
      <c r="AM141" s="1"/>
      <c r="AN141" s="1"/>
      <c r="AO141" s="1"/>
      <c r="AP141" s="1"/>
      <c r="AQ141" s="1"/>
      <c r="AR141" s="1"/>
      <c r="AS141" s="1"/>
      <c r="AT141" s="1"/>
      <c r="AU141" s="1"/>
    </row>
    <row r="142" spans="1:50" ht="15.75">
      <c r="G142" s="1"/>
      <c r="H142" s="1"/>
      <c r="I142" s="1"/>
      <c r="J142" s="1"/>
      <c r="K142" s="1"/>
      <c r="L142" s="1"/>
      <c r="M142" s="1"/>
      <c r="N142" s="1"/>
      <c r="O142" s="86"/>
      <c r="P142" s="7"/>
      <c r="Q142" s="7"/>
      <c r="R142" s="7"/>
      <c r="S142" s="102"/>
      <c r="T142" s="93"/>
      <c r="U142" s="7"/>
      <c r="V142" s="109"/>
      <c r="W142" s="7"/>
      <c r="X142" s="87"/>
      <c r="Y142" s="7"/>
      <c r="Z142" s="7"/>
      <c r="AA142" s="86"/>
      <c r="AB142" s="86"/>
      <c r="AC142" s="94"/>
      <c r="AD142" s="7"/>
      <c r="AE142" s="7"/>
      <c r="AF142" s="1"/>
      <c r="AG142" s="7"/>
      <c r="AH142" s="7"/>
      <c r="AI142" s="7"/>
      <c r="AJ142" s="7"/>
      <c r="AK142" s="7"/>
      <c r="AL142" s="7"/>
      <c r="AM142" s="1"/>
      <c r="AN142" s="1"/>
      <c r="AO142" s="1"/>
      <c r="AP142" s="1"/>
      <c r="AQ142" s="1"/>
      <c r="AR142" s="1"/>
      <c r="AS142" s="1"/>
      <c r="AT142" s="1"/>
      <c r="AU142" s="1"/>
    </row>
    <row r="143" spans="1:50" ht="15.75">
      <c r="G143" s="1"/>
      <c r="H143" s="1"/>
      <c r="I143" s="1"/>
      <c r="J143" s="1"/>
      <c r="K143" s="1"/>
      <c r="L143" s="1"/>
      <c r="M143" s="1"/>
      <c r="N143" s="1"/>
      <c r="O143" s="86"/>
      <c r="P143" s="7"/>
      <c r="Q143" s="7"/>
      <c r="R143" s="7"/>
      <c r="S143" s="102"/>
      <c r="T143" s="93"/>
      <c r="U143" s="7"/>
      <c r="V143" s="109"/>
      <c r="W143" s="7"/>
      <c r="X143" s="87"/>
      <c r="Y143" s="7"/>
      <c r="Z143" s="7"/>
      <c r="AA143" s="86"/>
      <c r="AB143" s="86"/>
      <c r="AC143" s="94"/>
      <c r="AD143" s="7"/>
      <c r="AE143" s="7"/>
      <c r="AF143" s="1"/>
      <c r="AG143" s="7"/>
      <c r="AH143" s="7"/>
      <c r="AI143" s="7"/>
      <c r="AJ143" s="7"/>
      <c r="AK143" s="7"/>
      <c r="AL143" s="7"/>
      <c r="AM143" s="1"/>
      <c r="AN143" s="1"/>
      <c r="AO143" s="1"/>
      <c r="AP143" s="1"/>
      <c r="AQ143" s="1"/>
      <c r="AR143" s="1"/>
      <c r="AS143" s="1"/>
      <c r="AT143" s="1"/>
      <c r="AU143" s="1"/>
    </row>
    <row r="144" spans="1:50" ht="15.75">
      <c r="G144" s="1"/>
      <c r="H144" s="1"/>
      <c r="I144" s="1"/>
      <c r="J144" s="1"/>
      <c r="K144" s="1"/>
      <c r="L144" s="1"/>
      <c r="M144" s="1"/>
      <c r="N144" s="1"/>
      <c r="O144" s="86"/>
      <c r="P144" s="7"/>
      <c r="Q144" s="7"/>
      <c r="R144" s="7"/>
      <c r="S144" s="102"/>
      <c r="T144" s="93"/>
      <c r="U144" s="7"/>
      <c r="V144" s="109"/>
      <c r="W144" s="7"/>
      <c r="X144" s="87"/>
      <c r="Y144" s="7"/>
      <c r="Z144" s="7"/>
      <c r="AA144" s="86"/>
      <c r="AB144" s="86"/>
      <c r="AC144" s="94"/>
      <c r="AD144" s="7"/>
      <c r="AE144" s="7"/>
      <c r="AF144" s="1"/>
      <c r="AG144" s="7"/>
      <c r="AH144" s="7"/>
      <c r="AI144" s="7"/>
      <c r="AJ144" s="7"/>
      <c r="AK144" s="7"/>
      <c r="AL144" s="7"/>
      <c r="AM144" s="1"/>
      <c r="AN144" s="1"/>
      <c r="AO144" s="1"/>
      <c r="AP144" s="1"/>
      <c r="AQ144" s="1"/>
      <c r="AR144" s="1"/>
      <c r="AS144" s="1"/>
      <c r="AT144" s="1"/>
      <c r="AU144" s="1"/>
    </row>
    <row r="145" spans="7:47" ht="15.75">
      <c r="G145" s="1"/>
      <c r="H145" s="1"/>
      <c r="I145" s="1"/>
      <c r="J145" s="1"/>
      <c r="K145" s="1"/>
      <c r="L145" s="1"/>
      <c r="M145" s="1"/>
      <c r="N145" s="1"/>
      <c r="O145" s="86"/>
      <c r="P145" s="7"/>
      <c r="Q145" s="7"/>
      <c r="R145" s="7"/>
      <c r="S145" s="102"/>
      <c r="T145" s="93"/>
      <c r="U145" s="7"/>
      <c r="V145" s="109"/>
      <c r="W145" s="7"/>
      <c r="X145" s="87"/>
      <c r="Y145" s="7"/>
      <c r="Z145" s="7"/>
      <c r="AA145" s="86"/>
      <c r="AB145" s="86"/>
      <c r="AC145" s="94"/>
      <c r="AD145" s="7"/>
      <c r="AE145" s="7"/>
      <c r="AF145" s="1"/>
      <c r="AG145" s="7"/>
      <c r="AH145" s="7"/>
      <c r="AI145" s="7"/>
      <c r="AJ145" s="7"/>
      <c r="AK145" s="7"/>
      <c r="AL145" s="7"/>
      <c r="AM145" s="1"/>
      <c r="AN145" s="1"/>
      <c r="AO145" s="1"/>
      <c r="AP145" s="1"/>
      <c r="AQ145" s="1"/>
      <c r="AR145" s="1"/>
      <c r="AS145" s="1"/>
      <c r="AT145" s="1"/>
      <c r="AU145" s="1"/>
    </row>
    <row r="146" spans="7:47" ht="15.75">
      <c r="G146" s="1"/>
      <c r="H146" s="1"/>
      <c r="I146" s="1"/>
      <c r="J146" s="1"/>
      <c r="K146" s="1"/>
      <c r="L146" s="1"/>
      <c r="M146" s="1"/>
      <c r="N146" s="1"/>
      <c r="O146" s="86"/>
      <c r="P146" s="7"/>
      <c r="Q146" s="7"/>
      <c r="R146" s="7"/>
      <c r="S146" s="102"/>
      <c r="T146" s="93"/>
      <c r="U146" s="7"/>
      <c r="V146" s="109"/>
      <c r="W146" s="7"/>
      <c r="X146" s="87"/>
      <c r="Y146" s="7"/>
      <c r="Z146" s="7"/>
      <c r="AA146" s="86"/>
      <c r="AB146" s="86"/>
      <c r="AC146" s="94"/>
      <c r="AD146" s="7"/>
      <c r="AE146" s="7"/>
      <c r="AF146" s="1"/>
      <c r="AG146" s="7"/>
      <c r="AH146" s="7"/>
      <c r="AI146" s="7"/>
      <c r="AJ146" s="7"/>
      <c r="AK146" s="7"/>
      <c r="AL146" s="7"/>
      <c r="AM146" s="1"/>
      <c r="AN146" s="1"/>
      <c r="AO146" s="1"/>
      <c r="AP146" s="1"/>
      <c r="AQ146" s="1"/>
      <c r="AR146" s="1"/>
      <c r="AS146" s="1"/>
      <c r="AT146" s="1"/>
      <c r="AU146" s="1"/>
    </row>
    <row r="147" spans="7:47" ht="15.75">
      <c r="G147" s="1"/>
      <c r="H147" s="1"/>
      <c r="I147" s="1"/>
      <c r="J147" s="1"/>
      <c r="K147" s="1"/>
      <c r="L147" s="1"/>
      <c r="M147" s="1"/>
      <c r="N147" s="1"/>
      <c r="O147" s="86"/>
      <c r="P147" s="7"/>
      <c r="Q147" s="7"/>
      <c r="R147" s="7"/>
      <c r="S147" s="102"/>
      <c r="T147" s="93"/>
      <c r="U147" s="7"/>
      <c r="V147" s="109"/>
      <c r="W147" s="7"/>
      <c r="X147" s="87"/>
      <c r="Y147" s="7"/>
      <c r="Z147" s="7"/>
      <c r="AA147" s="86"/>
      <c r="AB147" s="86"/>
      <c r="AC147" s="94"/>
      <c r="AD147" s="7"/>
      <c r="AE147" s="7"/>
      <c r="AF147" s="1"/>
      <c r="AG147" s="7"/>
      <c r="AH147" s="7"/>
      <c r="AI147" s="7"/>
      <c r="AJ147" s="7"/>
      <c r="AK147" s="7"/>
      <c r="AL147" s="7"/>
      <c r="AM147" s="1"/>
      <c r="AN147" s="1"/>
      <c r="AO147" s="1"/>
      <c r="AP147" s="1"/>
      <c r="AQ147" s="1"/>
      <c r="AR147" s="1"/>
      <c r="AS147" s="1"/>
      <c r="AT147" s="1"/>
      <c r="AU147" s="1"/>
    </row>
    <row r="148" spans="7:47" ht="15.75">
      <c r="G148" s="1"/>
      <c r="H148" s="1"/>
      <c r="I148" s="1"/>
      <c r="J148" s="1"/>
      <c r="K148" s="1"/>
      <c r="L148" s="1"/>
      <c r="M148" s="1"/>
      <c r="N148" s="1"/>
      <c r="O148" s="86"/>
      <c r="P148" s="7"/>
      <c r="Q148" s="7"/>
      <c r="R148" s="7"/>
      <c r="S148" s="102"/>
      <c r="T148" s="93"/>
      <c r="U148" s="7"/>
      <c r="V148" s="109"/>
      <c r="W148" s="7"/>
      <c r="X148" s="87"/>
      <c r="Y148" s="7"/>
      <c r="Z148" s="7"/>
      <c r="AA148" s="86"/>
      <c r="AB148" s="86"/>
      <c r="AC148" s="94"/>
      <c r="AD148" s="7"/>
      <c r="AE148" s="7"/>
      <c r="AF148" s="1"/>
      <c r="AG148" s="7"/>
      <c r="AH148" s="7"/>
      <c r="AI148" s="7"/>
      <c r="AJ148" s="7"/>
      <c r="AK148" s="7"/>
      <c r="AL148" s="7"/>
      <c r="AM148" s="1"/>
      <c r="AN148" s="1"/>
      <c r="AO148" s="1"/>
      <c r="AP148" s="1"/>
      <c r="AQ148" s="1"/>
      <c r="AR148" s="1"/>
      <c r="AS148" s="1"/>
      <c r="AT148" s="1"/>
      <c r="AU148" s="1"/>
    </row>
    <row r="149" spans="7:47" ht="15.75">
      <c r="G149" s="1"/>
      <c r="H149" s="1"/>
      <c r="I149" s="1"/>
      <c r="J149" s="1"/>
      <c r="K149" s="1"/>
      <c r="L149" s="1"/>
      <c r="M149" s="1"/>
      <c r="N149" s="1"/>
      <c r="O149" s="86"/>
      <c r="P149" s="7"/>
      <c r="Q149" s="7"/>
      <c r="R149" s="7"/>
      <c r="S149" s="102"/>
      <c r="T149" s="93"/>
      <c r="U149" s="7"/>
      <c r="V149" s="109"/>
      <c r="W149" s="7"/>
      <c r="X149" s="87"/>
      <c r="Y149" s="7"/>
      <c r="Z149" s="7"/>
      <c r="AA149" s="86"/>
      <c r="AB149" s="86"/>
      <c r="AC149" s="94"/>
      <c r="AD149" s="7"/>
      <c r="AE149" s="7"/>
      <c r="AF149" s="1"/>
      <c r="AG149" s="7"/>
      <c r="AH149" s="7"/>
      <c r="AI149" s="7"/>
      <c r="AJ149" s="7"/>
      <c r="AK149" s="7"/>
      <c r="AL149" s="7"/>
      <c r="AM149" s="1"/>
      <c r="AN149" s="1"/>
      <c r="AO149" s="1"/>
      <c r="AP149" s="1"/>
      <c r="AQ149" s="1"/>
      <c r="AR149" s="1"/>
      <c r="AS149" s="1"/>
      <c r="AT149" s="1"/>
      <c r="AU149" s="1"/>
    </row>
    <row r="150" spans="7:47" ht="15.75">
      <c r="G150" s="1"/>
      <c r="H150" s="1"/>
      <c r="I150" s="1"/>
      <c r="J150" s="1"/>
      <c r="K150" s="1"/>
      <c r="L150" s="1"/>
      <c r="M150" s="1"/>
      <c r="N150" s="1"/>
      <c r="O150" s="86"/>
      <c r="P150" s="7"/>
      <c r="Q150" s="7"/>
      <c r="R150" s="7"/>
      <c r="S150" s="102"/>
      <c r="T150" s="93"/>
      <c r="U150" s="7"/>
      <c r="V150" s="109"/>
      <c r="W150" s="7"/>
      <c r="X150" s="87"/>
      <c r="Y150" s="7"/>
      <c r="Z150" s="7"/>
      <c r="AA150" s="86"/>
      <c r="AB150" s="86"/>
      <c r="AC150" s="94"/>
      <c r="AD150" s="7"/>
      <c r="AE150" s="7"/>
      <c r="AF150" s="1"/>
      <c r="AG150" s="7"/>
      <c r="AH150" s="7"/>
      <c r="AI150" s="7"/>
      <c r="AJ150" s="7"/>
      <c r="AK150" s="7"/>
      <c r="AL150" s="7"/>
      <c r="AM150" s="1"/>
      <c r="AN150" s="1"/>
      <c r="AO150" s="1"/>
      <c r="AP150" s="1"/>
      <c r="AQ150" s="1"/>
      <c r="AR150" s="1"/>
      <c r="AS150" s="1"/>
      <c r="AT150" s="1"/>
      <c r="AU150" s="1"/>
    </row>
    <row r="151" spans="7:47" ht="15.75">
      <c r="G151" s="1"/>
      <c r="H151" s="1"/>
      <c r="I151" s="1"/>
      <c r="J151" s="1"/>
      <c r="K151" s="1"/>
      <c r="L151" s="1"/>
      <c r="M151" s="1"/>
      <c r="N151" s="1"/>
      <c r="O151" s="86"/>
      <c r="P151" s="7"/>
      <c r="Q151" s="7"/>
      <c r="R151" s="7"/>
      <c r="S151" s="102"/>
      <c r="T151" s="93"/>
      <c r="U151" s="7"/>
      <c r="V151" s="109"/>
      <c r="W151" s="7"/>
      <c r="X151" s="87"/>
      <c r="Y151" s="7"/>
      <c r="Z151" s="7"/>
      <c r="AA151" s="86"/>
      <c r="AB151" s="86"/>
      <c r="AC151" s="94"/>
      <c r="AD151" s="7"/>
      <c r="AE151" s="7"/>
      <c r="AF151" s="1"/>
      <c r="AG151" s="7"/>
      <c r="AH151" s="7"/>
      <c r="AI151" s="7"/>
      <c r="AJ151" s="7"/>
      <c r="AK151" s="7"/>
      <c r="AL151" s="7"/>
      <c r="AM151" s="1"/>
      <c r="AN151" s="1"/>
      <c r="AO151" s="1"/>
      <c r="AP151" s="1"/>
      <c r="AQ151" s="1"/>
      <c r="AR151" s="1"/>
      <c r="AS151" s="1"/>
      <c r="AT151" s="1"/>
      <c r="AU151" s="1"/>
    </row>
    <row r="152" spans="7:47" ht="15.75">
      <c r="G152" s="1"/>
      <c r="H152" s="1"/>
      <c r="I152" s="1"/>
      <c r="J152" s="1"/>
      <c r="K152" s="1"/>
      <c r="L152" s="1"/>
      <c r="M152" s="1"/>
      <c r="N152" s="1"/>
      <c r="O152" s="86"/>
      <c r="P152" s="7"/>
      <c r="Q152" s="7"/>
      <c r="R152" s="7"/>
      <c r="S152" s="102"/>
      <c r="T152" s="93"/>
      <c r="U152" s="7"/>
      <c r="V152" s="109"/>
      <c r="W152" s="7"/>
      <c r="X152" s="87"/>
      <c r="Y152" s="7"/>
      <c r="Z152" s="7"/>
      <c r="AA152" s="86"/>
      <c r="AB152" s="86"/>
      <c r="AC152" s="94"/>
      <c r="AD152" s="7"/>
      <c r="AE152" s="7"/>
      <c r="AF152" s="1"/>
      <c r="AG152" s="7"/>
      <c r="AH152" s="7"/>
      <c r="AI152" s="7"/>
      <c r="AJ152" s="7"/>
      <c r="AK152" s="7"/>
      <c r="AL152" s="7"/>
      <c r="AM152" s="1"/>
      <c r="AN152" s="1"/>
      <c r="AO152" s="1"/>
      <c r="AP152" s="1"/>
      <c r="AQ152" s="1"/>
      <c r="AR152" s="1"/>
      <c r="AS152" s="1"/>
      <c r="AT152" s="1"/>
      <c r="AU152" s="1"/>
    </row>
    <row r="153" spans="7:47" ht="15.75">
      <c r="G153" s="1"/>
      <c r="H153" s="1"/>
      <c r="I153" s="1"/>
      <c r="J153" s="1"/>
      <c r="K153" s="1"/>
      <c r="L153" s="1"/>
      <c r="M153" s="1"/>
      <c r="N153" s="1"/>
      <c r="O153" s="86"/>
      <c r="P153" s="7"/>
      <c r="Q153" s="7"/>
      <c r="R153" s="7"/>
      <c r="S153" s="102"/>
      <c r="T153" s="93"/>
      <c r="U153" s="7"/>
      <c r="V153" s="109"/>
      <c r="W153" s="7"/>
      <c r="X153" s="87"/>
      <c r="Y153" s="7"/>
      <c r="Z153" s="7"/>
      <c r="AA153" s="86"/>
      <c r="AB153" s="86"/>
      <c r="AC153" s="94"/>
      <c r="AD153" s="7"/>
      <c r="AE153" s="7"/>
      <c r="AF153" s="1"/>
      <c r="AG153" s="7"/>
      <c r="AH153" s="7"/>
      <c r="AI153" s="7"/>
      <c r="AJ153" s="7"/>
      <c r="AK153" s="7"/>
      <c r="AL153" s="7"/>
      <c r="AM153" s="1"/>
      <c r="AN153" s="1"/>
      <c r="AO153" s="1"/>
      <c r="AP153" s="1"/>
      <c r="AQ153" s="1"/>
      <c r="AR153" s="1"/>
      <c r="AS153" s="1"/>
      <c r="AT153" s="1"/>
      <c r="AU153" s="1"/>
    </row>
    <row r="154" spans="7:47" ht="15.75">
      <c r="G154" s="1"/>
      <c r="H154" s="1"/>
      <c r="I154" s="1"/>
      <c r="J154" s="1"/>
      <c r="K154" s="1"/>
      <c r="L154" s="1"/>
      <c r="M154" s="1"/>
      <c r="N154" s="1"/>
      <c r="O154" s="86"/>
      <c r="P154" s="7"/>
      <c r="Q154" s="7"/>
      <c r="R154" s="7"/>
      <c r="S154" s="102"/>
      <c r="T154" s="93"/>
      <c r="U154" s="7"/>
      <c r="V154" s="109"/>
      <c r="W154" s="7"/>
      <c r="X154" s="87"/>
      <c r="Y154" s="7"/>
      <c r="Z154" s="7"/>
      <c r="AA154" s="86"/>
      <c r="AB154" s="86"/>
      <c r="AC154" s="94"/>
      <c r="AD154" s="7"/>
      <c r="AE154" s="7"/>
      <c r="AF154" s="1"/>
      <c r="AG154" s="7"/>
      <c r="AH154" s="7"/>
      <c r="AI154" s="7"/>
      <c r="AJ154" s="7"/>
      <c r="AK154" s="7"/>
      <c r="AL154" s="7"/>
      <c r="AM154" s="1"/>
      <c r="AN154" s="1"/>
      <c r="AO154" s="1"/>
      <c r="AP154" s="1"/>
      <c r="AQ154" s="1"/>
      <c r="AR154" s="1"/>
      <c r="AS154" s="1"/>
      <c r="AT154" s="1"/>
      <c r="AU154" s="1"/>
    </row>
    <row r="155" spans="7:47" ht="15.75">
      <c r="G155" s="1"/>
      <c r="H155" s="1"/>
      <c r="I155" s="1"/>
      <c r="J155" s="1"/>
      <c r="K155" s="1"/>
      <c r="L155" s="1"/>
      <c r="M155" s="1"/>
      <c r="N155" s="1"/>
      <c r="O155" s="86"/>
      <c r="P155" s="7"/>
      <c r="Q155" s="7"/>
      <c r="R155" s="7"/>
      <c r="S155" s="102"/>
      <c r="T155" s="93"/>
      <c r="U155" s="7"/>
      <c r="V155" s="109"/>
      <c r="W155" s="7"/>
      <c r="X155" s="87"/>
      <c r="Y155" s="7"/>
      <c r="Z155" s="7"/>
      <c r="AA155" s="86"/>
      <c r="AB155" s="86"/>
      <c r="AC155" s="94"/>
      <c r="AD155" s="7"/>
      <c r="AE155" s="7"/>
      <c r="AF155" s="1"/>
      <c r="AG155" s="7"/>
      <c r="AH155" s="7"/>
      <c r="AI155" s="7"/>
      <c r="AJ155" s="7"/>
      <c r="AK155" s="7"/>
      <c r="AL155" s="7"/>
      <c r="AM155" s="1"/>
      <c r="AN155" s="1"/>
      <c r="AO155" s="1"/>
      <c r="AP155" s="1"/>
      <c r="AQ155" s="1"/>
      <c r="AR155" s="1"/>
      <c r="AS155" s="1"/>
      <c r="AT155" s="1"/>
      <c r="AU155" s="1"/>
    </row>
    <row r="156" spans="7:47" ht="15.75">
      <c r="G156" s="1"/>
      <c r="H156" s="1"/>
      <c r="I156" s="1"/>
      <c r="J156" s="1"/>
      <c r="K156" s="1"/>
      <c r="L156" s="1"/>
      <c r="M156" s="1"/>
      <c r="N156" s="1"/>
      <c r="O156" s="86"/>
      <c r="P156" s="7"/>
      <c r="Q156" s="7"/>
      <c r="R156" s="7"/>
      <c r="S156" s="102"/>
      <c r="T156" s="93"/>
      <c r="U156" s="7"/>
      <c r="V156" s="109"/>
      <c r="W156" s="7"/>
      <c r="X156" s="87"/>
      <c r="Y156" s="7"/>
      <c r="Z156" s="7"/>
      <c r="AA156" s="86"/>
      <c r="AB156" s="86"/>
      <c r="AC156" s="94"/>
      <c r="AD156" s="7"/>
      <c r="AE156" s="7"/>
      <c r="AF156" s="1"/>
      <c r="AG156" s="7"/>
      <c r="AH156" s="7"/>
      <c r="AI156" s="7"/>
      <c r="AJ156" s="7"/>
      <c r="AK156" s="7"/>
      <c r="AL156" s="7"/>
      <c r="AM156" s="1"/>
      <c r="AN156" s="1"/>
      <c r="AO156" s="1"/>
      <c r="AP156" s="1"/>
      <c r="AQ156" s="1"/>
      <c r="AR156" s="1"/>
      <c r="AS156" s="1"/>
      <c r="AT156" s="1"/>
      <c r="AU156" s="1"/>
    </row>
    <row r="157" spans="7:47" ht="15.75">
      <c r="G157" s="1"/>
      <c r="H157" s="1"/>
      <c r="I157" s="1"/>
      <c r="J157" s="1"/>
      <c r="K157" s="1"/>
      <c r="L157" s="1"/>
      <c r="M157" s="1"/>
      <c r="N157" s="1"/>
      <c r="O157" s="86"/>
      <c r="P157" s="7"/>
      <c r="Q157" s="7"/>
      <c r="R157" s="7"/>
      <c r="S157" s="102"/>
      <c r="T157" s="93"/>
      <c r="U157" s="7"/>
      <c r="V157" s="109"/>
      <c r="W157" s="7"/>
      <c r="X157" s="87"/>
      <c r="Y157" s="7"/>
      <c r="Z157" s="7"/>
      <c r="AA157" s="86"/>
      <c r="AB157" s="86"/>
      <c r="AC157" s="94"/>
      <c r="AD157" s="7"/>
      <c r="AE157" s="7"/>
      <c r="AF157" s="1"/>
      <c r="AG157" s="7"/>
      <c r="AH157" s="7"/>
      <c r="AI157" s="7"/>
      <c r="AJ157" s="7"/>
      <c r="AK157" s="7"/>
      <c r="AL157" s="7"/>
      <c r="AM157" s="1"/>
      <c r="AN157" s="1"/>
      <c r="AO157" s="1"/>
      <c r="AP157" s="1"/>
      <c r="AQ157" s="1"/>
      <c r="AR157" s="1"/>
      <c r="AS157" s="1"/>
      <c r="AT157" s="1"/>
      <c r="AU157" s="1"/>
    </row>
    <row r="158" spans="7:47" ht="15.75">
      <c r="G158" s="1"/>
      <c r="H158" s="1"/>
      <c r="I158" s="1"/>
      <c r="J158" s="1"/>
      <c r="K158" s="1"/>
      <c r="L158" s="1"/>
      <c r="M158" s="1"/>
      <c r="N158" s="1"/>
      <c r="O158" s="86"/>
      <c r="P158" s="7"/>
      <c r="Q158" s="7"/>
      <c r="R158" s="7"/>
      <c r="S158" s="102"/>
      <c r="T158" s="93"/>
      <c r="U158" s="7"/>
      <c r="V158" s="109"/>
      <c r="W158" s="7"/>
      <c r="X158" s="87"/>
      <c r="Y158" s="7"/>
      <c r="Z158" s="7"/>
      <c r="AA158" s="86"/>
      <c r="AB158" s="86"/>
      <c r="AC158" s="94"/>
      <c r="AD158" s="7"/>
      <c r="AE158" s="7"/>
      <c r="AF158" s="1"/>
      <c r="AG158" s="7"/>
      <c r="AH158" s="7"/>
      <c r="AI158" s="7"/>
      <c r="AJ158" s="7"/>
      <c r="AK158" s="7"/>
      <c r="AL158" s="7"/>
      <c r="AM158" s="1"/>
      <c r="AN158" s="1"/>
      <c r="AO158" s="1"/>
      <c r="AP158" s="1"/>
      <c r="AQ158" s="1"/>
      <c r="AR158" s="1"/>
      <c r="AS158" s="1"/>
      <c r="AT158" s="1"/>
      <c r="AU158" s="1"/>
    </row>
    <row r="159" spans="7:47" ht="15.75">
      <c r="G159" s="1"/>
      <c r="H159" s="1"/>
      <c r="I159" s="1"/>
      <c r="J159" s="1"/>
      <c r="K159" s="1"/>
      <c r="L159" s="1"/>
      <c r="M159" s="1"/>
      <c r="N159" s="1"/>
      <c r="O159" s="86"/>
      <c r="P159" s="7"/>
      <c r="Q159" s="7"/>
      <c r="R159" s="7"/>
      <c r="S159" s="102"/>
      <c r="T159" s="93"/>
      <c r="U159" s="7"/>
      <c r="V159" s="109"/>
      <c r="W159" s="7"/>
      <c r="X159" s="87"/>
      <c r="Y159" s="7"/>
      <c r="Z159" s="7"/>
      <c r="AA159" s="86"/>
      <c r="AB159" s="86"/>
      <c r="AC159" s="94"/>
      <c r="AD159" s="7"/>
      <c r="AE159" s="7"/>
      <c r="AF159" s="1"/>
      <c r="AG159" s="7"/>
      <c r="AH159" s="7"/>
      <c r="AI159" s="7"/>
      <c r="AJ159" s="7"/>
      <c r="AK159" s="7"/>
      <c r="AL159" s="7"/>
      <c r="AM159" s="1"/>
      <c r="AN159" s="1"/>
      <c r="AO159" s="1"/>
      <c r="AP159" s="1"/>
      <c r="AQ159" s="1"/>
      <c r="AR159" s="1"/>
      <c r="AS159" s="1"/>
      <c r="AT159" s="1"/>
      <c r="AU159" s="1"/>
    </row>
    <row r="160" spans="7:47" ht="15.75">
      <c r="G160" s="1"/>
      <c r="H160" s="1"/>
      <c r="I160" s="1"/>
      <c r="J160" s="1"/>
      <c r="K160" s="1"/>
      <c r="L160" s="1"/>
      <c r="M160" s="1"/>
      <c r="N160" s="1"/>
      <c r="O160" s="86"/>
      <c r="P160" s="7"/>
      <c r="Q160" s="7"/>
      <c r="R160" s="7"/>
      <c r="S160" s="102"/>
      <c r="T160" s="93"/>
      <c r="U160" s="7"/>
      <c r="V160" s="109"/>
      <c r="W160" s="7"/>
      <c r="X160" s="87"/>
      <c r="Y160" s="7"/>
      <c r="Z160" s="7"/>
      <c r="AA160" s="86"/>
      <c r="AB160" s="86"/>
      <c r="AC160" s="94"/>
      <c r="AD160" s="7"/>
      <c r="AE160" s="7"/>
      <c r="AF160" s="1"/>
      <c r="AG160" s="7"/>
      <c r="AH160" s="7"/>
      <c r="AI160" s="7"/>
      <c r="AJ160" s="7"/>
      <c r="AK160" s="7"/>
      <c r="AL160" s="7"/>
      <c r="AM160" s="1"/>
      <c r="AN160" s="1"/>
      <c r="AO160" s="1"/>
      <c r="AP160" s="1"/>
      <c r="AQ160" s="1"/>
      <c r="AR160" s="1"/>
      <c r="AS160" s="1"/>
      <c r="AT160" s="1"/>
      <c r="AU160" s="1"/>
    </row>
    <row r="161" spans="1:47" ht="15.75">
      <c r="G161" s="1"/>
      <c r="H161" s="1"/>
      <c r="I161" s="1"/>
      <c r="J161" s="1"/>
      <c r="K161" s="1"/>
      <c r="L161" s="1"/>
      <c r="M161" s="1"/>
      <c r="N161" s="1"/>
      <c r="O161" s="86"/>
      <c r="P161" s="7"/>
      <c r="Q161" s="7"/>
      <c r="R161" s="7"/>
      <c r="S161" s="102"/>
      <c r="T161" s="93"/>
      <c r="U161" s="7"/>
      <c r="V161" s="109"/>
      <c r="W161" s="7"/>
      <c r="X161" s="87"/>
      <c r="Y161" s="7"/>
      <c r="Z161" s="7"/>
      <c r="AA161" s="86"/>
      <c r="AB161" s="86"/>
      <c r="AC161" s="94"/>
      <c r="AD161" s="7"/>
      <c r="AE161" s="7"/>
      <c r="AF161" s="1"/>
      <c r="AG161" s="7"/>
      <c r="AH161" s="7"/>
      <c r="AI161" s="7"/>
      <c r="AJ161" s="7"/>
      <c r="AK161" s="7"/>
      <c r="AL161" s="7"/>
      <c r="AM161" s="1"/>
      <c r="AN161" s="1"/>
      <c r="AO161" s="1"/>
      <c r="AP161" s="1"/>
      <c r="AQ161" s="1"/>
      <c r="AR161" s="1"/>
      <c r="AS161" s="1"/>
      <c r="AT161" s="1"/>
      <c r="AU161" s="1"/>
    </row>
    <row r="162" spans="1:47" ht="15.75">
      <c r="G162" s="1"/>
      <c r="H162" s="1"/>
      <c r="I162" s="1"/>
      <c r="J162" s="1"/>
      <c r="K162" s="1"/>
      <c r="L162" s="1"/>
      <c r="M162" s="1"/>
      <c r="N162" s="1"/>
      <c r="O162" s="86"/>
      <c r="P162" s="7"/>
      <c r="Q162" s="7"/>
      <c r="R162" s="7"/>
      <c r="S162" s="102"/>
      <c r="T162" s="93"/>
      <c r="U162" s="7"/>
      <c r="V162" s="109"/>
      <c r="W162" s="7"/>
      <c r="X162" s="87"/>
      <c r="Y162" s="7"/>
      <c r="Z162" s="7"/>
      <c r="AA162" s="86"/>
      <c r="AB162" s="86"/>
      <c r="AC162" s="94"/>
      <c r="AD162" s="7"/>
      <c r="AE162" s="7"/>
      <c r="AF162" s="1"/>
      <c r="AG162" s="7"/>
      <c r="AH162" s="7"/>
      <c r="AI162" s="7"/>
      <c r="AJ162" s="7"/>
      <c r="AK162" s="7"/>
      <c r="AL162" s="7"/>
      <c r="AM162" s="1"/>
      <c r="AN162" s="1"/>
      <c r="AO162" s="1"/>
      <c r="AP162" s="1"/>
      <c r="AQ162" s="1"/>
      <c r="AR162" s="1"/>
      <c r="AS162" s="1"/>
      <c r="AT162" s="1"/>
      <c r="AU162" s="1"/>
    </row>
    <row r="163" spans="1:47" ht="15.75">
      <c r="G163" s="1"/>
      <c r="H163" s="1"/>
      <c r="I163" s="1"/>
      <c r="J163" s="1"/>
      <c r="K163" s="1"/>
      <c r="L163" s="1"/>
      <c r="M163" s="1"/>
      <c r="N163" s="1"/>
      <c r="O163" s="86"/>
      <c r="P163" s="7"/>
      <c r="Q163" s="7"/>
      <c r="R163" s="7"/>
      <c r="S163" s="102"/>
      <c r="T163" s="93"/>
      <c r="U163" s="7"/>
      <c r="V163" s="109"/>
      <c r="W163" s="7"/>
      <c r="X163" s="87"/>
      <c r="Y163" s="7"/>
      <c r="Z163" s="7"/>
      <c r="AA163" s="86"/>
      <c r="AB163" s="86"/>
      <c r="AC163" s="94"/>
      <c r="AD163" s="7"/>
      <c r="AE163" s="7"/>
      <c r="AF163" s="1"/>
      <c r="AG163" s="7"/>
      <c r="AH163" s="7"/>
      <c r="AI163" s="7"/>
      <c r="AJ163" s="7"/>
      <c r="AK163" s="7"/>
      <c r="AL163" s="7"/>
      <c r="AM163" s="1"/>
      <c r="AN163" s="1"/>
      <c r="AO163" s="1"/>
      <c r="AP163" s="1"/>
      <c r="AQ163" s="1"/>
      <c r="AR163" s="1"/>
      <c r="AS163" s="1"/>
      <c r="AT163" s="1"/>
      <c r="AU163" s="1"/>
    </row>
    <row r="164" spans="1:47" ht="15.75">
      <c r="G164" s="1"/>
      <c r="H164" s="1"/>
      <c r="I164" s="1"/>
      <c r="J164" s="1"/>
      <c r="K164" s="1"/>
      <c r="L164" s="1"/>
      <c r="M164" s="1"/>
      <c r="N164" s="1"/>
      <c r="O164" s="86"/>
      <c r="P164" s="7"/>
      <c r="Q164" s="7"/>
      <c r="R164" s="7"/>
      <c r="S164" s="102"/>
      <c r="T164" s="93"/>
      <c r="U164" s="7"/>
      <c r="V164" s="109"/>
      <c r="W164" s="7"/>
      <c r="X164" s="87"/>
      <c r="Y164" s="7"/>
      <c r="Z164" s="7"/>
      <c r="AA164" s="86"/>
      <c r="AB164" s="86"/>
      <c r="AC164" s="94"/>
      <c r="AD164" s="7"/>
      <c r="AE164" s="7"/>
      <c r="AF164" s="1"/>
      <c r="AG164" s="7"/>
      <c r="AH164" s="7"/>
      <c r="AI164" s="7"/>
      <c r="AJ164" s="7"/>
      <c r="AK164" s="7"/>
      <c r="AL164" s="7"/>
      <c r="AM164" s="1"/>
      <c r="AN164" s="1"/>
      <c r="AO164" s="1"/>
      <c r="AP164" s="1"/>
      <c r="AQ164" s="1"/>
      <c r="AR164" s="1"/>
      <c r="AS164" s="1"/>
      <c r="AT164" s="1"/>
      <c r="AU164" s="1"/>
    </row>
    <row r="165" spans="1:47" ht="15.75">
      <c r="G165" s="1"/>
      <c r="H165" s="1"/>
      <c r="I165" s="1"/>
      <c r="J165" s="1"/>
      <c r="K165" s="1"/>
      <c r="L165" s="1"/>
      <c r="M165" s="1"/>
      <c r="N165" s="1"/>
      <c r="O165" s="86"/>
      <c r="P165" s="7"/>
      <c r="Q165" s="7"/>
      <c r="R165" s="7"/>
      <c r="S165" s="102"/>
      <c r="T165" s="93"/>
      <c r="U165" s="7"/>
      <c r="V165" s="109"/>
      <c r="W165" s="7"/>
      <c r="X165" s="87"/>
      <c r="Y165" s="7"/>
      <c r="Z165" s="7"/>
      <c r="AA165" s="86"/>
      <c r="AB165" s="86"/>
      <c r="AC165" s="94"/>
      <c r="AD165" s="7"/>
      <c r="AE165" s="7"/>
      <c r="AF165" s="1"/>
      <c r="AG165" s="7"/>
      <c r="AH165" s="7"/>
      <c r="AI165" s="7"/>
      <c r="AJ165" s="7"/>
      <c r="AK165" s="7"/>
      <c r="AL165" s="7"/>
      <c r="AM165" s="1"/>
      <c r="AN165" s="1"/>
      <c r="AO165" s="1"/>
      <c r="AP165" s="1"/>
      <c r="AQ165" s="1"/>
      <c r="AR165" s="1"/>
      <c r="AS165" s="1"/>
      <c r="AT165" s="1"/>
      <c r="AU165" s="1"/>
    </row>
    <row r="166" spans="1:47" ht="15.75">
      <c r="G166" s="1"/>
      <c r="H166" s="1"/>
      <c r="I166" s="1"/>
      <c r="J166" s="1"/>
      <c r="K166" s="1"/>
      <c r="L166" s="1"/>
      <c r="M166" s="1"/>
      <c r="N166" s="1"/>
      <c r="O166" s="86"/>
      <c r="P166" s="7"/>
      <c r="Q166" s="7"/>
      <c r="R166" s="7"/>
      <c r="S166" s="102"/>
      <c r="T166" s="93"/>
      <c r="U166" s="7"/>
      <c r="V166" s="109"/>
      <c r="W166" s="7"/>
      <c r="X166" s="87"/>
      <c r="Y166" s="7"/>
      <c r="Z166" s="7"/>
      <c r="AA166" s="86"/>
      <c r="AB166" s="86"/>
      <c r="AC166" s="94"/>
      <c r="AD166" s="7"/>
      <c r="AE166" s="7"/>
      <c r="AF166" s="1"/>
      <c r="AG166" s="7"/>
      <c r="AH166" s="7"/>
      <c r="AI166" s="7"/>
      <c r="AJ166" s="7"/>
      <c r="AK166" s="7"/>
      <c r="AL166" s="7"/>
      <c r="AM166" s="1"/>
      <c r="AN166" s="1"/>
      <c r="AO166" s="1"/>
      <c r="AP166" s="1"/>
      <c r="AQ166" s="1"/>
      <c r="AR166" s="1"/>
      <c r="AS166" s="1"/>
      <c r="AT166" s="1"/>
      <c r="AU166" s="1"/>
    </row>
    <row r="167" spans="1:47" ht="15.75">
      <c r="G167" s="1"/>
      <c r="H167" s="1"/>
      <c r="I167" s="1"/>
      <c r="J167" s="1"/>
      <c r="K167" s="1"/>
      <c r="L167" s="1"/>
      <c r="M167" s="1"/>
      <c r="N167" s="1"/>
      <c r="O167" s="86"/>
      <c r="P167" s="7"/>
      <c r="Q167" s="7"/>
      <c r="R167" s="7"/>
      <c r="S167" s="102"/>
      <c r="T167" s="93"/>
      <c r="U167" s="7"/>
      <c r="V167" s="109"/>
      <c r="W167" s="7"/>
      <c r="X167" s="87"/>
      <c r="Y167" s="7"/>
      <c r="Z167" s="7"/>
      <c r="AA167" s="86"/>
      <c r="AB167" s="86"/>
      <c r="AC167" s="94"/>
      <c r="AD167" s="7"/>
      <c r="AE167" s="7"/>
      <c r="AF167" s="1"/>
      <c r="AG167" s="7"/>
      <c r="AH167" s="7"/>
      <c r="AI167" s="7"/>
      <c r="AJ167" s="7"/>
      <c r="AK167" s="7"/>
      <c r="AL167" s="7"/>
      <c r="AM167" s="1"/>
      <c r="AN167" s="1"/>
      <c r="AO167" s="1"/>
      <c r="AP167" s="1"/>
      <c r="AQ167" s="1"/>
      <c r="AR167" s="1"/>
      <c r="AS167" s="1"/>
      <c r="AT167" s="1"/>
      <c r="AU167" s="1"/>
    </row>
    <row r="168" spans="1:47" ht="15.75">
      <c r="G168" s="1"/>
      <c r="H168" s="1"/>
      <c r="I168" s="1"/>
      <c r="J168" s="1"/>
      <c r="K168" s="1"/>
      <c r="L168" s="1"/>
      <c r="M168" s="1"/>
      <c r="N168" s="1"/>
      <c r="O168" s="86"/>
      <c r="P168" s="7"/>
      <c r="Q168" s="7"/>
      <c r="R168" s="7"/>
      <c r="S168" s="102"/>
      <c r="T168" s="93"/>
      <c r="U168" s="7"/>
      <c r="V168" s="109"/>
      <c r="W168" s="7"/>
      <c r="X168" s="87"/>
      <c r="Y168" s="7"/>
      <c r="Z168" s="7"/>
      <c r="AA168" s="86"/>
      <c r="AB168" s="86"/>
      <c r="AC168" s="94"/>
      <c r="AD168" s="7"/>
      <c r="AE168" s="7"/>
      <c r="AF168" s="1"/>
      <c r="AG168" s="7"/>
      <c r="AH168" s="7"/>
      <c r="AI168" s="7"/>
      <c r="AJ168" s="7"/>
      <c r="AK168" s="7"/>
      <c r="AL168" s="7"/>
      <c r="AM168" s="1"/>
      <c r="AN168" s="1"/>
      <c r="AO168" s="1"/>
      <c r="AP168" s="1"/>
      <c r="AQ168" s="1"/>
      <c r="AR168" s="1"/>
      <c r="AS168" s="1"/>
      <c r="AT168" s="1"/>
      <c r="AU168" s="1"/>
    </row>
    <row r="169" spans="1:47" ht="15.75">
      <c r="G169" s="1"/>
      <c r="H169" s="1"/>
      <c r="I169" s="1"/>
      <c r="J169" s="1"/>
      <c r="K169" s="1"/>
      <c r="L169" s="1"/>
      <c r="M169" s="1"/>
      <c r="N169" s="1"/>
      <c r="O169" s="86"/>
      <c r="P169" s="7"/>
      <c r="Q169" s="7"/>
      <c r="R169" s="7"/>
      <c r="S169" s="102"/>
      <c r="T169" s="93"/>
      <c r="U169" s="7"/>
      <c r="V169" s="109"/>
      <c r="W169" s="7"/>
      <c r="X169" s="87"/>
      <c r="Y169" s="7"/>
      <c r="Z169" s="7"/>
      <c r="AA169" s="86"/>
      <c r="AB169" s="86"/>
      <c r="AC169" s="94"/>
      <c r="AD169" s="7"/>
      <c r="AE169" s="7"/>
      <c r="AF169" s="1"/>
      <c r="AG169" s="7"/>
      <c r="AH169" s="7"/>
      <c r="AI169" s="7"/>
      <c r="AJ169" s="7"/>
      <c r="AK169" s="7"/>
      <c r="AL169" s="7"/>
      <c r="AM169" s="1"/>
      <c r="AN169" s="1"/>
      <c r="AO169" s="1"/>
      <c r="AP169" s="1"/>
      <c r="AQ169" s="1"/>
      <c r="AR169" s="1"/>
      <c r="AS169" s="1"/>
      <c r="AT169" s="1"/>
      <c r="AU169" s="1"/>
    </row>
    <row r="170" spans="1:47" ht="15.75">
      <c r="G170" s="1"/>
      <c r="H170" s="1"/>
      <c r="I170" s="1"/>
      <c r="J170" s="1"/>
      <c r="K170" s="1"/>
      <c r="L170" s="1"/>
      <c r="M170" s="1"/>
      <c r="N170" s="1"/>
      <c r="O170" s="86"/>
      <c r="P170" s="7"/>
      <c r="Q170" s="7"/>
      <c r="R170" s="7"/>
      <c r="S170" s="102"/>
      <c r="T170" s="93"/>
      <c r="U170" s="7"/>
      <c r="V170" s="109"/>
      <c r="W170" s="7"/>
      <c r="X170" s="87"/>
      <c r="Y170" s="7"/>
      <c r="Z170" s="7"/>
      <c r="AA170" s="86"/>
      <c r="AB170" s="86"/>
      <c r="AC170" s="94"/>
      <c r="AD170" s="7"/>
      <c r="AE170" s="7"/>
      <c r="AF170" s="1"/>
      <c r="AG170" s="7"/>
      <c r="AH170" s="7"/>
      <c r="AI170" s="7"/>
      <c r="AJ170" s="7"/>
      <c r="AK170" s="7"/>
      <c r="AL170" s="7"/>
      <c r="AM170" s="1"/>
      <c r="AN170" s="1"/>
      <c r="AO170" s="1"/>
      <c r="AP170" s="1"/>
      <c r="AQ170" s="1"/>
      <c r="AR170" s="1"/>
      <c r="AS170" s="1"/>
      <c r="AT170" s="1"/>
      <c r="AU170" s="1"/>
    </row>
    <row r="171" spans="1:47" ht="15.75">
      <c r="G171" s="1"/>
      <c r="H171" s="1"/>
      <c r="I171" s="1"/>
      <c r="J171" s="1"/>
      <c r="K171" s="1"/>
      <c r="L171" s="1"/>
      <c r="M171" s="1"/>
      <c r="N171" s="1"/>
      <c r="O171" s="86"/>
      <c r="P171" s="7"/>
      <c r="Q171" s="7"/>
      <c r="R171" s="7"/>
      <c r="S171" s="102"/>
      <c r="T171" s="93"/>
      <c r="U171" s="7"/>
      <c r="V171" s="109"/>
      <c r="W171" s="7"/>
      <c r="X171" s="87"/>
      <c r="Y171" s="7"/>
      <c r="Z171" s="7"/>
      <c r="AA171" s="86"/>
      <c r="AB171" s="86"/>
      <c r="AC171" s="94"/>
      <c r="AD171" s="7"/>
      <c r="AE171" s="7"/>
      <c r="AF171" s="1"/>
      <c r="AG171" s="7"/>
      <c r="AH171" s="7"/>
      <c r="AI171" s="7"/>
      <c r="AJ171" s="7"/>
      <c r="AK171" s="7"/>
      <c r="AL171" s="7"/>
      <c r="AM171" s="1"/>
      <c r="AN171" s="1"/>
      <c r="AO171" s="1"/>
      <c r="AP171" s="1"/>
      <c r="AQ171" s="1"/>
      <c r="AR171" s="1"/>
      <c r="AS171" s="1"/>
      <c r="AT171" s="1"/>
      <c r="AU171" s="1"/>
    </row>
    <row r="172" spans="1:47" ht="15.75">
      <c r="G172" s="1"/>
      <c r="H172" s="1"/>
      <c r="I172" s="1"/>
      <c r="J172" s="1"/>
      <c r="K172" s="1"/>
      <c r="L172" s="1"/>
      <c r="M172" s="1"/>
      <c r="N172" s="1"/>
      <c r="O172" s="86"/>
      <c r="P172" s="7"/>
      <c r="Q172" s="7"/>
      <c r="R172" s="7"/>
      <c r="S172" s="102"/>
      <c r="T172" s="93"/>
      <c r="U172" s="7"/>
      <c r="V172" s="109"/>
      <c r="W172" s="7"/>
      <c r="X172" s="87"/>
      <c r="Y172" s="7"/>
      <c r="Z172" s="7"/>
      <c r="AA172" s="86"/>
      <c r="AB172" s="86"/>
      <c r="AC172" s="94"/>
      <c r="AD172" s="7"/>
      <c r="AE172" s="7"/>
      <c r="AF172" s="1"/>
      <c r="AG172" s="7"/>
      <c r="AH172" s="7"/>
      <c r="AI172" s="7"/>
      <c r="AJ172" s="7"/>
      <c r="AK172" s="7"/>
      <c r="AL172" s="7"/>
      <c r="AM172" s="1"/>
      <c r="AN172" s="1"/>
      <c r="AO172" s="1"/>
      <c r="AP172" s="1"/>
      <c r="AQ172" s="1"/>
      <c r="AR172" s="1"/>
      <c r="AS172" s="1"/>
      <c r="AT172" s="1"/>
      <c r="AU172" s="1"/>
    </row>
    <row r="173" spans="1:47" ht="15.75">
      <c r="G173" s="1"/>
      <c r="H173" s="1"/>
      <c r="I173" s="1"/>
      <c r="J173" s="1"/>
      <c r="K173" s="1"/>
      <c r="L173" s="1"/>
      <c r="M173" s="1"/>
      <c r="N173" s="1"/>
      <c r="O173" s="86"/>
      <c r="P173" s="7"/>
      <c r="Q173" s="7"/>
      <c r="R173" s="7"/>
      <c r="S173" s="102"/>
      <c r="T173" s="93"/>
      <c r="U173" s="7"/>
      <c r="V173" s="109"/>
      <c r="W173" s="7"/>
      <c r="X173" s="87"/>
      <c r="Y173" s="7"/>
      <c r="Z173" s="7"/>
      <c r="AA173" s="86"/>
      <c r="AB173" s="86"/>
      <c r="AC173" s="94"/>
      <c r="AD173" s="7"/>
      <c r="AE173" s="7"/>
      <c r="AF173" s="1"/>
      <c r="AG173" s="7"/>
      <c r="AH173" s="7"/>
      <c r="AI173" s="7"/>
      <c r="AJ173" s="7"/>
      <c r="AK173" s="7"/>
      <c r="AL173" s="7"/>
      <c r="AM173" s="1"/>
      <c r="AN173" s="1"/>
      <c r="AO173" s="1"/>
      <c r="AP173" s="1"/>
      <c r="AQ173" s="1"/>
      <c r="AR173" s="1"/>
      <c r="AS173" s="1"/>
      <c r="AT173" s="1"/>
      <c r="AU173" s="1"/>
    </row>
    <row r="174" spans="1:47" ht="15.75">
      <c r="A174" s="7"/>
      <c r="B174" s="7"/>
      <c r="C174" s="7"/>
      <c r="G174" s="1"/>
      <c r="H174" s="1"/>
      <c r="I174" s="1"/>
      <c r="J174" s="1"/>
      <c r="K174" s="1"/>
      <c r="L174" s="1"/>
      <c r="M174" s="1"/>
      <c r="N174" s="1"/>
      <c r="O174" s="86"/>
      <c r="P174" s="7"/>
      <c r="Q174" s="7"/>
      <c r="R174" s="7"/>
      <c r="S174" s="102"/>
      <c r="T174" s="93"/>
      <c r="U174" s="7"/>
      <c r="V174" s="109"/>
      <c r="W174" s="7"/>
      <c r="X174" s="87"/>
      <c r="Y174" s="7"/>
      <c r="Z174" s="7"/>
      <c r="AA174" s="86"/>
      <c r="AB174" s="86"/>
      <c r="AC174" s="94"/>
      <c r="AD174" s="7"/>
      <c r="AE174" s="7"/>
      <c r="AF174" s="1"/>
      <c r="AG174" s="7"/>
      <c r="AH174" s="7"/>
      <c r="AI174" s="7"/>
      <c r="AJ174" s="7"/>
      <c r="AK174" s="7"/>
      <c r="AL174" s="7"/>
      <c r="AM174" s="1"/>
      <c r="AN174" s="1"/>
      <c r="AO174" s="1"/>
      <c r="AP174" s="1"/>
      <c r="AQ174" s="1"/>
      <c r="AR174" s="1"/>
      <c r="AS174" s="1"/>
      <c r="AT174" s="1"/>
      <c r="AU174" s="1"/>
    </row>
    <row r="175" spans="1:47" ht="15.75">
      <c r="A175" s="7"/>
      <c r="B175" s="7"/>
      <c r="C175" s="7"/>
      <c r="G175" s="1"/>
      <c r="H175" s="1"/>
      <c r="I175" s="1"/>
      <c r="J175" s="1"/>
      <c r="K175" s="1"/>
      <c r="L175" s="1"/>
      <c r="M175" s="1"/>
      <c r="N175" s="1"/>
      <c r="O175" s="86"/>
      <c r="P175" s="7"/>
      <c r="Q175" s="7"/>
      <c r="R175" s="7"/>
      <c r="S175" s="102"/>
      <c r="T175" s="93"/>
      <c r="U175" s="7"/>
      <c r="V175" s="109"/>
      <c r="W175" s="7"/>
      <c r="X175" s="87"/>
      <c r="Y175" s="7"/>
      <c r="Z175" s="7"/>
      <c r="AA175" s="86"/>
      <c r="AB175" s="86"/>
      <c r="AC175" s="94"/>
      <c r="AD175" s="7"/>
      <c r="AE175" s="7"/>
      <c r="AF175" s="1"/>
      <c r="AG175" s="7"/>
      <c r="AH175" s="7"/>
      <c r="AI175" s="7"/>
      <c r="AJ175" s="7"/>
      <c r="AK175" s="7"/>
      <c r="AL175" s="7"/>
      <c r="AM175" s="1"/>
      <c r="AN175" s="1"/>
      <c r="AO175" s="1"/>
      <c r="AP175" s="1"/>
      <c r="AQ175" s="1"/>
      <c r="AR175" s="1"/>
      <c r="AS175" s="1"/>
      <c r="AT175" s="1"/>
      <c r="AU175" s="1"/>
    </row>
    <row r="176" spans="1:47" ht="15.75">
      <c r="A176" s="7"/>
      <c r="B176" s="7"/>
      <c r="C176" s="7"/>
      <c r="G176" s="1"/>
      <c r="H176" s="1"/>
      <c r="I176" s="1"/>
      <c r="J176" s="1"/>
      <c r="K176" s="1"/>
      <c r="L176" s="1"/>
      <c r="M176" s="1"/>
      <c r="N176" s="1"/>
      <c r="O176" s="86"/>
      <c r="P176" s="7"/>
      <c r="Q176" s="7"/>
      <c r="R176" s="7"/>
      <c r="S176" s="102"/>
      <c r="T176" s="93"/>
      <c r="U176" s="7"/>
      <c r="V176" s="109"/>
      <c r="W176" s="7"/>
      <c r="X176" s="87"/>
      <c r="Y176" s="7"/>
      <c r="Z176" s="7"/>
      <c r="AA176" s="86"/>
      <c r="AB176" s="86"/>
      <c r="AC176" s="94"/>
      <c r="AD176" s="7"/>
      <c r="AE176" s="7"/>
      <c r="AF176" s="1"/>
      <c r="AG176" s="7"/>
      <c r="AH176" s="7"/>
      <c r="AI176" s="7"/>
      <c r="AJ176" s="7"/>
      <c r="AK176" s="7"/>
      <c r="AL176" s="7"/>
      <c r="AM176" s="1"/>
      <c r="AN176" s="1"/>
      <c r="AO176" s="1"/>
      <c r="AP176" s="1"/>
      <c r="AQ176" s="1"/>
      <c r="AR176" s="1"/>
      <c r="AS176" s="1"/>
      <c r="AT176" s="1"/>
      <c r="AU176" s="1"/>
    </row>
    <row r="177" spans="1:47" ht="15.75">
      <c r="A177" s="7"/>
      <c r="B177" s="7"/>
      <c r="C177" s="7"/>
      <c r="G177" s="1"/>
      <c r="H177" s="1"/>
      <c r="I177" s="1"/>
      <c r="J177" s="1"/>
      <c r="K177" s="1"/>
      <c r="L177" s="1"/>
      <c r="M177" s="1"/>
      <c r="N177" s="1"/>
      <c r="O177" s="86"/>
      <c r="P177" s="7"/>
      <c r="Q177" s="7"/>
      <c r="R177" s="7"/>
      <c r="S177" s="102"/>
      <c r="T177" s="93"/>
      <c r="U177" s="7"/>
      <c r="V177" s="109"/>
      <c r="W177" s="7"/>
      <c r="X177" s="87"/>
      <c r="Y177" s="7"/>
      <c r="Z177" s="7"/>
      <c r="AA177" s="86"/>
      <c r="AB177" s="86"/>
      <c r="AC177" s="94"/>
      <c r="AD177" s="7"/>
      <c r="AE177" s="7"/>
      <c r="AF177" s="1"/>
      <c r="AG177" s="7"/>
      <c r="AH177" s="7"/>
      <c r="AI177" s="7"/>
      <c r="AJ177" s="7"/>
      <c r="AK177" s="7"/>
      <c r="AL177" s="7"/>
      <c r="AM177" s="1"/>
      <c r="AN177" s="1"/>
      <c r="AO177" s="1"/>
      <c r="AP177" s="1"/>
      <c r="AQ177" s="1"/>
      <c r="AR177" s="1"/>
      <c r="AS177" s="1"/>
      <c r="AT177" s="1"/>
      <c r="AU177" s="1"/>
    </row>
    <row r="178" spans="1:47" ht="15.75">
      <c r="A178" s="7"/>
      <c r="B178" s="7"/>
      <c r="C178" s="7"/>
      <c r="G178" s="10"/>
      <c r="H178" s="10"/>
      <c r="I178" s="10"/>
      <c r="J178" s="10"/>
      <c r="K178" s="10"/>
      <c r="L178" s="10"/>
      <c r="M178" s="10"/>
      <c r="N178" s="10"/>
      <c r="O178" s="86"/>
      <c r="P178" s="7"/>
      <c r="Q178" s="7"/>
      <c r="R178" s="7"/>
      <c r="S178" s="102"/>
      <c r="T178" s="93"/>
      <c r="U178" s="7"/>
      <c r="V178" s="109"/>
      <c r="W178" s="7"/>
      <c r="X178" s="106"/>
      <c r="Y178" s="7"/>
      <c r="Z178" s="7"/>
      <c r="AA178" s="86"/>
      <c r="AB178" s="86"/>
      <c r="AC178" s="94"/>
      <c r="AD178" s="7"/>
      <c r="AE178" s="7"/>
      <c r="AF178" s="10"/>
      <c r="AG178" s="7"/>
      <c r="AH178" s="7"/>
      <c r="AI178" s="7"/>
      <c r="AJ178" s="7"/>
      <c r="AK178" s="7"/>
      <c r="AL178" s="7"/>
      <c r="AM178" s="10"/>
      <c r="AN178" s="10"/>
      <c r="AO178" s="10"/>
      <c r="AP178" s="10"/>
      <c r="AQ178" s="10"/>
      <c r="AR178" s="10"/>
      <c r="AS178" s="10"/>
      <c r="AT178" s="10"/>
      <c r="AU178" s="10"/>
    </row>
    <row r="179" spans="1:47" ht="15.75">
      <c r="A179" s="7"/>
      <c r="B179" s="7"/>
      <c r="C179" s="7"/>
      <c r="G179" s="10"/>
      <c r="H179" s="10"/>
      <c r="I179" s="10"/>
      <c r="J179" s="10"/>
      <c r="K179" s="10"/>
      <c r="L179" s="10"/>
      <c r="M179" s="10"/>
      <c r="N179" s="10"/>
      <c r="O179" s="86"/>
      <c r="P179" s="7"/>
      <c r="Q179" s="7"/>
      <c r="R179" s="7"/>
      <c r="S179" s="102"/>
      <c r="T179" s="93"/>
      <c r="U179" s="7"/>
      <c r="V179" s="109"/>
      <c r="W179" s="7"/>
      <c r="X179" s="106"/>
      <c r="Y179" s="7"/>
      <c r="Z179" s="7"/>
      <c r="AA179" s="86"/>
      <c r="AB179" s="86"/>
      <c r="AC179" s="94"/>
      <c r="AD179" s="7"/>
      <c r="AE179" s="7"/>
      <c r="AF179" s="10"/>
      <c r="AG179" s="7"/>
      <c r="AH179" s="7"/>
      <c r="AI179" s="7"/>
      <c r="AJ179" s="7"/>
      <c r="AK179" s="7"/>
      <c r="AL179" s="7"/>
      <c r="AM179" s="10"/>
      <c r="AN179" s="10"/>
      <c r="AO179" s="10"/>
      <c r="AP179" s="10"/>
      <c r="AQ179" s="10"/>
      <c r="AR179" s="10"/>
      <c r="AS179" s="10"/>
      <c r="AT179" s="10"/>
      <c r="AU179" s="10"/>
    </row>
    <row r="180" spans="1:47" ht="15.75">
      <c r="A180" s="7"/>
      <c r="B180" s="7"/>
      <c r="C180" s="7"/>
      <c r="G180" s="10"/>
      <c r="H180" s="10"/>
      <c r="I180" s="10"/>
      <c r="J180" s="10"/>
      <c r="K180" s="10"/>
      <c r="L180" s="10"/>
      <c r="M180" s="10"/>
      <c r="N180" s="10"/>
      <c r="O180" s="86"/>
      <c r="P180" s="7"/>
      <c r="Q180" s="7"/>
      <c r="R180" s="7"/>
      <c r="S180" s="102"/>
      <c r="T180" s="93"/>
      <c r="U180" s="7"/>
      <c r="V180" s="109"/>
      <c r="W180" s="7"/>
      <c r="X180" s="106"/>
      <c r="Y180" s="7"/>
      <c r="Z180" s="7"/>
      <c r="AA180" s="86"/>
      <c r="AB180" s="86"/>
      <c r="AC180" s="94"/>
      <c r="AD180" s="7"/>
      <c r="AE180" s="7"/>
      <c r="AF180" s="10"/>
      <c r="AG180" s="7"/>
      <c r="AH180" s="7"/>
      <c r="AI180" s="7"/>
      <c r="AJ180" s="7"/>
      <c r="AK180" s="7"/>
      <c r="AL180" s="7"/>
      <c r="AM180" s="10"/>
      <c r="AN180" s="10"/>
      <c r="AO180" s="10"/>
      <c r="AP180" s="10"/>
      <c r="AQ180" s="10"/>
      <c r="AR180" s="10"/>
      <c r="AS180" s="10"/>
      <c r="AT180" s="10"/>
      <c r="AU180" s="10"/>
    </row>
    <row r="181" spans="1:47" ht="15.75">
      <c r="A181" s="7"/>
      <c r="B181" s="7"/>
      <c r="C181" s="7"/>
      <c r="G181" s="1"/>
      <c r="N181" s="1"/>
      <c r="O181" s="87"/>
      <c r="P181" s="1"/>
      <c r="Q181" s="1"/>
      <c r="R181" s="1"/>
      <c r="S181" s="102"/>
      <c r="T181" s="94"/>
      <c r="U181" s="1"/>
      <c r="V181" s="87"/>
    </row>
    <row r="182" spans="1:47" ht="15.75">
      <c r="F182" s="7"/>
      <c r="G182" s="1"/>
      <c r="H182" s="7"/>
      <c r="I182" s="7"/>
      <c r="J182" s="7"/>
      <c r="K182" s="7"/>
      <c r="L182" s="7"/>
      <c r="M182" s="7"/>
      <c r="N182" s="1"/>
      <c r="O182" s="87"/>
      <c r="P182" s="1"/>
      <c r="Q182" s="1"/>
      <c r="R182" s="1"/>
      <c r="S182" s="102"/>
      <c r="T182" s="94"/>
      <c r="U182" s="1"/>
      <c r="V182" s="87"/>
    </row>
    <row r="183" spans="1:47" ht="15.75">
      <c r="F183" s="7"/>
      <c r="G183" s="1"/>
      <c r="H183" s="7"/>
      <c r="I183" s="7"/>
      <c r="J183" s="7"/>
      <c r="K183" s="7"/>
      <c r="L183" s="7"/>
      <c r="M183" s="7"/>
      <c r="N183" s="1"/>
      <c r="O183" s="87"/>
      <c r="P183" s="1"/>
      <c r="Q183" s="1"/>
      <c r="R183" s="1"/>
      <c r="S183" s="102"/>
      <c r="T183" s="94"/>
      <c r="U183" s="1"/>
      <c r="V183" s="87"/>
    </row>
    <row r="184" spans="1:47" ht="15.75">
      <c r="A184" s="44"/>
      <c r="B184" s="44"/>
      <c r="C184" s="44"/>
    </row>
    <row r="186" spans="1:47">
      <c r="A186" s="19"/>
      <c r="B186" s="19"/>
      <c r="C186" s="19"/>
    </row>
    <row r="187" spans="1:47">
      <c r="A187" s="19"/>
      <c r="B187" s="19"/>
      <c r="C187" s="19"/>
    </row>
    <row r="188" spans="1:47">
      <c r="A188" s="19"/>
      <c r="B188" s="19"/>
      <c r="C188" s="19"/>
    </row>
    <row r="189" spans="1:47">
      <c r="A189" s="19"/>
      <c r="B189" s="19"/>
      <c r="C189" s="19"/>
    </row>
    <row r="190" spans="1:47">
      <c r="A190" s="3"/>
      <c r="B190" s="3"/>
      <c r="C190" s="3"/>
    </row>
    <row r="191" spans="1:47">
      <c r="A191" s="19"/>
      <c r="B191" s="19"/>
      <c r="C191" s="19"/>
    </row>
    <row r="192" spans="1:47">
      <c r="A192" s="19"/>
      <c r="B192" s="19"/>
      <c r="C192" s="19"/>
    </row>
    <row r="197" spans="4:47">
      <c r="F197" s="19"/>
      <c r="H197" s="19"/>
      <c r="I197" s="19"/>
      <c r="J197" s="19"/>
      <c r="K197" s="19"/>
      <c r="L197" s="19"/>
      <c r="M197" s="19"/>
    </row>
    <row r="198" spans="4:47">
      <c r="F198" s="3"/>
      <c r="H198" s="3"/>
      <c r="I198" s="3"/>
      <c r="J198" s="3"/>
      <c r="K198" s="3"/>
      <c r="L198" s="3"/>
      <c r="M198" s="3"/>
    </row>
    <row r="199" spans="4:47">
      <c r="F199" s="19"/>
      <c r="H199" s="19"/>
      <c r="I199" s="19"/>
      <c r="J199" s="19"/>
      <c r="K199" s="19"/>
      <c r="L199" s="19"/>
      <c r="M199" s="19"/>
    </row>
    <row r="200" spans="4:47">
      <c r="F200" s="19"/>
      <c r="H200" s="19"/>
      <c r="I200" s="19"/>
      <c r="J200" s="19"/>
      <c r="K200" s="19"/>
      <c r="L200" s="19"/>
      <c r="M200" s="19"/>
    </row>
    <row r="201" spans="4:47" ht="15.75">
      <c r="D201" s="7"/>
      <c r="E201" s="7"/>
      <c r="O201" s="88"/>
      <c r="P201" s="19"/>
      <c r="Q201" s="19"/>
      <c r="R201" s="19"/>
      <c r="S201" s="103"/>
      <c r="T201" s="95"/>
      <c r="U201" s="19"/>
      <c r="V201" s="33"/>
      <c r="W201" s="19"/>
      <c r="Y201" s="19"/>
      <c r="Z201" s="19"/>
      <c r="AA201" s="88"/>
      <c r="AB201" s="88"/>
      <c r="AC201" s="96"/>
      <c r="AD201" s="19"/>
      <c r="AE201" s="19"/>
      <c r="AG201" s="19"/>
      <c r="AH201" s="19"/>
      <c r="AI201" s="19"/>
      <c r="AJ201" s="19"/>
      <c r="AK201" s="19"/>
      <c r="AL201" s="19"/>
    </row>
    <row r="202" spans="4:47" ht="15.75">
      <c r="D202" s="7"/>
      <c r="E202" s="7"/>
      <c r="O202" s="89"/>
      <c r="P202" s="3"/>
      <c r="Q202" s="3"/>
      <c r="R202" s="3"/>
      <c r="S202" s="103"/>
      <c r="T202" s="96"/>
      <c r="U202" s="3"/>
      <c r="V202" s="89"/>
      <c r="W202" s="3"/>
      <c r="Y202" s="3"/>
      <c r="Z202" s="3"/>
      <c r="AA202" s="89"/>
      <c r="AB202" s="89"/>
      <c r="AC202" s="96"/>
      <c r="AD202" s="3"/>
      <c r="AE202" s="3"/>
      <c r="AG202" s="3"/>
      <c r="AH202" s="3"/>
      <c r="AI202" s="3"/>
      <c r="AJ202" s="3"/>
      <c r="AK202" s="3"/>
      <c r="AL202" s="3"/>
    </row>
    <row r="203" spans="4:47" ht="15.75">
      <c r="D203" s="7"/>
      <c r="E203" s="7"/>
      <c r="O203" s="88"/>
      <c r="P203" s="19"/>
      <c r="Q203" s="19"/>
      <c r="R203" s="19"/>
      <c r="S203" s="103"/>
      <c r="T203" s="95"/>
      <c r="U203" s="19"/>
      <c r="V203" s="33"/>
      <c r="W203" s="19"/>
      <c r="Y203" s="19"/>
      <c r="Z203" s="19"/>
      <c r="AA203" s="88"/>
      <c r="AB203" s="88"/>
      <c r="AC203" s="96"/>
      <c r="AD203" s="19"/>
      <c r="AE203" s="19"/>
      <c r="AG203" s="19"/>
      <c r="AH203" s="19"/>
      <c r="AI203" s="19"/>
      <c r="AJ203" s="19"/>
      <c r="AK203" s="19"/>
      <c r="AL203" s="19"/>
    </row>
    <row r="204" spans="4:47" ht="15.75">
      <c r="D204" s="7"/>
      <c r="E204" s="7"/>
      <c r="O204" s="88"/>
      <c r="P204" s="19"/>
      <c r="Q204" s="19"/>
      <c r="R204" s="19"/>
      <c r="S204" s="103"/>
      <c r="T204" s="95"/>
      <c r="U204" s="19"/>
      <c r="V204" s="33"/>
      <c r="W204" s="19"/>
      <c r="Y204" s="19"/>
      <c r="Z204" s="19"/>
      <c r="AA204" s="88"/>
      <c r="AB204" s="88"/>
      <c r="AC204" s="96"/>
      <c r="AD204" s="19"/>
      <c r="AE204" s="19"/>
      <c r="AG204" s="19"/>
      <c r="AH204" s="19"/>
      <c r="AI204" s="19"/>
      <c r="AJ204" s="19"/>
      <c r="AK204" s="19"/>
      <c r="AL204" s="19"/>
    </row>
    <row r="205" spans="4:47" ht="15.75">
      <c r="D205" s="7"/>
      <c r="E205" s="7"/>
      <c r="O205" s="88"/>
      <c r="P205" s="19"/>
      <c r="Q205" s="19"/>
      <c r="R205" s="19"/>
      <c r="S205" s="103"/>
      <c r="T205" s="95"/>
      <c r="U205" s="19"/>
      <c r="V205" s="33"/>
      <c r="W205" s="19"/>
      <c r="Y205" s="19"/>
      <c r="Z205" s="19"/>
      <c r="AA205" s="88"/>
      <c r="AB205" s="88"/>
      <c r="AC205" s="96"/>
      <c r="AD205" s="19"/>
      <c r="AE205" s="19"/>
      <c r="AG205" s="19"/>
      <c r="AH205" s="19"/>
      <c r="AI205" s="19"/>
      <c r="AJ205" s="19"/>
      <c r="AK205" s="19"/>
      <c r="AL205" s="19"/>
    </row>
    <row r="206" spans="4:47" ht="15.75">
      <c r="D206" s="7"/>
      <c r="E206" s="7"/>
      <c r="O206" s="88"/>
      <c r="P206" s="19"/>
      <c r="Q206" s="19"/>
      <c r="R206" s="19"/>
      <c r="S206" s="103"/>
      <c r="T206" s="95"/>
      <c r="U206" s="19"/>
      <c r="V206" s="33"/>
      <c r="W206" s="19"/>
      <c r="Y206" s="19"/>
      <c r="Z206" s="19"/>
      <c r="AA206" s="88"/>
      <c r="AB206" s="88"/>
      <c r="AC206" s="96"/>
      <c r="AD206" s="19"/>
      <c r="AE206" s="19"/>
      <c r="AG206" s="19"/>
      <c r="AH206" s="19"/>
      <c r="AI206" s="19"/>
      <c r="AJ206" s="19"/>
      <c r="AK206" s="19"/>
      <c r="AL206" s="19"/>
    </row>
    <row r="207" spans="4:47" ht="15.75">
      <c r="D207" s="7"/>
      <c r="E207" s="7"/>
    </row>
    <row r="208" spans="4:47" ht="15.75">
      <c r="D208" s="7"/>
      <c r="E208" s="7"/>
      <c r="G208" s="3"/>
      <c r="H208" s="3"/>
      <c r="I208" s="3"/>
      <c r="J208" s="3"/>
      <c r="K208" s="3"/>
      <c r="L208" s="3"/>
      <c r="M208" s="3"/>
      <c r="N208" s="3"/>
      <c r="O208" s="88"/>
      <c r="P208" s="19"/>
      <c r="Q208" s="19"/>
      <c r="R208" s="19"/>
      <c r="S208" s="103"/>
      <c r="T208" s="95"/>
      <c r="U208" s="19"/>
      <c r="V208" s="33"/>
      <c r="W208" s="19"/>
      <c r="X208" s="89"/>
      <c r="Y208" s="19"/>
      <c r="Z208" s="19"/>
      <c r="AA208" s="88"/>
      <c r="AB208" s="88"/>
      <c r="AC208" s="96"/>
      <c r="AD208" s="19"/>
      <c r="AE208" s="19"/>
      <c r="AF208" s="3"/>
      <c r="AG208" s="19"/>
      <c r="AH208" s="19"/>
      <c r="AI208" s="19"/>
      <c r="AJ208" s="19"/>
      <c r="AK208" s="19"/>
      <c r="AL208" s="19"/>
      <c r="AM208" s="3"/>
      <c r="AN208" s="3"/>
      <c r="AO208" s="3"/>
      <c r="AP208" s="3"/>
      <c r="AQ208" s="3"/>
      <c r="AR208" s="3"/>
      <c r="AS208" s="3"/>
      <c r="AT208" s="3"/>
      <c r="AU208" s="3"/>
    </row>
    <row r="209" spans="4:47">
      <c r="G209" s="3"/>
      <c r="H209" s="3"/>
      <c r="I209" s="3"/>
      <c r="J209" s="3"/>
      <c r="K209" s="3"/>
      <c r="L209" s="3"/>
      <c r="M209" s="3"/>
      <c r="N209" s="3"/>
      <c r="O209" s="88"/>
      <c r="P209" s="19"/>
      <c r="Q209" s="19"/>
      <c r="R209" s="19"/>
      <c r="S209" s="103"/>
      <c r="T209" s="95"/>
      <c r="U209" s="19"/>
      <c r="V209" s="33"/>
      <c r="W209" s="19"/>
      <c r="X209" s="89"/>
      <c r="Y209" s="19"/>
      <c r="Z209" s="19"/>
      <c r="AA209" s="88"/>
      <c r="AB209" s="88"/>
      <c r="AC209" s="96"/>
      <c r="AD209" s="19"/>
      <c r="AE209" s="19"/>
      <c r="AF209" s="3"/>
      <c r="AG209" s="19"/>
      <c r="AH209" s="19"/>
      <c r="AI209" s="19"/>
      <c r="AJ209" s="19"/>
      <c r="AK209" s="19"/>
      <c r="AL209" s="19"/>
      <c r="AM209" s="3"/>
      <c r="AN209" s="3"/>
      <c r="AO209" s="3"/>
      <c r="AP209" s="3"/>
      <c r="AQ209" s="3"/>
      <c r="AR209" s="3"/>
      <c r="AS209" s="3"/>
      <c r="AT209" s="3"/>
      <c r="AU209" s="3"/>
    </row>
    <row r="210" spans="4:47">
      <c r="G210" s="3"/>
      <c r="H210" s="3"/>
      <c r="I210" s="3"/>
      <c r="J210" s="3"/>
      <c r="K210" s="3"/>
      <c r="L210" s="3"/>
      <c r="M210" s="3"/>
      <c r="N210" s="3"/>
      <c r="O210" s="88"/>
      <c r="P210" s="19"/>
      <c r="Q210" s="19"/>
      <c r="R210" s="19"/>
      <c r="S210" s="103"/>
      <c r="T210" s="95"/>
      <c r="U210" s="19"/>
      <c r="V210" s="33"/>
      <c r="W210" s="19"/>
      <c r="X210" s="89"/>
      <c r="Y210" s="19"/>
      <c r="Z210" s="19"/>
      <c r="AA210" s="88"/>
      <c r="AB210" s="88"/>
      <c r="AC210" s="96"/>
      <c r="AD210" s="19"/>
      <c r="AE210" s="19"/>
      <c r="AF210" s="3"/>
      <c r="AG210" s="19"/>
      <c r="AH210" s="19"/>
      <c r="AI210" s="19"/>
      <c r="AJ210" s="19"/>
      <c r="AK210" s="19"/>
      <c r="AL210" s="19"/>
      <c r="AM210" s="3"/>
      <c r="AN210" s="3"/>
      <c r="AO210" s="3"/>
      <c r="AP210" s="3"/>
      <c r="AQ210" s="3"/>
      <c r="AR210" s="3"/>
      <c r="AS210" s="3"/>
      <c r="AT210" s="3"/>
      <c r="AU210" s="3"/>
    </row>
    <row r="211" spans="4:47" ht="15.75">
      <c r="D211" s="44"/>
      <c r="E211" s="44"/>
      <c r="G211" s="3"/>
      <c r="H211" s="3"/>
      <c r="I211" s="3"/>
      <c r="J211" s="3"/>
      <c r="K211" s="3"/>
      <c r="L211" s="3"/>
      <c r="M211" s="3"/>
      <c r="N211" s="3"/>
      <c r="O211" s="88"/>
      <c r="P211" s="19"/>
      <c r="Q211" s="19"/>
      <c r="R211" s="19"/>
      <c r="S211" s="103"/>
      <c r="T211" s="95"/>
      <c r="U211" s="19"/>
      <c r="V211" s="33"/>
      <c r="W211" s="19"/>
      <c r="X211" s="89"/>
      <c r="Y211" s="19"/>
      <c r="Z211" s="19"/>
      <c r="AA211" s="88"/>
      <c r="AB211" s="88"/>
      <c r="AC211" s="96"/>
      <c r="AD211" s="19"/>
      <c r="AE211" s="19"/>
      <c r="AF211" s="3"/>
      <c r="AG211" s="19"/>
      <c r="AH211" s="19"/>
      <c r="AI211" s="19"/>
      <c r="AJ211" s="19"/>
      <c r="AK211" s="19"/>
      <c r="AL211" s="19"/>
      <c r="AM211" s="3"/>
      <c r="AN211" s="3"/>
      <c r="AO211" s="3"/>
      <c r="AP211" s="3"/>
      <c r="AQ211" s="3"/>
      <c r="AR211" s="3"/>
      <c r="AS211" s="3"/>
      <c r="AT211" s="3"/>
      <c r="AU211" s="3"/>
    </row>
    <row r="212" spans="4:47">
      <c r="G212" s="3"/>
      <c r="H212" s="3"/>
      <c r="I212" s="3"/>
      <c r="J212" s="3"/>
      <c r="K212" s="3"/>
      <c r="L212" s="3"/>
      <c r="M212" s="3"/>
      <c r="N212" s="3"/>
      <c r="O212" s="88"/>
      <c r="P212" s="19"/>
      <c r="Q212" s="19"/>
      <c r="R212" s="19"/>
      <c r="S212" s="103"/>
      <c r="T212" s="95"/>
      <c r="U212" s="19"/>
      <c r="V212" s="33"/>
      <c r="W212" s="19"/>
      <c r="X212" s="89"/>
      <c r="Y212" s="19"/>
      <c r="Z212" s="19"/>
      <c r="AA212" s="88"/>
      <c r="AB212" s="88"/>
      <c r="AC212" s="96"/>
      <c r="AD212" s="19"/>
      <c r="AE212" s="19"/>
      <c r="AF212" s="3"/>
      <c r="AG212" s="19"/>
      <c r="AH212" s="19"/>
      <c r="AI212" s="19"/>
      <c r="AJ212" s="19"/>
      <c r="AK212" s="19"/>
      <c r="AL212" s="19"/>
      <c r="AM212" s="3"/>
      <c r="AN212" s="3"/>
      <c r="AO212" s="3"/>
      <c r="AP212" s="3"/>
      <c r="AQ212" s="3"/>
      <c r="AR212" s="3"/>
      <c r="AS212" s="3"/>
      <c r="AT212" s="3"/>
      <c r="AU212" s="3"/>
    </row>
    <row r="213" spans="4:47">
      <c r="D213" s="19"/>
      <c r="E213" s="19"/>
      <c r="G213" s="3"/>
      <c r="H213" s="3"/>
      <c r="I213" s="3"/>
      <c r="J213" s="3"/>
      <c r="K213" s="3"/>
      <c r="L213" s="3"/>
      <c r="M213" s="3"/>
      <c r="N213" s="3"/>
      <c r="O213" s="88"/>
      <c r="P213" s="19"/>
      <c r="Q213" s="19"/>
      <c r="R213" s="19"/>
      <c r="S213" s="103"/>
      <c r="T213" s="95"/>
      <c r="U213" s="19"/>
      <c r="V213" s="33"/>
      <c r="W213" s="19"/>
      <c r="X213" s="89"/>
      <c r="Y213" s="19"/>
      <c r="Z213" s="19"/>
      <c r="AA213" s="88"/>
      <c r="AB213" s="88"/>
      <c r="AC213" s="96"/>
      <c r="AD213" s="19"/>
      <c r="AE213" s="19"/>
      <c r="AF213" s="3"/>
      <c r="AG213" s="19"/>
      <c r="AH213" s="19"/>
      <c r="AI213" s="19"/>
      <c r="AJ213" s="19"/>
      <c r="AK213" s="19"/>
      <c r="AL213" s="19"/>
      <c r="AM213" s="3"/>
      <c r="AN213" s="3"/>
      <c r="AO213" s="3"/>
      <c r="AP213" s="3"/>
      <c r="AQ213" s="3"/>
      <c r="AR213" s="3"/>
      <c r="AS213" s="3"/>
      <c r="AT213" s="3"/>
      <c r="AU213" s="3"/>
    </row>
    <row r="214" spans="4:47">
      <c r="D214" s="19"/>
      <c r="E214" s="19"/>
    </row>
    <row r="215" spans="4:47">
      <c r="D215" s="19"/>
      <c r="E215" s="19"/>
      <c r="G215" s="3"/>
      <c r="H215" s="3"/>
      <c r="I215" s="3"/>
      <c r="J215" s="3"/>
      <c r="K215" s="3"/>
      <c r="L215" s="3"/>
      <c r="M215" s="3"/>
      <c r="N215" s="3"/>
      <c r="O215" s="88"/>
      <c r="P215" s="19"/>
      <c r="Q215" s="19"/>
      <c r="R215" s="19"/>
      <c r="S215" s="103"/>
      <c r="T215" s="95"/>
      <c r="U215" s="19"/>
      <c r="V215" s="33"/>
      <c r="W215" s="19"/>
      <c r="X215" s="89"/>
      <c r="Y215" s="19"/>
      <c r="Z215" s="19"/>
      <c r="AA215" s="88"/>
      <c r="AB215" s="88"/>
      <c r="AC215" s="96"/>
      <c r="AD215" s="19"/>
      <c r="AE215" s="19"/>
      <c r="AF215" s="3"/>
      <c r="AG215" s="19"/>
      <c r="AH215" s="19"/>
      <c r="AI215" s="19"/>
      <c r="AJ215" s="19"/>
      <c r="AK215" s="19"/>
      <c r="AL215" s="19"/>
      <c r="AM215" s="3"/>
      <c r="AN215" s="3"/>
      <c r="AO215" s="3"/>
      <c r="AP215" s="3"/>
      <c r="AQ215" s="3"/>
      <c r="AR215" s="3"/>
      <c r="AS215" s="3"/>
      <c r="AT215" s="3"/>
      <c r="AU215" s="3"/>
    </row>
    <row r="216" spans="4:47">
      <c r="D216" s="19"/>
      <c r="E216" s="19"/>
      <c r="G216" s="3"/>
      <c r="H216" s="3"/>
      <c r="I216" s="3"/>
      <c r="J216" s="3"/>
      <c r="K216" s="3"/>
      <c r="L216" s="3"/>
      <c r="M216" s="3"/>
      <c r="N216" s="3"/>
      <c r="O216" s="88"/>
      <c r="P216" s="19"/>
      <c r="Q216" s="19"/>
      <c r="R216" s="19"/>
      <c r="S216" s="103"/>
      <c r="T216" s="95"/>
      <c r="U216" s="19"/>
      <c r="V216" s="33"/>
      <c r="W216" s="19"/>
      <c r="X216" s="89"/>
      <c r="Y216" s="19"/>
      <c r="Z216" s="19"/>
      <c r="AA216" s="88"/>
      <c r="AB216" s="88"/>
      <c r="AC216" s="96"/>
      <c r="AD216" s="19"/>
      <c r="AE216" s="19"/>
      <c r="AF216" s="3"/>
      <c r="AG216" s="19"/>
      <c r="AH216" s="19"/>
      <c r="AI216" s="19"/>
      <c r="AJ216" s="19"/>
      <c r="AK216" s="19"/>
      <c r="AL216" s="19"/>
      <c r="AM216" s="3"/>
      <c r="AN216" s="3"/>
      <c r="AO216" s="3"/>
      <c r="AP216" s="3"/>
      <c r="AQ216" s="3"/>
      <c r="AR216" s="3"/>
      <c r="AS216" s="3"/>
      <c r="AT216" s="3"/>
      <c r="AU216" s="3"/>
    </row>
    <row r="217" spans="4:47">
      <c r="D217" s="3"/>
      <c r="E217" s="3"/>
      <c r="G217" s="3"/>
      <c r="H217" s="3"/>
      <c r="I217" s="3"/>
      <c r="J217" s="3"/>
      <c r="K217" s="3"/>
      <c r="L217" s="3"/>
      <c r="M217" s="3"/>
      <c r="N217" s="3"/>
      <c r="O217" s="88"/>
      <c r="P217" s="19"/>
      <c r="Q217" s="19"/>
      <c r="R217" s="19"/>
      <c r="S217" s="103"/>
      <c r="T217" s="95"/>
      <c r="U217" s="19"/>
      <c r="V217" s="33"/>
      <c r="W217" s="19"/>
      <c r="X217" s="89"/>
      <c r="Y217" s="19"/>
      <c r="Z217" s="19"/>
      <c r="AA217" s="88"/>
      <c r="AB217" s="88"/>
      <c r="AC217" s="96"/>
      <c r="AD217" s="19"/>
      <c r="AE217" s="19"/>
      <c r="AF217" s="3"/>
      <c r="AG217" s="19"/>
      <c r="AH217" s="19"/>
      <c r="AI217" s="19"/>
      <c r="AJ217" s="19"/>
      <c r="AK217" s="19"/>
      <c r="AL217" s="19"/>
      <c r="AM217" s="3"/>
      <c r="AN217" s="3"/>
      <c r="AO217" s="3"/>
      <c r="AP217" s="3"/>
      <c r="AQ217" s="3"/>
      <c r="AR217" s="3"/>
      <c r="AS217" s="3"/>
      <c r="AT217" s="3"/>
      <c r="AU217" s="3"/>
    </row>
    <row r="218" spans="4:47">
      <c r="D218" s="19"/>
      <c r="E218" s="19"/>
      <c r="G218" s="3"/>
      <c r="H218" s="3"/>
      <c r="I218" s="3"/>
      <c r="J218" s="3"/>
      <c r="K218" s="3"/>
      <c r="L218" s="3"/>
      <c r="M218" s="3"/>
      <c r="N218" s="3"/>
      <c r="O218" s="88"/>
      <c r="P218" s="19"/>
      <c r="Q218" s="19"/>
      <c r="R218" s="19"/>
      <c r="S218" s="103"/>
      <c r="T218" s="95"/>
      <c r="U218" s="19"/>
      <c r="V218" s="33"/>
      <c r="W218" s="19"/>
      <c r="X218" s="89"/>
      <c r="Y218" s="19"/>
      <c r="Z218" s="19"/>
      <c r="AA218" s="88"/>
      <c r="AB218" s="88"/>
      <c r="AC218" s="96"/>
      <c r="AD218" s="19"/>
      <c r="AE218" s="19"/>
      <c r="AF218" s="3"/>
      <c r="AG218" s="19"/>
      <c r="AH218" s="19"/>
      <c r="AI218" s="19"/>
      <c r="AJ218" s="19"/>
      <c r="AK218" s="19"/>
      <c r="AL218" s="19"/>
      <c r="AM218" s="3"/>
      <c r="AN218" s="3"/>
      <c r="AO218" s="3"/>
      <c r="AP218" s="3"/>
      <c r="AQ218" s="3"/>
      <c r="AR218" s="3"/>
      <c r="AS218" s="3"/>
      <c r="AT218" s="3"/>
      <c r="AU218" s="3"/>
    </row>
    <row r="219" spans="4:47">
      <c r="D219" s="19"/>
      <c r="E219" s="19"/>
      <c r="G219" s="3"/>
      <c r="H219" s="3"/>
      <c r="I219" s="3"/>
      <c r="J219" s="3"/>
      <c r="K219" s="3"/>
      <c r="L219" s="3"/>
      <c r="M219" s="3"/>
      <c r="N219" s="3"/>
      <c r="O219" s="88"/>
      <c r="P219" s="19"/>
      <c r="Q219" s="19"/>
      <c r="R219" s="19"/>
      <c r="S219" s="103"/>
      <c r="T219" s="95"/>
      <c r="U219" s="19"/>
      <c r="V219" s="33"/>
      <c r="W219" s="19"/>
      <c r="X219" s="89"/>
      <c r="Y219" s="19"/>
      <c r="Z219" s="19"/>
      <c r="AA219" s="88"/>
      <c r="AB219" s="88"/>
      <c r="AC219" s="96"/>
      <c r="AD219" s="19"/>
      <c r="AE219" s="19"/>
      <c r="AF219" s="3"/>
      <c r="AG219" s="19"/>
      <c r="AH219" s="19"/>
      <c r="AI219" s="19"/>
      <c r="AJ219" s="19"/>
      <c r="AK219" s="19"/>
      <c r="AL219" s="19"/>
      <c r="AM219" s="3"/>
      <c r="AN219" s="3"/>
      <c r="AO219" s="3"/>
      <c r="AP219" s="3"/>
      <c r="AQ219" s="3"/>
      <c r="AR219" s="3"/>
      <c r="AS219" s="3"/>
      <c r="AT219" s="3"/>
      <c r="AU219" s="3"/>
    </row>
    <row r="222" spans="4:47">
      <c r="G222" s="3"/>
      <c r="H222" s="3"/>
      <c r="I222" s="3"/>
      <c r="J222" s="3"/>
      <c r="K222" s="3"/>
      <c r="L222" s="3"/>
      <c r="M222" s="3"/>
      <c r="N222" s="3"/>
      <c r="O222" s="88"/>
      <c r="P222" s="19"/>
      <c r="Q222" s="19"/>
      <c r="R222" s="19"/>
      <c r="S222" s="103"/>
      <c r="T222" s="95"/>
      <c r="U222" s="19"/>
      <c r="V222" s="33"/>
      <c r="W222" s="19"/>
      <c r="X222" s="89"/>
      <c r="Y222" s="19"/>
      <c r="Z222" s="19"/>
      <c r="AA222" s="88"/>
      <c r="AB222" s="88"/>
      <c r="AC222" s="96"/>
      <c r="AD222" s="19"/>
      <c r="AE222" s="19"/>
      <c r="AF222" s="3"/>
      <c r="AG222" s="19"/>
      <c r="AH222" s="19"/>
      <c r="AI222" s="19"/>
      <c r="AJ222" s="19"/>
      <c r="AK222" s="19"/>
      <c r="AL222" s="19"/>
      <c r="AM222" s="3"/>
      <c r="AN222" s="3"/>
      <c r="AO222" s="3"/>
      <c r="AP222" s="3"/>
      <c r="AQ222" s="3"/>
      <c r="AR222" s="3"/>
      <c r="AS222" s="3"/>
      <c r="AT222" s="3"/>
      <c r="AU222" s="3"/>
    </row>
    <row r="223" spans="4:47">
      <c r="G223" s="3"/>
      <c r="H223" s="3"/>
      <c r="I223" s="3"/>
      <c r="J223" s="3"/>
      <c r="K223" s="3"/>
      <c r="L223" s="3"/>
      <c r="M223" s="3"/>
      <c r="N223" s="3"/>
      <c r="O223" s="88"/>
      <c r="P223" s="19"/>
      <c r="Q223" s="19"/>
      <c r="R223" s="19"/>
      <c r="S223" s="103"/>
      <c r="T223" s="95"/>
      <c r="U223" s="19"/>
      <c r="V223" s="33"/>
      <c r="W223" s="19"/>
      <c r="X223" s="89"/>
      <c r="Y223" s="19"/>
      <c r="Z223" s="19"/>
      <c r="AA223" s="88"/>
      <c r="AB223" s="88"/>
      <c r="AC223" s="96"/>
      <c r="AD223" s="19"/>
      <c r="AE223" s="19"/>
      <c r="AF223" s="3"/>
      <c r="AG223" s="19"/>
      <c r="AH223" s="19"/>
      <c r="AI223" s="19"/>
      <c r="AJ223" s="19"/>
      <c r="AK223" s="19"/>
      <c r="AL223" s="19"/>
      <c r="AM223" s="3"/>
      <c r="AN223" s="3"/>
      <c r="AO223" s="3"/>
      <c r="AP223" s="3"/>
      <c r="AQ223" s="3"/>
      <c r="AR223" s="3"/>
      <c r="AS223" s="3"/>
      <c r="AT223" s="3"/>
      <c r="AU223" s="3"/>
    </row>
    <row r="224" spans="4:47">
      <c r="G224" s="3"/>
      <c r="H224" s="3"/>
      <c r="I224" s="3"/>
      <c r="J224" s="3"/>
      <c r="K224" s="3"/>
      <c r="L224" s="3"/>
      <c r="M224" s="3"/>
      <c r="N224" s="3"/>
      <c r="O224" s="88"/>
      <c r="P224" s="19"/>
      <c r="Q224" s="19"/>
      <c r="R224" s="19"/>
      <c r="S224" s="103"/>
      <c r="T224" s="95"/>
      <c r="U224" s="19"/>
      <c r="V224" s="33"/>
      <c r="W224" s="19"/>
      <c r="X224" s="89"/>
      <c r="Y224" s="19"/>
      <c r="Z224" s="19"/>
      <c r="AA224" s="88"/>
      <c r="AB224" s="88"/>
      <c r="AC224" s="96"/>
      <c r="AD224" s="19"/>
      <c r="AE224" s="19"/>
      <c r="AF224" s="3"/>
      <c r="AG224" s="19"/>
      <c r="AH224" s="19"/>
      <c r="AI224" s="19"/>
      <c r="AJ224" s="19"/>
      <c r="AK224" s="19"/>
      <c r="AL224" s="19"/>
      <c r="AM224" s="3"/>
      <c r="AN224" s="3"/>
      <c r="AO224" s="3"/>
      <c r="AP224" s="3"/>
      <c r="AQ224" s="3"/>
      <c r="AR224" s="3"/>
      <c r="AS224" s="3"/>
      <c r="AT224" s="3"/>
      <c r="AU224" s="3"/>
    </row>
    <row r="227" spans="7:47">
      <c r="G227" s="3"/>
      <c r="H227" s="3"/>
      <c r="I227" s="3"/>
      <c r="J227" s="3"/>
      <c r="K227" s="3"/>
      <c r="L227" s="3"/>
      <c r="M227" s="3"/>
      <c r="N227" s="3"/>
      <c r="O227" s="88"/>
      <c r="P227" s="19"/>
      <c r="Q227" s="19"/>
      <c r="R227" s="19"/>
      <c r="S227" s="103"/>
      <c r="T227" s="95"/>
      <c r="U227" s="19"/>
      <c r="V227" s="33"/>
      <c r="W227" s="19"/>
      <c r="X227" s="89"/>
      <c r="Y227" s="19"/>
      <c r="Z227" s="19"/>
      <c r="AA227" s="88"/>
      <c r="AB227" s="88"/>
      <c r="AC227" s="96"/>
      <c r="AD227" s="19"/>
      <c r="AE227" s="19"/>
      <c r="AF227" s="3"/>
      <c r="AG227" s="19"/>
      <c r="AH227" s="19"/>
      <c r="AI227" s="19"/>
      <c r="AJ227" s="19"/>
      <c r="AK227" s="19"/>
      <c r="AL227" s="19"/>
      <c r="AM227" s="3"/>
      <c r="AN227" s="3"/>
      <c r="AO227" s="3"/>
      <c r="AP227" s="3"/>
      <c r="AQ227" s="3"/>
      <c r="AR227" s="3"/>
      <c r="AS227" s="3"/>
      <c r="AT227" s="3"/>
      <c r="AU227" s="3"/>
    </row>
    <row r="228" spans="7:47">
      <c r="G228" s="3"/>
      <c r="H228" s="3"/>
      <c r="I228" s="3"/>
      <c r="J228" s="3"/>
      <c r="K228" s="3"/>
      <c r="L228" s="3"/>
      <c r="M228" s="3"/>
      <c r="N228" s="3"/>
      <c r="O228" s="88"/>
      <c r="P228" s="19"/>
      <c r="Q228" s="19"/>
      <c r="R228" s="19"/>
      <c r="S228" s="103"/>
      <c r="T228" s="95"/>
      <c r="U228" s="19"/>
      <c r="V228" s="33"/>
      <c r="W228" s="19"/>
      <c r="X228" s="89"/>
      <c r="Y228" s="19"/>
      <c r="Z228" s="19"/>
      <c r="AA228" s="88"/>
      <c r="AB228" s="88"/>
      <c r="AC228" s="96"/>
      <c r="AD228" s="19"/>
      <c r="AE228" s="19"/>
      <c r="AF228" s="3"/>
      <c r="AG228" s="19"/>
      <c r="AH228" s="19"/>
      <c r="AI228" s="19"/>
      <c r="AJ228" s="19"/>
      <c r="AK228" s="19"/>
      <c r="AL228" s="19"/>
      <c r="AM228" s="3"/>
      <c r="AN228" s="3"/>
      <c r="AO228" s="3"/>
      <c r="AP228" s="3"/>
      <c r="AQ228" s="3"/>
      <c r="AR228" s="3"/>
      <c r="AS228" s="3"/>
      <c r="AT228" s="3"/>
      <c r="AU228" s="3"/>
    </row>
    <row r="229" spans="7:47">
      <c r="G229" s="3"/>
      <c r="H229" s="3"/>
      <c r="I229" s="3"/>
      <c r="J229" s="3"/>
      <c r="K229" s="3"/>
      <c r="L229" s="3"/>
      <c r="M229" s="3"/>
      <c r="N229" s="3"/>
      <c r="O229" s="88"/>
      <c r="P229" s="19"/>
      <c r="Q229" s="19"/>
      <c r="R229" s="19"/>
      <c r="S229" s="103"/>
      <c r="T229" s="95"/>
      <c r="U229" s="19"/>
      <c r="V229" s="33"/>
      <c r="W229" s="19"/>
      <c r="X229" s="89"/>
      <c r="Y229" s="19"/>
      <c r="Z229" s="19"/>
      <c r="AA229" s="88"/>
      <c r="AB229" s="88"/>
      <c r="AC229" s="96"/>
      <c r="AD229" s="19"/>
      <c r="AE229" s="19"/>
      <c r="AF229" s="3"/>
      <c r="AG229" s="19"/>
      <c r="AH229" s="19"/>
      <c r="AI229" s="19"/>
      <c r="AJ229" s="19"/>
      <c r="AK229" s="19"/>
      <c r="AL229" s="19"/>
      <c r="AM229" s="3"/>
      <c r="AN229" s="3"/>
      <c r="AO229" s="3"/>
      <c r="AP229" s="3"/>
      <c r="AQ229" s="3"/>
      <c r="AR229" s="3"/>
      <c r="AS229" s="3"/>
      <c r="AT229" s="3"/>
      <c r="AU229" s="3"/>
    </row>
    <row r="232" spans="7:47">
      <c r="G232" s="3"/>
      <c r="H232" s="3"/>
      <c r="I232" s="3"/>
      <c r="J232" s="3"/>
      <c r="K232" s="3"/>
      <c r="L232" s="3"/>
      <c r="M232" s="3"/>
      <c r="N232" s="3"/>
      <c r="O232" s="88"/>
      <c r="P232" s="19"/>
      <c r="Q232" s="19"/>
      <c r="R232" s="19"/>
      <c r="S232" s="103"/>
      <c r="T232" s="95"/>
      <c r="U232" s="19"/>
      <c r="V232" s="33"/>
      <c r="W232" s="19"/>
      <c r="X232" s="89"/>
      <c r="Y232" s="19"/>
      <c r="Z232" s="19"/>
      <c r="AA232" s="88"/>
      <c r="AB232" s="88"/>
      <c r="AC232" s="96"/>
      <c r="AD232" s="19"/>
      <c r="AE232" s="19"/>
      <c r="AF232" s="3"/>
      <c r="AG232" s="19"/>
      <c r="AH232" s="19"/>
      <c r="AI232" s="19"/>
      <c r="AJ232" s="19"/>
      <c r="AK232" s="19"/>
      <c r="AL232" s="19"/>
      <c r="AM232" s="3"/>
      <c r="AN232" s="3"/>
      <c r="AO232" s="3"/>
      <c r="AP232" s="3"/>
      <c r="AQ232" s="3"/>
      <c r="AR232" s="3"/>
      <c r="AS232" s="3"/>
      <c r="AT232" s="3"/>
      <c r="AU232" s="3"/>
    </row>
    <row r="233" spans="7:47">
      <c r="G233" s="43"/>
      <c r="H233" s="43"/>
      <c r="I233" s="43"/>
      <c r="J233" s="43"/>
      <c r="K233" s="43"/>
      <c r="L233" s="43"/>
      <c r="M233" s="43"/>
      <c r="N233" s="43"/>
      <c r="O233" s="88"/>
      <c r="P233" s="19"/>
      <c r="Q233" s="19"/>
      <c r="R233" s="19"/>
      <c r="S233" s="103"/>
      <c r="T233" s="95"/>
      <c r="U233" s="19"/>
      <c r="V233" s="33"/>
      <c r="W233" s="19"/>
      <c r="X233" s="107"/>
      <c r="Y233" s="19"/>
      <c r="Z233" s="19"/>
      <c r="AA233" s="88"/>
      <c r="AB233" s="88"/>
      <c r="AC233" s="96"/>
      <c r="AD233" s="19"/>
      <c r="AE233" s="19"/>
      <c r="AF233" s="43"/>
      <c r="AG233" s="19"/>
      <c r="AH233" s="19"/>
      <c r="AI233" s="19"/>
      <c r="AJ233" s="19"/>
      <c r="AK233" s="19"/>
      <c r="AL233" s="19"/>
      <c r="AM233" s="43"/>
      <c r="AN233" s="43"/>
      <c r="AO233" s="43"/>
      <c r="AP233" s="43"/>
      <c r="AQ233" s="43"/>
      <c r="AR233" s="43"/>
      <c r="AS233" s="43"/>
      <c r="AT233" s="43"/>
      <c r="AU233" s="43"/>
    </row>
    <row r="234" spans="7:47">
      <c r="O234" s="88"/>
      <c r="P234" s="19"/>
      <c r="Q234" s="19"/>
      <c r="R234" s="19"/>
      <c r="S234" s="103"/>
      <c r="T234" s="95"/>
      <c r="U234" s="19"/>
      <c r="V234" s="33"/>
      <c r="W234" s="19"/>
      <c r="Y234" s="19"/>
      <c r="Z234" s="19"/>
      <c r="AA234" s="88"/>
      <c r="AB234" s="88"/>
      <c r="AC234" s="96"/>
      <c r="AD234" s="19"/>
      <c r="AE234" s="19"/>
      <c r="AG234" s="19"/>
      <c r="AH234" s="19"/>
      <c r="AI234" s="19"/>
      <c r="AJ234" s="19"/>
      <c r="AK234" s="19"/>
      <c r="AL234" s="19"/>
    </row>
    <row r="236" spans="7:47">
      <c r="G236" s="3"/>
      <c r="H236" s="3"/>
      <c r="I236" s="3"/>
      <c r="J236" s="3"/>
      <c r="K236" s="3"/>
      <c r="L236" s="3"/>
      <c r="M236" s="3"/>
      <c r="N236" s="3"/>
      <c r="O236" s="88"/>
      <c r="P236" s="19"/>
      <c r="Q236" s="19"/>
      <c r="R236" s="19"/>
      <c r="S236" s="103"/>
      <c r="T236" s="95"/>
      <c r="U236" s="19"/>
      <c r="V236" s="33"/>
      <c r="W236" s="19"/>
      <c r="X236" s="89"/>
      <c r="Y236" s="19"/>
      <c r="Z236" s="19"/>
      <c r="AA236" s="88"/>
      <c r="AB236" s="88"/>
      <c r="AC236" s="96"/>
      <c r="AD236" s="19"/>
      <c r="AE236" s="19"/>
      <c r="AF236" s="3"/>
      <c r="AG236" s="19"/>
      <c r="AH236" s="19"/>
      <c r="AI236" s="19"/>
      <c r="AJ236" s="19"/>
      <c r="AK236" s="19"/>
      <c r="AL236" s="19"/>
      <c r="AM236" s="3"/>
      <c r="AN236" s="3"/>
      <c r="AO236" s="3"/>
      <c r="AP236" s="3"/>
      <c r="AQ236" s="3"/>
      <c r="AR236" s="3"/>
      <c r="AS236" s="3"/>
      <c r="AT236" s="3"/>
      <c r="AU236" s="3"/>
    </row>
  </sheetData>
  <phoneticPr fontId="35" type="noConversion"/>
  <conditionalFormatting sqref="R9:R77 R88:R126 R131:R134">
    <cfRule type="duplicateValues" dxfId="1" priority="332"/>
  </conditionalFormatting>
  <conditionalFormatting sqref="R9:R137">
    <cfRule type="duplicateValues" dxfId="0" priority="1"/>
  </conditionalFormatting>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9:N37"/>
  <sheetViews>
    <sheetView workbookViewId="0">
      <selection activeCell="B9" sqref="B9"/>
    </sheetView>
  </sheetViews>
  <sheetFormatPr defaultRowHeight="15"/>
  <cols>
    <col min="2" max="2" width="16" customWidth="1"/>
  </cols>
  <sheetData>
    <row r="9" spans="2:3" ht="24.75">
      <c r="B9" s="29" t="s">
        <v>5262</v>
      </c>
    </row>
    <row r="10" spans="2:3" ht="19.5">
      <c r="B10" s="232" t="s">
        <v>5689</v>
      </c>
    </row>
    <row r="11" spans="2:3">
      <c r="B11" s="30"/>
    </row>
    <row r="12" spans="2:3">
      <c r="B12" s="233" t="s">
        <v>3524</v>
      </c>
    </row>
    <row r="13" spans="2:3">
      <c r="B13" s="232" t="s">
        <v>3525</v>
      </c>
      <c r="C13" s="232" t="s">
        <v>3526</v>
      </c>
    </row>
    <row r="14" spans="2:3">
      <c r="B14" s="232" t="s">
        <v>3527</v>
      </c>
      <c r="C14" s="232" t="s">
        <v>4264</v>
      </c>
    </row>
    <row r="15" spans="2:3">
      <c r="B15" s="232" t="s">
        <v>3527</v>
      </c>
      <c r="C15" s="232" t="s">
        <v>4265</v>
      </c>
    </row>
    <row r="16" spans="2:3">
      <c r="B16" s="21"/>
    </row>
    <row r="17" spans="2:4">
      <c r="B17" s="31" t="s">
        <v>3528</v>
      </c>
    </row>
    <row r="18" spans="2:4">
      <c r="B18" s="31"/>
    </row>
    <row r="19" spans="2:4">
      <c r="B19" t="s">
        <v>3530</v>
      </c>
    </row>
    <row r="20" spans="2:4">
      <c r="B20" s="31"/>
    </row>
    <row r="21" spans="2:4">
      <c r="B21" s="31"/>
    </row>
    <row r="22" spans="2:4">
      <c r="B22" s="30" t="s">
        <v>1483</v>
      </c>
    </row>
    <row r="23" spans="2:4">
      <c r="B23" s="21"/>
    </row>
    <row r="24" spans="2:4">
      <c r="B24" s="233" t="s">
        <v>1484</v>
      </c>
    </row>
    <row r="25" spans="2:4">
      <c r="B25" s="232" t="s">
        <v>3529</v>
      </c>
    </row>
    <row r="26" spans="2:4">
      <c r="B26" s="31"/>
    </row>
    <row r="27" spans="2:4">
      <c r="B27" s="233" t="s">
        <v>3531</v>
      </c>
    </row>
    <row r="28" spans="2:4">
      <c r="B28" s="232" t="s">
        <v>3532</v>
      </c>
    </row>
    <row r="29" spans="2:4" ht="15.75">
      <c r="B29" s="299" t="s">
        <v>3530</v>
      </c>
    </row>
    <row r="30" spans="2:4">
      <c r="B30" s="232" t="s">
        <v>3533</v>
      </c>
      <c r="C30" s="231"/>
      <c r="D30" s="231"/>
    </row>
    <row r="32" spans="2:4">
      <c r="B32" s="30" t="s">
        <v>3534</v>
      </c>
    </row>
    <row r="33" spans="2:14">
      <c r="B33" s="31" t="s">
        <v>3536</v>
      </c>
    </row>
    <row r="34" spans="2:14">
      <c r="B34" s="31" t="s">
        <v>3535</v>
      </c>
    </row>
    <row r="35" spans="2:14">
      <c r="C35" s="231"/>
      <c r="D35" s="231"/>
      <c r="E35" s="231"/>
      <c r="F35" s="231"/>
      <c r="G35" s="231"/>
      <c r="H35" s="231"/>
      <c r="I35" s="231"/>
      <c r="J35" s="231"/>
      <c r="K35" s="231"/>
      <c r="L35" s="231"/>
      <c r="M35" s="231"/>
    </row>
    <row r="36" spans="2:14">
      <c r="B36" s="31" t="s">
        <v>1485</v>
      </c>
      <c r="C36" s="231"/>
      <c r="D36" s="231"/>
      <c r="E36" s="231"/>
      <c r="F36" s="231"/>
      <c r="G36" s="231"/>
      <c r="H36" s="231"/>
      <c r="I36" s="231"/>
      <c r="J36" s="231"/>
      <c r="K36" s="231"/>
      <c r="L36" s="231"/>
      <c r="M36" s="231"/>
      <c r="N36" s="231"/>
    </row>
    <row r="37" spans="2:14">
      <c r="B37" s="30"/>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59DD5-E129-4553-83EE-FAAB27FA2DAF}">
  <dimension ref="B7:B46"/>
  <sheetViews>
    <sheetView workbookViewId="0">
      <selection activeCell="K29" sqref="K29"/>
    </sheetView>
  </sheetViews>
  <sheetFormatPr defaultRowHeight="15"/>
  <sheetData>
    <row r="7" spans="2:2" ht="19.5">
      <c r="B7" s="421" t="s">
        <v>5712</v>
      </c>
    </row>
    <row r="8" spans="2:2" ht="18">
      <c r="B8" s="422" t="s">
        <v>5713</v>
      </c>
    </row>
    <row r="9" spans="2:2">
      <c r="B9" s="21"/>
    </row>
    <row r="10" spans="2:2">
      <c r="B10" s="30" t="s">
        <v>5714</v>
      </c>
    </row>
    <row r="12" spans="2:2">
      <c r="B12" s="30" t="s">
        <v>5715</v>
      </c>
    </row>
    <row r="14" spans="2:2">
      <c r="B14" s="30" t="s">
        <v>5716</v>
      </c>
    </row>
    <row r="16" spans="2:2">
      <c r="B16" s="423" t="s">
        <v>5717</v>
      </c>
    </row>
    <row r="18" spans="2:2">
      <c r="B18" s="30" t="s">
        <v>5718</v>
      </c>
    </row>
    <row r="19" spans="2:2">
      <c r="B19" s="31" t="s">
        <v>5719</v>
      </c>
    </row>
    <row r="21" spans="2:2">
      <c r="B21" s="30" t="s">
        <v>5720</v>
      </c>
    </row>
    <row r="22" spans="2:2">
      <c r="B22" s="31" t="s">
        <v>5721</v>
      </c>
    </row>
    <row r="23" spans="2:2">
      <c r="B23" s="31" t="s">
        <v>5722</v>
      </c>
    </row>
    <row r="25" spans="2:2">
      <c r="B25" s="423" t="s">
        <v>5723</v>
      </c>
    </row>
    <row r="27" spans="2:2">
      <c r="B27" s="30" t="s">
        <v>5718</v>
      </c>
    </row>
    <row r="28" spans="2:2">
      <c r="B28" s="31" t="s">
        <v>5724</v>
      </c>
    </row>
    <row r="30" spans="2:2">
      <c r="B30" s="30" t="s">
        <v>5720</v>
      </c>
    </row>
    <row r="31" spans="2:2">
      <c r="B31" s="31" t="s">
        <v>5725</v>
      </c>
    </row>
    <row r="32" spans="2:2">
      <c r="B32" s="31" t="s">
        <v>5726</v>
      </c>
    </row>
    <row r="34" spans="2:2">
      <c r="B34" s="31" t="s">
        <v>5727</v>
      </c>
    </row>
    <row r="36" spans="2:2">
      <c r="B36" s="21"/>
    </row>
    <row r="37" spans="2:2">
      <c r="B37" s="31" t="s">
        <v>5728</v>
      </c>
    </row>
    <row r="38" spans="2:2">
      <c r="B38" s="31" t="s">
        <v>1483</v>
      </c>
    </row>
    <row r="39" spans="2:2">
      <c r="B39" s="21"/>
    </row>
    <row r="40" spans="2:2">
      <c r="B40" s="31" t="s">
        <v>1484</v>
      </c>
    </row>
    <row r="41" spans="2:2">
      <c r="B41" s="31" t="s">
        <v>5729</v>
      </c>
    </row>
    <row r="42" spans="2:2">
      <c r="B42" s="21"/>
    </row>
    <row r="43" spans="2:2">
      <c r="B43" s="31" t="s">
        <v>5730</v>
      </c>
    </row>
    <row r="44" spans="2:2">
      <c r="B44" s="31" t="s">
        <v>5731</v>
      </c>
    </row>
    <row r="46" spans="2:2">
      <c r="B46" s="31" t="s">
        <v>5732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9</vt:i4>
      </vt:variant>
    </vt:vector>
  </HeadingPairs>
  <TitlesOfParts>
    <vt:vector size="9" baseType="lpstr">
      <vt:lpstr>NAF</vt:lpstr>
      <vt:lpstr>Shires inkl ARMA</vt:lpstr>
      <vt:lpstr>ASKER</vt:lpstr>
      <vt:lpstr>Likit  BIZZY  Stud Muffins</vt:lpstr>
      <vt:lpstr>Quick Knot </vt:lpstr>
      <vt:lpstr>Re Claim </vt:lpstr>
      <vt:lpstr>2GO</vt:lpstr>
      <vt:lpstr>Lev villkor Sverige</vt:lpstr>
      <vt:lpstr>Lev villkor Norge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Kristoffer</dc:creator>
  <cp:lastModifiedBy>Christopher Fredriksson</cp:lastModifiedBy>
  <cp:lastPrinted>2021-08-24T09:33:09Z</cp:lastPrinted>
  <dcterms:created xsi:type="dcterms:W3CDTF">2019-12-12T10:18:10Z</dcterms:created>
  <dcterms:modified xsi:type="dcterms:W3CDTF">2026-04-01T09:54:32Z</dcterms:modified>
</cp:coreProperties>
</file>